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F&amp;O)'!$R$1:$R$302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2" i="6"/>
  <c r="K72"/>
  <c r="M72" s="1"/>
  <c r="L68"/>
  <c r="K68"/>
  <c r="K70"/>
  <c r="L70"/>
  <c r="K88"/>
  <c r="M88" s="1"/>
  <c r="L67"/>
  <c r="K67"/>
  <c r="L32"/>
  <c r="M32" s="1"/>
  <c r="K32"/>
  <c r="L15"/>
  <c r="H15"/>
  <c r="M70" l="1"/>
  <c r="M68"/>
  <c r="M67"/>
  <c r="P20"/>
  <c r="P19"/>
  <c r="L40"/>
  <c r="K40"/>
  <c r="L39"/>
  <c r="K39"/>
  <c r="L35"/>
  <c r="K35"/>
  <c r="L41"/>
  <c r="K41"/>
  <c r="K87"/>
  <c r="M87" s="1"/>
  <c r="K85"/>
  <c r="M85" s="1"/>
  <c r="L65"/>
  <c r="K65"/>
  <c r="L66"/>
  <c r="K66"/>
  <c r="M41" l="1"/>
  <c r="M35"/>
  <c r="M40"/>
  <c r="M39"/>
  <c r="M65"/>
  <c r="M66"/>
  <c r="K84"/>
  <c r="M84" s="1"/>
  <c r="L64"/>
  <c r="K64"/>
  <c r="L63"/>
  <c r="K63"/>
  <c r="L62"/>
  <c r="K62"/>
  <c r="L59"/>
  <c r="K59"/>
  <c r="L60"/>
  <c r="K60"/>
  <c r="L36"/>
  <c r="K36"/>
  <c r="M36" s="1"/>
  <c r="L34"/>
  <c r="K34"/>
  <c r="L37"/>
  <c r="K37"/>
  <c r="M37" s="1"/>
  <c r="L38"/>
  <c r="K38"/>
  <c r="L16"/>
  <c r="K16"/>
  <c r="M16" s="1"/>
  <c r="L14"/>
  <c r="K14"/>
  <c r="L61"/>
  <c r="K61"/>
  <c r="M38" l="1"/>
  <c r="M64"/>
  <c r="M34"/>
  <c r="M14"/>
  <c r="M63"/>
  <c r="M59"/>
  <c r="M60"/>
  <c r="M62"/>
  <c r="M61"/>
  <c r="K83" l="1"/>
  <c r="M83" s="1"/>
  <c r="P17" l="1"/>
  <c r="P18"/>
  <c r="L33"/>
  <c r="L12"/>
  <c r="K12"/>
  <c r="M12" s="1"/>
  <c r="L13"/>
  <c r="K33"/>
  <c r="L55"/>
  <c r="K55"/>
  <c r="L58"/>
  <c r="K58"/>
  <c r="L57"/>
  <c r="K57"/>
  <c r="L56"/>
  <c r="K56"/>
  <c r="K82"/>
  <c r="M82" s="1"/>
  <c r="K86"/>
  <c r="M86" s="1"/>
  <c r="L97"/>
  <c r="L54"/>
  <c r="K54"/>
  <c r="L53"/>
  <c r="K53"/>
  <c r="K97"/>
  <c r="L11"/>
  <c r="K11"/>
  <c r="K15"/>
  <c r="K13"/>
  <c r="K81"/>
  <c r="M81" s="1"/>
  <c r="M33" l="1"/>
  <c r="M54"/>
  <c r="M55"/>
  <c r="M53"/>
  <c r="M56"/>
  <c r="M57"/>
  <c r="M58"/>
  <c r="M97"/>
  <c r="M11"/>
  <c r="M15"/>
  <c r="M13"/>
  <c r="K290" l="1"/>
  <c r="L290" s="1"/>
  <c r="K279"/>
  <c r="L279" s="1"/>
  <c r="K269"/>
  <c r="L269" s="1"/>
  <c r="P10"/>
  <c r="K285" l="1"/>
  <c r="L285" s="1"/>
  <c r="K286" l="1"/>
  <c r="L286" s="1"/>
  <c r="K283" l="1"/>
  <c r="L283" s="1"/>
  <c r="K262"/>
  <c r="L262" s="1"/>
  <c r="K282"/>
  <c r="L282" s="1"/>
  <c r="K281"/>
  <c r="L281" s="1"/>
  <c r="K280"/>
  <c r="L280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60"/>
  <c r="L260" s="1"/>
  <c r="K259"/>
  <c r="L259" s="1"/>
  <c r="F258"/>
  <c r="K258" s="1"/>
  <c r="L258" s="1"/>
  <c r="K257"/>
  <c r="L257" s="1"/>
  <c r="K256"/>
  <c r="L256" s="1"/>
  <c r="K255"/>
  <c r="L255" s="1"/>
  <c r="K254"/>
  <c r="L254" s="1"/>
  <c r="K253"/>
  <c r="L253" s="1"/>
  <c r="F252"/>
  <c r="K252" s="1"/>
  <c r="L252" s="1"/>
  <c r="F251"/>
  <c r="K251" s="1"/>
  <c r="L251" s="1"/>
  <c r="K250"/>
  <c r="L250" s="1"/>
  <c r="F249"/>
  <c r="K249" s="1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1"/>
  <c r="L231" s="1"/>
  <c r="K230"/>
  <c r="L230" s="1"/>
  <c r="F229"/>
  <c r="K229" s="1"/>
  <c r="L229" s="1"/>
  <c r="K228"/>
  <c r="L228" s="1"/>
  <c r="K225"/>
  <c r="L225" s="1"/>
  <c r="K224"/>
  <c r="L224" s="1"/>
  <c r="K223"/>
  <c r="L223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3"/>
  <c r="L203" s="1"/>
  <c r="K201"/>
  <c r="L201" s="1"/>
  <c r="K199"/>
  <c r="L199" s="1"/>
  <c r="K197"/>
  <c r="L197" s="1"/>
  <c r="K196"/>
  <c r="L196" s="1"/>
  <c r="K195"/>
  <c r="L195" s="1"/>
  <c r="K193"/>
  <c r="L193" s="1"/>
  <c r="K192"/>
  <c r="L192" s="1"/>
  <c r="K191"/>
  <c r="L191" s="1"/>
  <c r="K190"/>
  <c r="K189"/>
  <c r="L189" s="1"/>
  <c r="K188"/>
  <c r="L188" s="1"/>
  <c r="K186"/>
  <c r="L186" s="1"/>
  <c r="K185"/>
  <c r="L185" s="1"/>
  <c r="K184"/>
  <c r="L184" s="1"/>
  <c r="K183"/>
  <c r="L183" s="1"/>
  <c r="K182"/>
  <c r="L182" s="1"/>
  <c r="F181"/>
  <c r="K181" s="1"/>
  <c r="L181" s="1"/>
  <c r="H180"/>
  <c r="K180" s="1"/>
  <c r="L180" s="1"/>
  <c r="K177"/>
  <c r="L177" s="1"/>
  <c r="K176"/>
  <c r="L176" s="1"/>
  <c r="K175"/>
  <c r="L175" s="1"/>
  <c r="K174"/>
  <c r="L174" s="1"/>
  <c r="K173"/>
  <c r="L173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H146"/>
  <c r="K146" s="1"/>
  <c r="L146" s="1"/>
  <c r="F145"/>
  <c r="K145" s="1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M7"/>
  <c r="D7" i="5"/>
  <c r="K6" i="4"/>
  <c r="K6" i="3"/>
  <c r="L6" i="2"/>
</calcChain>
</file>

<file path=xl/sharedStrings.xml><?xml version="1.0" encoding="utf-8"?>
<sst xmlns="http://schemas.openxmlformats.org/spreadsheetml/2006/main" count="2996" uniqueCount="1149">
  <si>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</si>
  <si>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</si>
  <si>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</si>
  <si>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</si>
  <si>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</si>
  <si>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</si>
  <si>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</si>
  <si>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</si>
  <si>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</si>
  <si>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</si>
  <si>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</si>
  <si>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</si>
  <si>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</si>
  <si>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</si>
  <si>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</si>
  <si>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</si>
  <si>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</si>
  <si>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</si>
  <si>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</si>
  <si>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</si>
  <si>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</si>
  <si>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</si>
  <si>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</si>
  <si>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</si>
  <si>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</si>
  <si>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</si>
  <si>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</si>
  <si>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</si>
  <si>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</si>
  <si>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</si>
  <si>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</si>
  <si>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</si>
  <si>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</si>
  <si>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</si>
  <si>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</si>
  <si>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</si>
  <si>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</si>
  <si>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</si>
  <si>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</si>
  <si>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</si>
  <si>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</si>
  <si>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</si>
  <si>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</si>
  <si>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</si>
  <si>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</si>
  <si>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</si>
  <si>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</si>
  <si>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</si>
  <si>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</si>
  <si>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</si>
  <si>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</si>
  <si>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</si>
  <si>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</si>
  <si>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</si>
  <si>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</si>
  <si>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</si>
  <si>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</si>
  <si>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</si>
  <si>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</si>
  <si>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</si>
  <si>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</si>
  <si>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</si>
  <si>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</si>
  <si>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</si>
  <si>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</si>
  <si>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</si>
  <si>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</si>
  <si>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</si>
  <si>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</si>
  <si>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</si>
  <si>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</si>
  <si>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</si>
  <si>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</si>
  <si>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</si>
  <si>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</si>
  <si>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</si>
  <si>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</si>
  <si>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</si>
  <si>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</si>
  <si>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</si>
  <si>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</si>
  <si>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</si>
  <si>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</si>
  <si>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</si>
  <si>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</si>
  <si>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</si>
  <si>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</si>
  <si>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</si>
  <si>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</si>
  <si>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</si>
  <si>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</si>
  <si>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</si>
  <si>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</si>
  <si>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</si>
  <si>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</si>
  <si>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</si>
  <si>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</si>
  <si>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</si>
  <si>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</si>
  <si>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</si>
  <si>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</si>
  <si>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</si>
  <si>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</si>
  <si>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</si>
  <si>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</si>
  <si>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</si>
  <si>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</si>
  <si>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</si>
  <si>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</si>
  <si>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</si>
  <si>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</si>
  <si>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</si>
  <si>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</si>
  <si>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</si>
  <si>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</si>
  <si>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</si>
  <si>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</si>
  <si>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</si>
  <si>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</si>
  <si>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</si>
  <si>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</si>
  <si>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</si>
  <si>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</si>
  <si>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</si>
  <si>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</si>
  <si>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</si>
  <si>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</si>
  <si>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</si>
  <si>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</si>
  <si>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</si>
  <si>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</si>
  <si>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</si>
  <si>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</si>
  <si>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</si>
  <si>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</si>
  <si>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</si>
  <si>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</si>
  <si>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</si>
  <si>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</si>
  <si>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</si>
  <si>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</si>
  <si>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</si>
  <si>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</si>
  <si>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</si>
  <si>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</si>
  <si>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</si>
  <si>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</si>
  <si>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</si>
  <si>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</si>
  <si>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</si>
  <si>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</si>
  <si>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</si>
  <si>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</si>
  <si>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</si>
  <si>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</si>
  <si>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</si>
  <si>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</si>
  <si>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</si>
  <si>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</si>
  <si>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</si>
  <si>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</si>
  <si>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</si>
  <si>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</si>
  <si>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</si>
  <si>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</si>
  <si>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</si>
  <si>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</si>
  <si>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</si>
  <si>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</si>
  <si>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</si>
  <si>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</si>
  <si>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</si>
  <si>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</si>
  <si>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</si>
  <si>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</si>
  <si>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</si>
  <si>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</si>
  <si>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</si>
  <si>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</si>
  <si>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</si>
  <si>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</si>
  <si>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</si>
  <si>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</si>
  <si>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</si>
  <si>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</si>
  <si>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</si>
  <si>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</si>
  <si>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</si>
  <si>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</si>
  <si>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</si>
  <si>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</si>
  <si>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</si>
  <si>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</si>
  <si>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</si>
  <si>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</si>
  <si>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</si>
  <si>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</si>
  <si>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</si>
  <si>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</si>
  <si>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</si>
  <si>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</si>
  <si>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</si>
  <si>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</si>
  <si>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</si>
  <si>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</si>
  <si>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</si>
  <si>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</si>
  <si>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</si>
  <si>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</si>
  <si>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</si>
  <si>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</si>
  <si>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</si>
  <si>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</si>
  <si>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</si>
  <si>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</si>
  <si>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</si>
  <si>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</si>
  <si>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</si>
  <si>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</si>
  <si>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</si>
  <si>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</si>
  <si>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</si>
  <si>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</si>
  <si>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</si>
  <si>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</si>
  <si>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</si>
  <si>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</si>
  <si>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</si>
  <si>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</si>
  <si>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</si>
  <si>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</si>
  <si>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</si>
  <si>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</si>
  <si>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</si>
  <si>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</si>
  <si>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</si>
  <si>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</si>
  <si>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</si>
  <si>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</si>
  <si>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</si>
  <si>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</si>
  <si>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</si>
  <si>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</si>
  <si>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</si>
  <si>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</si>
  <si>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</si>
  <si>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</si>
  <si>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</si>
  <si>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</si>
  <si>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</si>
  <si>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</si>
  <si>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</si>
  <si>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</si>
  <si>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</si>
  <si>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</si>
  <si>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</si>
  <si>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</si>
  <si>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</si>
  <si>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</si>
  <si>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</si>
  <si>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</si>
  <si>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</si>
  <si>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</si>
  <si>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</si>
  <si>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</si>
  <si>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</si>
  <si>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</si>
  <si>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</si>
  <si>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</si>
  <si>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</si>
  <si>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</si>
  <si>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</si>
  <si>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</si>
  <si>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</si>
  <si>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</si>
  <si>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</si>
  <si>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</si>
  <si>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</si>
  <si>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</si>
  <si>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</si>
  <si>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</si>
  <si>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</si>
  <si>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</si>
  <si>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</si>
  <si>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</si>
  <si>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</si>
  <si>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</si>
  <si>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</si>
  <si>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</si>
  <si>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</si>
  <si>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</si>
  <si>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</si>
  <si>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</si>
  <si>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</si>
  <si>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</si>
  <si>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</si>
  <si>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</si>
  <si>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</si>
  <si>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</si>
  <si>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</si>
  <si>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</si>
  <si>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</si>
  <si>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</si>
  <si>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</si>
  <si>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</si>
  <si>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</si>
  <si>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</si>
  <si>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</si>
  <si>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</si>
  <si>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</si>
  <si>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</si>
  <si>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</si>
  <si>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</si>
  <si>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</si>
  <si>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</si>
  <si>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</si>
  <si>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</si>
  <si>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</si>
  <si>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</si>
  <si>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</si>
  <si>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</si>
  <si>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</si>
  <si>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</si>
  <si>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</si>
  <si>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</si>
  <si>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</si>
  <si>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</si>
  <si>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</si>
  <si>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</si>
  <si>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</si>
  <si>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</si>
  <si>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</si>
  <si>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</si>
  <si>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</si>
  <si>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</si>
  <si>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</si>
  <si>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</si>
  <si>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</si>
  <si>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</si>
  <si>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</si>
  <si>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</si>
  <si>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</si>
  <si>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</si>
  <si>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</si>
  <si>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</si>
  <si>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</si>
  <si>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</si>
  <si>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</si>
  <si>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</si>
  <si>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</si>
  <si>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</si>
  <si>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</si>
  <si>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</si>
  <si>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</si>
  <si>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</si>
  <si>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</si>
  <si>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</si>
  <si>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</si>
  <si>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</si>
  <si>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</si>
  <si>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</si>
  <si>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</si>
  <si>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</si>
  <si>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</si>
  <si>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</si>
  <si>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</si>
  <si>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</si>
  <si>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</si>
  <si>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</si>
  <si>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</si>
  <si>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</si>
  <si>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</si>
  <si>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</si>
  <si>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</si>
  <si>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</si>
  <si>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</si>
  <si>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</si>
  <si>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</si>
  <si>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</si>
  <si>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</si>
  <si>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</si>
  <si>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</si>
  <si>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</si>
  <si>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</si>
  <si>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</si>
  <si>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</si>
  <si>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</si>
  <si>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</si>
  <si>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</si>
  <si>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</si>
  <si>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</si>
  <si>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</si>
  <si>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</si>
  <si>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</si>
  <si>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</si>
  <si>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</si>
  <si>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</si>
  <si>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</si>
  <si>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</si>
  <si>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</si>
  <si>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</si>
  <si>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</si>
  <si>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</si>
  <si>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</si>
  <si>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</si>
  <si>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</si>
  <si>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</si>
  <si>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</si>
  <si>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</si>
  <si>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</si>
  <si>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</si>
  <si>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</si>
  <si>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</si>
  <si>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</si>
  <si>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</si>
  <si>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</si>
  <si>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</si>
  <si>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</si>
  <si>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</si>
  <si>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</si>
  <si>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</si>
  <si>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</si>
  <si>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</si>
  <si>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</si>
  <si>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</si>
  <si>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</si>
  <si>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</si>
  <si>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</si>
  <si>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</si>
  <si>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</si>
  <si>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</si>
  <si>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</si>
  <si>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</si>
  <si>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</si>
  <si>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</si>
  <si>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</si>
  <si>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</si>
  <si>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</si>
  <si>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</si>
  <si>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</si>
  <si>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</si>
  <si>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</si>
  <si>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</si>
  <si>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</si>
  <si>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</si>
  <si>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</si>
  <si>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</si>
  <si>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</si>
  <si>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</si>
  <si>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</si>
  <si>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</si>
  <si>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</si>
  <si>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</si>
  <si>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</si>
  <si>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</si>
  <si>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</si>
  <si>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</si>
  <si>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</si>
  <si>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</si>
  <si>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</si>
  <si>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</si>
  <si>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</si>
  <si>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</si>
  <si>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</si>
  <si>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</si>
  <si>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</si>
  <si>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</si>
  <si>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</si>
  <si>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</si>
  <si>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</si>
  <si>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</si>
  <si>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</si>
  <si>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</si>
  <si>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</si>
  <si>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</si>
  <si>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</si>
  <si>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</si>
  <si>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</si>
  <si>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</si>
  <si>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</si>
  <si>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</si>
  <si>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</si>
  <si>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</si>
  <si>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</si>
  <si>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</si>
  <si>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</si>
  <si>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</si>
  <si>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</si>
  <si>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</si>
  <si>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</si>
  <si>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</si>
  <si>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</si>
  <si>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</si>
  <si>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</si>
  <si>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</si>
  <si>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</si>
  <si>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</si>
  <si>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</si>
  <si>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</si>
  <si>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</si>
  <si>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</si>
  <si>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</si>
  <si>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</si>
  <si>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</si>
  <si>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</si>
  <si>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</si>
  <si>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</si>
  <si>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</si>
  <si>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</si>
  <si>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</si>
  <si>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</si>
  <si>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</si>
  <si>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</si>
  <si>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</si>
  <si>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</si>
  <si>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</si>
  <si>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</si>
  <si>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</si>
  <si>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</si>
  <si>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</si>
  <si>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</si>
  <si>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</si>
  <si>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</si>
  <si>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</si>
  <si>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</si>
  <si>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</si>
  <si>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</si>
  <si>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</si>
  <si>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</si>
  <si>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</si>
  <si>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</si>
  <si>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</si>
  <si>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</si>
  <si>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</si>
  <si>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</si>
  <si>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</si>
  <si>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</si>
  <si>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</si>
  <si>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</si>
  <si>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</si>
  <si>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</si>
  <si>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</si>
  <si>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</si>
  <si>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</si>
  <si>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</si>
  <si>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</si>
  <si>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</si>
  <si>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</si>
  <si>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</si>
  <si>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</si>
  <si>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</si>
  <si>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</si>
  <si>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</si>
  <si>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</si>
  <si>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</si>
  <si>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</si>
  <si>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</si>
  <si>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</si>
  <si>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</si>
  <si>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</si>
  <si>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</si>
  <si>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</si>
  <si>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</si>
  <si>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</si>
  <si>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</si>
  <si>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</si>
  <si>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</si>
  <si>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</si>
  <si>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</si>
  <si>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</si>
  <si>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</si>
  <si>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</si>
  <si>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</si>
  <si>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</si>
  <si>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</si>
  <si>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</si>
  <si>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</si>
  <si>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</si>
  <si>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</si>
  <si>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</si>
  <si>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</si>
  <si>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</si>
  <si>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</si>
  <si>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</si>
  <si>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</si>
  <si>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</si>
  <si>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</si>
  <si>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</si>
  <si>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</si>
  <si>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</si>
  <si>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</si>
  <si>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</si>
  <si>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</si>
  <si>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</si>
  <si>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</si>
  <si>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</si>
  <si>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</si>
  <si>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</si>
  <si>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</si>
  <si>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</si>
  <si>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</si>
  <si>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</si>
  <si>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</si>
  <si>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</si>
  <si>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</si>
  <si>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</si>
  <si>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</si>
  <si>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</si>
  <si>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</si>
  <si>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</si>
  <si>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</si>
  <si>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</si>
  <si>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</si>
  <si>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</si>
  <si>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</si>
  <si>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</si>
  <si>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</si>
  <si>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</si>
  <si>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</si>
  <si>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</si>
  <si>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</si>
  <si>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</si>
  <si>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</si>
  <si>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</si>
  <si>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</si>
  <si>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</si>
  <si>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</si>
  <si>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</si>
  <si>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</si>
  <si>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</si>
  <si>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</si>
  <si>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</si>
  <si>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</si>
  <si>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</si>
  <si>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</si>
  <si>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</si>
  <si>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</si>
  <si>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</si>
  <si>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</si>
  <si>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</si>
  <si>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</si>
  <si>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</si>
  <si>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</si>
  <si>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</si>
  <si>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</si>
  <si>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</si>
  <si>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</si>
  <si>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</si>
  <si>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</si>
  <si>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</si>
  <si>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</si>
  <si>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</si>
  <si>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</si>
  <si>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</si>
  <si>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</si>
  <si>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</si>
  <si>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</si>
  <si>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</si>
  <si>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</si>
  <si>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</si>
  <si>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</si>
  <si>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</si>
  <si>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</si>
  <si>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</si>
  <si>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</si>
  <si>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</si>
  <si>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</si>
  <si>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</si>
  <si>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</si>
  <si>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</si>
  <si>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</si>
  <si>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</si>
  <si>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</si>
  <si>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</si>
  <si>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</si>
  <si>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</si>
  <si>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</si>
  <si>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</si>
  <si>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</si>
  <si>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</si>
  <si>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</si>
  <si>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</si>
  <si>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</si>
  <si>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</si>
  <si>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</si>
  <si>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</si>
  <si>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</si>
  <si>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</si>
  <si>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</si>
  <si>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</si>
  <si>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</si>
  <si>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</si>
  <si>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</si>
  <si>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</si>
  <si>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</si>
  <si>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</si>
  <si>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</si>
  <si>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</si>
  <si>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</si>
  <si>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</si>
  <si>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</si>
  <si>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</si>
  <si>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</si>
  <si>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</si>
  <si>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</si>
  <si>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</si>
  <si>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</si>
  <si>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</si>
  <si>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</si>
  <si>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</si>
  <si>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</si>
  <si>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</si>
  <si>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</si>
  <si>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</si>
  <si>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</si>
  <si>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</si>
  <si>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</si>
  <si>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</si>
  <si>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</si>
  <si>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</si>
  <si>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</si>
  <si>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</si>
  <si>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</si>
  <si>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</si>
  <si>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</si>
  <si>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</si>
  <si>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</si>
  <si>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</si>
  <si>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</si>
  <si>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</si>
  <si>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</si>
  <si>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</si>
  <si>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</si>
  <si>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</si>
  <si>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</si>
  <si>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</si>
  <si>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</si>
  <si>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</si>
  <si>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</si>
  <si>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</si>
  <si>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</si>
  <si>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</si>
  <si>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</si>
  <si>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</si>
  <si>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</si>
  <si>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</si>
  <si>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</si>
  <si>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</si>
  <si>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</si>
  <si>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</si>
  <si>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</si>
  <si>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</si>
  <si>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</si>
  <si>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</si>
  <si>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</si>
  <si>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</si>
  <si>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</si>
  <si>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</si>
  <si>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</si>
  <si>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</si>
  <si>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</si>
  <si>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</si>
  <si>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</si>
  <si>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</si>
  <si>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</si>
  <si>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</si>
  <si>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</si>
  <si>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</si>
  <si>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</si>
  <si>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</si>
  <si>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</si>
  <si>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</si>
  <si>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</si>
  <si>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</si>
  <si>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</si>
  <si>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</si>
  <si>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</si>
  <si>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</si>
  <si>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</si>
  <si>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</si>
  <si>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</si>
  <si>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</si>
  <si>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</si>
  <si>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</si>
  <si>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</si>
  <si>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</si>
  <si>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</si>
  <si>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</si>
  <si>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</si>
  <si>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</si>
  <si>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</si>
  <si>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</si>
  <si>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</si>
  <si>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</si>
  <si>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</si>
  <si>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</si>
  <si>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</si>
  <si>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</si>
  <si>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</si>
  <si>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</si>
  <si>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</si>
  <si>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</si>
  <si>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</si>
  <si>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</si>
  <si>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</si>
  <si>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</si>
  <si>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</si>
  <si>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</si>
  <si>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</si>
  <si>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</si>
  <si>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</si>
  <si>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</si>
  <si>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</si>
  <si>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</si>
  <si>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</si>
  <si>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</si>
  <si>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</si>
  <si>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</si>
  <si>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</si>
  <si>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</si>
  <si>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</si>
  <si>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</si>
  <si>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</si>
  <si>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</si>
  <si>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</si>
  <si>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</si>
  <si>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</si>
  <si>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</si>
  <si>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</si>
  <si>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</si>
  <si>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</si>
  <si>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</si>
  <si>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</si>
  <si>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</si>
  <si>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</si>
  <si>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</si>
  <si>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</si>
  <si>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</si>
  <si>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</si>
  <si>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</si>
  <si>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</si>
  <si>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</si>
  <si>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</si>
  <si>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</si>
  <si>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</si>
  <si>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</si>
  <si>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</si>
  <si>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</si>
  <si>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</si>
  <si>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</si>
  <si>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</si>
  <si>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</si>
  <si>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</si>
  <si>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</si>
  <si>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</si>
  <si>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1150-1170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</si>
  <si>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</si>
  <si>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</si>
  <si>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</si>
  <si>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</si>
  <si>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</si>
  <si>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</si>
  <si>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</si>
  <si>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</si>
  <si>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</si>
  <si>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</si>
  <si>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</si>
  <si>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</si>
  <si>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</si>
  <si>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</si>
  <si>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</si>
  <si>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</si>
  <si>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</si>
  <si>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</si>
  <si>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</si>
  <si>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</si>
  <si>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</si>
  <si>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</si>
  <si>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</si>
  <si>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</si>
  <si>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TINEAGRO</t>
  </si>
  <si>
    <t>NAYAN MAHENDRABHAI THAKKAR</t>
  </si>
  <si>
    <t>XTX MARKETS LLP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</si>
  <si>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</si>
  <si>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</si>
  <si>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</si>
  <si>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</si>
  <si>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</si>
  <si>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</si>
  <si>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</si>
  <si>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</si>
  <si>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</si>
  <si>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</si>
  <si>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</si>
  <si>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666-672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</si>
  <si>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</si>
  <si>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</si>
  <si>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</si>
  <si>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</si>
  <si>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</si>
  <si>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</si>
  <si>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</si>
  <si>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MAYUKH</t>
  </si>
  <si>
    <t>Retail Research Technical Calls &amp; Fundamental Performance Report for the month of Mar-2022</t>
  </si>
  <si>
    <t>1990-2005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</si>
  <si>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</si>
  <si>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</si>
  <si>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</si>
  <si>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</si>
  <si>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</si>
  <si>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</si>
  <si>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</si>
  <si>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</si>
  <si>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</si>
  <si>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</si>
  <si>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</si>
  <si>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</si>
  <si>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</si>
  <si>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</si>
  <si>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</si>
  <si>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</si>
  <si>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</si>
  <si>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</si>
  <si>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</si>
  <si>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</si>
  <si>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</si>
  <si>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AGRIMONY</t>
  </si>
  <si>
    <t>DHAVAL VINODBHAI GADANI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</si>
  <si>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</si>
  <si>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</si>
  <si>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</si>
  <si>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</si>
  <si>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</si>
  <si>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</si>
  <si>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</si>
  <si>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</si>
  <si>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</si>
  <si>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</si>
  <si>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</si>
  <si>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</si>
  <si>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</si>
  <si>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</si>
  <si>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</si>
  <si>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</si>
  <si>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</si>
  <si>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</si>
  <si>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</si>
  <si>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</si>
  <si>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</si>
  <si>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</si>
  <si>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</si>
  <si>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>DHAVAL GIRISHBHAI PARMAR</t>
  </si>
  <si>
    <t>TRANWAY</t>
  </si>
  <si>
    <t>VIVEKKAUL</t>
  </si>
  <si>
    <t xml:space="preserve">BAJFINANCE </t>
  </si>
  <si>
    <t>1065-1075</t>
  </si>
  <si>
    <t>1140-1200</t>
  </si>
  <si>
    <t>2270-2290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</si>
  <si>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</si>
  <si>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</si>
  <si>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</si>
  <si>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</si>
  <si>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</si>
  <si>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</si>
  <si>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</si>
  <si>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</si>
  <si>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</si>
  <si>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</si>
  <si>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</si>
  <si>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</si>
  <si>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</si>
  <si>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7NR</t>
  </si>
  <si>
    <t>H S SHAH</t>
  </si>
  <si>
    <t>VIKRAMKUMAR KARANRAJ SAKARIA HUF</t>
  </si>
  <si>
    <t>NNM SECURITIES PVT LTD</t>
  </si>
  <si>
    <t>SHACHI JOHRI</t>
  </si>
  <si>
    <t>BNL</t>
  </si>
  <si>
    <t>PUJA BAJORIA</t>
  </si>
  <si>
    <t>N L RUNGTA HUF</t>
  </si>
  <si>
    <t>ALPESHBHAI RASIKLAL SHAH</t>
  </si>
  <si>
    <t>EKENNIS</t>
  </si>
  <si>
    <t>ANUSTUP TRADING PRIVATE LIMITED</t>
  </si>
  <si>
    <t>GGENG</t>
  </si>
  <si>
    <t>SANGEETA BERIWAL</t>
  </si>
  <si>
    <t>KHOOBSURAT</t>
  </si>
  <si>
    <t>MEHTA MANISHKUMAR INDRAVADAN</t>
  </si>
  <si>
    <t>MNIL</t>
  </si>
  <si>
    <t>KABIR SHRAN DAGAR HUF</t>
  </si>
  <si>
    <t>MRP</t>
  </si>
  <si>
    <t>JAANDAR AGRO PRIVATE LIMITED</t>
  </si>
  <si>
    <t>OZONEWORLD</t>
  </si>
  <si>
    <t>PHARMAID</t>
  </si>
  <si>
    <t>KALPESH JAVERILAL OSWAL</t>
  </si>
  <si>
    <t>SPRAYKING</t>
  </si>
  <si>
    <t>SANJAY POPATLAL JAIN</t>
  </si>
  <si>
    <t>MANJULABEN PARMAR</t>
  </si>
  <si>
    <t>PUNJIBEN BABUBHAI RATHOD</t>
  </si>
  <si>
    <t>SUPREMEENG</t>
  </si>
  <si>
    <t>Supreme Engineering Ltd</t>
  </si>
  <si>
    <t>VAISHALI</t>
  </si>
  <si>
    <t>Vaishali Pharma Limited</t>
  </si>
  <si>
    <t>PATINTPP</t>
  </si>
  <si>
    <t>Patel Inte Rs. 2.5 ppd up</t>
  </si>
  <si>
    <t>ROHIT SRIVASTAVA</t>
  </si>
  <si>
    <t>Loss of Rs.8.25/-</t>
  </si>
  <si>
    <t>Profit of Rs.49.5/-</t>
  </si>
  <si>
    <t>COLPAL MAR FUT</t>
  </si>
  <si>
    <t>1398-1400</t>
  </si>
  <si>
    <t>APOLLOTYRE MAR FUT</t>
  </si>
  <si>
    <t>1440-1470</t>
  </si>
  <si>
    <t>HDFC MAR FUT</t>
  </si>
  <si>
    <t>2160-2200</t>
  </si>
  <si>
    <t>Loss of Rs.5.5/-</t>
  </si>
  <si>
    <t>347-348</t>
  </si>
  <si>
    <t>365-370</t>
  </si>
  <si>
    <t>INFY 1760 CE MAR</t>
  </si>
  <si>
    <t>65-75</t>
  </si>
  <si>
    <t>RELIANCE 2300 CE MAR</t>
  </si>
  <si>
    <t>52-55</t>
  </si>
  <si>
    <t>AMBUJACEM MAR FUT</t>
  </si>
  <si>
    <t>273-274</t>
  </si>
  <si>
    <t>285-290</t>
  </si>
  <si>
    <t>657-660</t>
  </si>
  <si>
    <t>690-700</t>
  </si>
  <si>
    <t>275-285</t>
  </si>
  <si>
    <t>M&amp;M MAR FUT</t>
  </si>
  <si>
    <t>694-696</t>
  </si>
  <si>
    <t>720-730</t>
  </si>
  <si>
    <t>3190-3200</t>
  </si>
  <si>
    <t>3270-3350</t>
  </si>
  <si>
    <t>TRENT MAR FUT</t>
  </si>
  <si>
    <t>1066-1070</t>
  </si>
  <si>
    <t>Profit of Rs.5.5/-</t>
  </si>
  <si>
    <t>1025-1031</t>
  </si>
  <si>
    <t>1070-1090</t>
  </si>
  <si>
    <t>Profit of Rs.24/-</t>
  </si>
  <si>
    <t>1090-1110</t>
  </si>
  <si>
    <t>FALGUN KANTILAL DOSHI</t>
  </si>
  <si>
    <t>SHARDABEN GORDHANBHAI ASODARIA</t>
  </si>
  <si>
    <t>DAMODAR PRASAD SODHANI</t>
  </si>
  <si>
    <t>NAVEEN GUPTA</t>
  </si>
  <si>
    <t>VINODBHAI MANJIBHAI CHAUHAN</t>
  </si>
  <si>
    <t>ABDUL AZEES</t>
  </si>
  <si>
    <t>STEPPING STONE CONSTRUCTION PRIVATE LIMITED</t>
  </si>
  <si>
    <t>RASHI GUPTA</t>
  </si>
  <si>
    <t>GRINFRA</t>
  </si>
  <si>
    <t>SMALLCAP WORLD FUND INC</t>
  </si>
  <si>
    <t>GTV</t>
  </si>
  <si>
    <t>NEIL INFORMATION TECHNOLOGY LIMITED .</t>
  </si>
  <si>
    <t>IFL</t>
  </si>
  <si>
    <t>HIRWANI JAYANTIBHAI VAGHELA</t>
  </si>
  <si>
    <t>RADHIKA AJAY MARUDA</t>
  </si>
  <si>
    <t>DIPAKKUMAR RAJUBHAI PARMAR</t>
  </si>
  <si>
    <t>SAGARKUMAR RAKESHBHAI DANTANI</t>
  </si>
  <si>
    <t>LALJIBHAI TRIVEDI</t>
  </si>
  <si>
    <t>TVISHA CORPORATE ADVISORS LLP</t>
  </si>
  <si>
    <t>IRONWOOD</t>
  </si>
  <si>
    <t>JRM SHARE STOCK BROKERS PRIVATE LIMITED</t>
  </si>
  <si>
    <t>RAVI SHASTRI</t>
  </si>
  <si>
    <t>JAIHINDS</t>
  </si>
  <si>
    <t>THANGGOULEIN KIPGEN .</t>
  </si>
  <si>
    <t>JANUSCORP</t>
  </si>
  <si>
    <t>LEMON MANAGEMENT CONSULTANCY PRIVATE LIMITED</t>
  </si>
  <si>
    <t>RIPALBEN DHARMIKKUMAR PARIKH</t>
  </si>
  <si>
    <t>RAJESHKUMAR RAMESHCHANDRA GUPTA</t>
  </si>
  <si>
    <t>SHARADA RAMDAS PAI</t>
  </si>
  <si>
    <t>M/S ANANT PROPERTIES P LTD</t>
  </si>
  <si>
    <t>TOPGAIN FINANCE PRIVATE LIMITED</t>
  </si>
  <si>
    <t>KRETTOSYS</t>
  </si>
  <si>
    <t>TPL FINANCE LIMITED</t>
  </si>
  <si>
    <t>MADHUSE</t>
  </si>
  <si>
    <t>ALPHA LEON ENTERPRISES LLP</t>
  </si>
  <si>
    <t>NIRALI VIJAYBHAI SHAH</t>
  </si>
  <si>
    <t>MEFCOMCAP</t>
  </si>
  <si>
    <t>J V SHAH</t>
  </si>
  <si>
    <t>RAVINDRA KUMAR TOSHNIWAL</t>
  </si>
  <si>
    <t>NORTH STAR CAPITAL SERVICES PVT LTD</t>
  </si>
  <si>
    <t>SHIVAMMISHRA</t>
  </si>
  <si>
    <t>PECOS</t>
  </si>
  <si>
    <t>NEELAM MITTAL</t>
  </si>
  <si>
    <t>SATYA PRAKASH MITTAL HUF</t>
  </si>
  <si>
    <t>PROFINC</t>
  </si>
  <si>
    <t>ANUPAM NARAIN GUPTA</t>
  </si>
  <si>
    <t>RAWEDGE</t>
  </si>
  <si>
    <t>SANGEETA SEKSARIA</t>
  </si>
  <si>
    <t>RIDINGS</t>
  </si>
  <si>
    <t>SUNFLOWER BROKING PRIVATE LIMITED</t>
  </si>
  <si>
    <t>ANSU INVESTMENT</t>
  </si>
  <si>
    <t>SADHNA</t>
  </si>
  <si>
    <t>REENA GOEL</t>
  </si>
  <si>
    <t>SBLI</t>
  </si>
  <si>
    <t>ADITYA SONI</t>
  </si>
  <si>
    <t>ASHWANI KUMAR MEHRA</t>
  </si>
  <si>
    <t>GYAN CHAND JAIN</t>
  </si>
  <si>
    <t>LATA SHARMA</t>
  </si>
  <si>
    <t>SKYGOLD</t>
  </si>
  <si>
    <t>OVERSKUD MULTI ASSET MANAGEMENT PRIVATE LIMITED</t>
  </si>
  <si>
    <t>ESCORP ASSET MANAGEMENT LIMITED</t>
  </si>
  <si>
    <t>ARYAMAN BROKING LIMITED</t>
  </si>
  <si>
    <t>KERUL CHAMPAKLAL SHAH</t>
  </si>
  <si>
    <t>BHAVIKABEN NARESHBHAI SUDANI</t>
  </si>
  <si>
    <t>MAHESH P PARMAR</t>
  </si>
  <si>
    <t>SUPREME</t>
  </si>
  <si>
    <t>ARCHANA JATIA</t>
  </si>
  <si>
    <t>KAMAL KUMAR JALAN SEC. PVT. LTD</t>
  </si>
  <si>
    <t>SVPHOUSING</t>
  </si>
  <si>
    <t>MEGHNA GUPTA</t>
  </si>
  <si>
    <t>KUSH GUPTA</t>
  </si>
  <si>
    <t>LUV GUPTA</t>
  </si>
  <si>
    <t>B.W.TRADERS</t>
  </si>
  <si>
    <t>BHAUMIK PARMAR</t>
  </si>
  <si>
    <t>BABUBHAI SOMABHAI RATHOD</t>
  </si>
  <si>
    <t>KAUPILKUMAR HASMUKHBHAI SHAH</t>
  </si>
  <si>
    <t>SHITALBEN KAUPILKUMAR SHAH</t>
  </si>
  <si>
    <t>ZSVARAJT</t>
  </si>
  <si>
    <t>KARUNANAND TRADELINK PRIVATE LIMITED</t>
  </si>
  <si>
    <t>SUNITA SURANA</t>
  </si>
  <si>
    <t>AVROIND</t>
  </si>
  <si>
    <t>AVRO INDIA LIMITED</t>
  </si>
  <si>
    <t>ANITA AGGARWAL</t>
  </si>
  <si>
    <t>DWARKESH</t>
  </si>
  <si>
    <t>Dwarikesh Sugar Industrie</t>
  </si>
  <si>
    <t>QE SECURITIES</t>
  </si>
  <si>
    <t>FOCE</t>
  </si>
  <si>
    <t>Foce India Limited</t>
  </si>
  <si>
    <t>SPECIE FINANCE PVT LTD</t>
  </si>
  <si>
    <t>MAWANASUG</t>
  </si>
  <si>
    <t>Mawana Sugars Limited</t>
  </si>
  <si>
    <t>GRAVITON RESEARCH CAPITAL LLP</t>
  </si>
  <si>
    <t>Multi Commodity Exchange</t>
  </si>
  <si>
    <t>BASUKINATH PROPERTIES PVT LTD</t>
  </si>
  <si>
    <t>NBIFIN</t>
  </si>
  <si>
    <t>N.B.I. Ind. Fin. Co. Ltd</t>
  </si>
  <si>
    <t>DIDU INVESTMENTS PVT LTD</t>
  </si>
  <si>
    <t>RIIL</t>
  </si>
  <si>
    <t>Reliance Indl Infra Ltd</t>
  </si>
  <si>
    <t>ROLLT</t>
  </si>
  <si>
    <t>Rollatainers Limited</t>
  </si>
  <si>
    <t>NISHITH ATULBHAI SHAH</t>
  </si>
  <si>
    <t>MONEYCREW FINTEC PRIVATE LIMIT</t>
  </si>
  <si>
    <t>SUULD</t>
  </si>
  <si>
    <t>Suumaya Industries Ltd</t>
  </si>
  <si>
    <t>VIKRAMKUMAR KARANRAJ SAKARIA H</t>
  </si>
  <si>
    <t>SHIV PARVATI LEASING LIMITED</t>
  </si>
  <si>
    <t>G R Infraprojects Limited</t>
  </si>
  <si>
    <t>WESTERN INDIA COMMERCIAL CO. L</t>
  </si>
  <si>
    <t>ASHWIN KAMDAR (HUF)</t>
  </si>
  <si>
    <t>SETHI VINOD RAJINDRANATH</t>
  </si>
  <si>
    <t>ASHISH SHARADKUMAR NEMANI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</si>
</sst>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6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165" fontId="3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3" borderId="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3" borderId="21" xfId="0" applyFont="1" applyFill="1" applyBorder="1" applyAlignment="1">
      <alignment horizontal="left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15" fontId="31" fillId="26" borderId="1" xfId="0" applyNumberFormat="1" applyFont="1" applyFill="1" applyBorder="1" applyAlignment="1">
      <alignment horizontal="center" vertical="center"/>
    </xf>
    <xf numFmtId="0" fontId="32" fillId="26" borderId="1" xfId="0" applyFont="1" applyFill="1" applyBorder="1"/>
    <xf numFmtId="43" fontId="31" fillId="26" borderId="1" xfId="0" applyNumberFormat="1" applyFont="1" applyFill="1" applyBorder="1" applyAlignment="1">
      <alignment horizontal="center" vertical="top"/>
    </xf>
    <xf numFmtId="0" fontId="31" fillId="26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5" fillId="19" borderId="21" xfId="0" applyFont="1" applyFill="1" applyBorder="1" applyAlignment="1"/>
    <xf numFmtId="0" fontId="45" fillId="11" borderId="21" xfId="0" applyFont="1" applyFill="1" applyBorder="1" applyAlignment="1">
      <alignment horizontal="left" vertical="center"/>
    </xf>
    <xf numFmtId="0" fontId="45" fillId="6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6" sqref="B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44629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8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8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9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8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8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J16" sqref="J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51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44629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1" t="s">
        <v>16</v>
      </c>
      <c r="B9" s="453" t="s">
        <v>17</v>
      </c>
      <c r="C9" s="453" t="s">
        <v>18</v>
      </c>
      <c r="D9" s="453" t="s">
        <v>19</v>
      </c>
      <c r="E9" s="23" t="s">
        <v>20</v>
      </c>
      <c r="F9" s="23" t="s">
        <v>21</v>
      </c>
      <c r="G9" s="448" t="s">
        <v>22</v>
      </c>
      <c r="H9" s="449"/>
      <c r="I9" s="450"/>
      <c r="J9" s="448" t="s">
        <v>23</v>
      </c>
      <c r="K9" s="449"/>
      <c r="L9" s="450"/>
      <c r="M9" s="23"/>
      <c r="N9" s="24"/>
      <c r="O9" s="24"/>
      <c r="P9" s="24"/>
    </row>
    <row r="10" spans="1:16" ht="59.25" customHeight="1">
      <c r="A10" s="452"/>
      <c r="B10" s="454"/>
      <c r="C10" s="454"/>
      <c r="D10" s="45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16010.9</v>
      </c>
      <c r="F11" s="32">
        <v>15906.75</v>
      </c>
      <c r="G11" s="33">
        <v>15780.5</v>
      </c>
      <c r="H11" s="33">
        <v>15550.1</v>
      </c>
      <c r="I11" s="33">
        <v>15423.85</v>
      </c>
      <c r="J11" s="33">
        <v>16137.15</v>
      </c>
      <c r="K11" s="33">
        <v>16263.4</v>
      </c>
      <c r="L11" s="33">
        <v>16493.8</v>
      </c>
      <c r="M11" s="34">
        <v>16033</v>
      </c>
      <c r="N11" s="34">
        <v>15676.35</v>
      </c>
      <c r="O11" s="35">
        <v>17118700</v>
      </c>
      <c r="P11" s="36">
        <v>5.2018006114704481E-2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33253.9</v>
      </c>
      <c r="F12" s="37">
        <v>32955.600000000006</v>
      </c>
      <c r="G12" s="38">
        <v>32549.650000000009</v>
      </c>
      <c r="H12" s="38">
        <v>31845.4</v>
      </c>
      <c r="I12" s="38">
        <v>31439.450000000004</v>
      </c>
      <c r="J12" s="38">
        <v>33659.850000000013</v>
      </c>
      <c r="K12" s="38">
        <v>34065.80000000001</v>
      </c>
      <c r="L12" s="38">
        <v>34770.050000000017</v>
      </c>
      <c r="M12" s="28">
        <v>33361.550000000003</v>
      </c>
      <c r="N12" s="28">
        <v>32251.35</v>
      </c>
      <c r="O12" s="39">
        <v>5426050</v>
      </c>
      <c r="P12" s="40">
        <v>0.11569640424602257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44649</v>
      </c>
      <c r="E13" s="37">
        <v>15555.4</v>
      </c>
      <c r="F13" s="37">
        <v>15416.75</v>
      </c>
      <c r="G13" s="38">
        <v>15238.65</v>
      </c>
      <c r="H13" s="38">
        <v>14921.9</v>
      </c>
      <c r="I13" s="38">
        <v>14743.8</v>
      </c>
      <c r="J13" s="38">
        <v>15733.5</v>
      </c>
      <c r="K13" s="38">
        <v>15911.599999999999</v>
      </c>
      <c r="L13" s="38">
        <v>16228.35</v>
      </c>
      <c r="M13" s="28">
        <v>15594.85</v>
      </c>
      <c r="N13" s="28">
        <v>15100</v>
      </c>
      <c r="O13" s="39">
        <v>3440</v>
      </c>
      <c r="P13" s="40">
        <v>-0.2711864406779661</v>
      </c>
    </row>
    <row r="14" spans="1:16" ht="12.75" customHeight="1">
      <c r="A14" s="28">
        <v>4</v>
      </c>
      <c r="B14" s="29" t="s">
        <v>35</v>
      </c>
      <c r="C14" s="30" t="s">
        <v>860</v>
      </c>
      <c r="D14" s="31">
        <v>44649</v>
      </c>
      <c r="E14" s="37">
        <v>6663.55</v>
      </c>
      <c r="F14" s="37">
        <v>6619.4666666666672</v>
      </c>
      <c r="G14" s="38">
        <v>6539.1833333333343</v>
      </c>
      <c r="H14" s="38">
        <v>6414.8166666666675</v>
      </c>
      <c r="I14" s="38">
        <v>6334.5333333333347</v>
      </c>
      <c r="J14" s="38">
        <v>6743.8333333333339</v>
      </c>
      <c r="K14" s="38">
        <v>6824.1166666666668</v>
      </c>
      <c r="L14" s="38">
        <v>6948.4833333333336</v>
      </c>
      <c r="M14" s="28">
        <v>6699.75</v>
      </c>
      <c r="N14" s="28">
        <v>6495.1</v>
      </c>
      <c r="O14" s="39">
        <v>2175</v>
      </c>
      <c r="P14" s="40">
        <v>3.5714285714285712E-2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820.95</v>
      </c>
      <c r="F15" s="37">
        <v>812.9666666666667</v>
      </c>
      <c r="G15" s="38">
        <v>800.98333333333335</v>
      </c>
      <c r="H15" s="38">
        <v>781.01666666666665</v>
      </c>
      <c r="I15" s="38">
        <v>769.0333333333333</v>
      </c>
      <c r="J15" s="38">
        <v>832.93333333333339</v>
      </c>
      <c r="K15" s="38">
        <v>844.91666666666674</v>
      </c>
      <c r="L15" s="38">
        <v>864.88333333333344</v>
      </c>
      <c r="M15" s="28">
        <v>824.95</v>
      </c>
      <c r="N15" s="28">
        <v>793</v>
      </c>
      <c r="O15" s="39">
        <v>2539800</v>
      </c>
      <c r="P15" s="40">
        <v>1.0825439783491205E-2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2140.4</v>
      </c>
      <c r="F16" s="37">
        <v>2138.0666666666666</v>
      </c>
      <c r="G16" s="38">
        <v>2118.1333333333332</v>
      </c>
      <c r="H16" s="38">
        <v>2095.8666666666668</v>
      </c>
      <c r="I16" s="38">
        <v>2075.9333333333334</v>
      </c>
      <c r="J16" s="38">
        <v>2160.333333333333</v>
      </c>
      <c r="K16" s="38">
        <v>2180.2666666666664</v>
      </c>
      <c r="L16" s="38">
        <v>2202.5333333333328</v>
      </c>
      <c r="M16" s="28">
        <v>2158</v>
      </c>
      <c r="N16" s="28">
        <v>2115.8000000000002</v>
      </c>
      <c r="O16" s="39">
        <v>321500</v>
      </c>
      <c r="P16" s="40">
        <v>-4.8816568047337278E-2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17767.8</v>
      </c>
      <c r="F17" s="37">
        <v>17649.649999999998</v>
      </c>
      <c r="G17" s="38">
        <v>17464.399999999994</v>
      </c>
      <c r="H17" s="38">
        <v>17160.999999999996</v>
      </c>
      <c r="I17" s="38">
        <v>16975.749999999993</v>
      </c>
      <c r="J17" s="38">
        <v>17953.049999999996</v>
      </c>
      <c r="K17" s="38">
        <v>18138.300000000003</v>
      </c>
      <c r="L17" s="38">
        <v>18441.699999999997</v>
      </c>
      <c r="M17" s="28">
        <v>17834.900000000001</v>
      </c>
      <c r="N17" s="28">
        <v>17346.25</v>
      </c>
      <c r="O17" s="39">
        <v>33925</v>
      </c>
      <c r="P17" s="40">
        <v>5.4390054390054392E-2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100.55</v>
      </c>
      <c r="F18" s="37">
        <v>99.766666666666666</v>
      </c>
      <c r="G18" s="38">
        <v>98.033333333333331</v>
      </c>
      <c r="H18" s="38">
        <v>95.516666666666666</v>
      </c>
      <c r="I18" s="38">
        <v>93.783333333333331</v>
      </c>
      <c r="J18" s="38">
        <v>102.28333333333333</v>
      </c>
      <c r="K18" s="38">
        <v>104.01666666666665</v>
      </c>
      <c r="L18" s="38">
        <v>106.53333333333333</v>
      </c>
      <c r="M18" s="28">
        <v>101.5</v>
      </c>
      <c r="N18" s="28">
        <v>97.25</v>
      </c>
      <c r="O18" s="39">
        <v>16130400</v>
      </c>
      <c r="P18" s="40">
        <v>8.8057237204182716E-3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267.35000000000002</v>
      </c>
      <c r="F19" s="37">
        <v>266.5</v>
      </c>
      <c r="G19" s="38">
        <v>263.25</v>
      </c>
      <c r="H19" s="38">
        <v>259.14999999999998</v>
      </c>
      <c r="I19" s="38">
        <v>255.89999999999998</v>
      </c>
      <c r="J19" s="38">
        <v>270.60000000000002</v>
      </c>
      <c r="K19" s="38">
        <v>273.85000000000002</v>
      </c>
      <c r="L19" s="38">
        <v>277.95000000000005</v>
      </c>
      <c r="M19" s="28">
        <v>269.75</v>
      </c>
      <c r="N19" s="28">
        <v>262.39999999999998</v>
      </c>
      <c r="O19" s="39">
        <v>12714000</v>
      </c>
      <c r="P19" s="40">
        <v>-6.0975609756097563E-3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1970.2</v>
      </c>
      <c r="F20" s="37">
        <v>1950.2</v>
      </c>
      <c r="G20" s="38">
        <v>1923.4</v>
      </c>
      <c r="H20" s="38">
        <v>1876.6000000000001</v>
      </c>
      <c r="I20" s="38">
        <v>1849.8000000000002</v>
      </c>
      <c r="J20" s="38">
        <v>1997</v>
      </c>
      <c r="K20" s="38">
        <v>2023.7999999999997</v>
      </c>
      <c r="L20" s="38">
        <v>2070.6</v>
      </c>
      <c r="M20" s="28">
        <v>1977</v>
      </c>
      <c r="N20" s="28">
        <v>1903.4</v>
      </c>
      <c r="O20" s="39">
        <v>2198500</v>
      </c>
      <c r="P20" s="40">
        <v>-8.3446098331078026E-3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1608</v>
      </c>
      <c r="F21" s="37">
        <v>1592.0666666666666</v>
      </c>
      <c r="G21" s="38">
        <v>1570.1333333333332</v>
      </c>
      <c r="H21" s="38">
        <v>1532.2666666666667</v>
      </c>
      <c r="I21" s="38">
        <v>1510.3333333333333</v>
      </c>
      <c r="J21" s="38">
        <v>1629.9333333333332</v>
      </c>
      <c r="K21" s="38">
        <v>1651.8666666666666</v>
      </c>
      <c r="L21" s="38">
        <v>1689.7333333333331</v>
      </c>
      <c r="M21" s="28">
        <v>1614</v>
      </c>
      <c r="N21" s="28">
        <v>1554.2</v>
      </c>
      <c r="O21" s="39">
        <v>20690000</v>
      </c>
      <c r="P21" s="40">
        <v>2.9007928833881262E-4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691.2</v>
      </c>
      <c r="F22" s="37">
        <v>685.23333333333323</v>
      </c>
      <c r="G22" s="38">
        <v>676.81666666666649</v>
      </c>
      <c r="H22" s="38">
        <v>662.43333333333328</v>
      </c>
      <c r="I22" s="38">
        <v>654.01666666666654</v>
      </c>
      <c r="J22" s="38">
        <v>699.61666666666645</v>
      </c>
      <c r="K22" s="38">
        <v>708.03333333333319</v>
      </c>
      <c r="L22" s="38">
        <v>722.4166666666664</v>
      </c>
      <c r="M22" s="28">
        <v>693.65</v>
      </c>
      <c r="N22" s="28">
        <v>670.85</v>
      </c>
      <c r="O22" s="39">
        <v>84543750</v>
      </c>
      <c r="P22" s="40">
        <v>-8.4204928204219113E-4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3278.3</v>
      </c>
      <c r="F23" s="37">
        <v>3244.9499999999994</v>
      </c>
      <c r="G23" s="38">
        <v>3190.5499999999988</v>
      </c>
      <c r="H23" s="38">
        <v>3102.7999999999993</v>
      </c>
      <c r="I23" s="38">
        <v>3048.3999999999987</v>
      </c>
      <c r="J23" s="38">
        <v>3332.6999999999989</v>
      </c>
      <c r="K23" s="38">
        <v>3387.0999999999995</v>
      </c>
      <c r="L23" s="38">
        <v>3474.849999999999</v>
      </c>
      <c r="M23" s="28">
        <v>3299.35</v>
      </c>
      <c r="N23" s="28">
        <v>3157.2</v>
      </c>
      <c r="O23" s="39">
        <v>226000</v>
      </c>
      <c r="P23" s="40">
        <v>4.4444444444444444E-3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559.5</v>
      </c>
      <c r="F24" s="37">
        <v>553.26666666666677</v>
      </c>
      <c r="G24" s="38">
        <v>545.63333333333355</v>
      </c>
      <c r="H24" s="38">
        <v>531.76666666666677</v>
      </c>
      <c r="I24" s="38">
        <v>524.13333333333355</v>
      </c>
      <c r="J24" s="38">
        <v>567.13333333333355</v>
      </c>
      <c r="K24" s="38">
        <v>574.76666666666677</v>
      </c>
      <c r="L24" s="38">
        <v>588.63333333333355</v>
      </c>
      <c r="M24" s="28">
        <v>560.9</v>
      </c>
      <c r="N24" s="28">
        <v>539.4</v>
      </c>
      <c r="O24" s="39">
        <v>6853000</v>
      </c>
      <c r="P24" s="40">
        <v>-1.0539994224660698E-2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278</v>
      </c>
      <c r="F25" s="37">
        <v>275.3</v>
      </c>
      <c r="G25" s="38">
        <v>271.5</v>
      </c>
      <c r="H25" s="38">
        <v>265</v>
      </c>
      <c r="I25" s="38">
        <v>261.2</v>
      </c>
      <c r="J25" s="38">
        <v>281.8</v>
      </c>
      <c r="K25" s="38">
        <v>285.60000000000008</v>
      </c>
      <c r="L25" s="38">
        <v>292.10000000000002</v>
      </c>
      <c r="M25" s="28">
        <v>279.10000000000002</v>
      </c>
      <c r="N25" s="28">
        <v>268.8</v>
      </c>
      <c r="O25" s="39">
        <v>27487500</v>
      </c>
      <c r="P25" s="40">
        <v>4.2970973249857713E-2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719.15</v>
      </c>
      <c r="F26" s="37">
        <v>718.26666666666677</v>
      </c>
      <c r="G26" s="38">
        <v>705.53333333333353</v>
      </c>
      <c r="H26" s="38">
        <v>691.91666666666674</v>
      </c>
      <c r="I26" s="38">
        <v>679.18333333333351</v>
      </c>
      <c r="J26" s="38">
        <v>731.88333333333355</v>
      </c>
      <c r="K26" s="38">
        <v>744.6166666666669</v>
      </c>
      <c r="L26" s="38">
        <v>758.23333333333358</v>
      </c>
      <c r="M26" s="28">
        <v>731</v>
      </c>
      <c r="N26" s="28">
        <v>704.65</v>
      </c>
      <c r="O26" s="39">
        <v>1607200</v>
      </c>
      <c r="P26" s="40">
        <v>1.637892872952634E-2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4735.75</v>
      </c>
      <c r="F27" s="37">
        <v>4697.3</v>
      </c>
      <c r="G27" s="38">
        <v>4644.6000000000004</v>
      </c>
      <c r="H27" s="38">
        <v>4553.45</v>
      </c>
      <c r="I27" s="38">
        <v>4500.75</v>
      </c>
      <c r="J27" s="38">
        <v>4788.4500000000007</v>
      </c>
      <c r="K27" s="38">
        <v>4841.1499999999996</v>
      </c>
      <c r="L27" s="38">
        <v>4932.3000000000011</v>
      </c>
      <c r="M27" s="28">
        <v>4750</v>
      </c>
      <c r="N27" s="28">
        <v>4606.1499999999996</v>
      </c>
      <c r="O27" s="39">
        <v>2132875</v>
      </c>
      <c r="P27" s="40">
        <v>-5.710622924072024E-3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172.25</v>
      </c>
      <c r="F28" s="37">
        <v>171.38333333333333</v>
      </c>
      <c r="G28" s="38">
        <v>167.01666666666665</v>
      </c>
      <c r="H28" s="38">
        <v>161.78333333333333</v>
      </c>
      <c r="I28" s="38">
        <v>157.41666666666666</v>
      </c>
      <c r="J28" s="38">
        <v>176.61666666666665</v>
      </c>
      <c r="K28" s="38">
        <v>180.98333333333332</v>
      </c>
      <c r="L28" s="38">
        <v>186.21666666666664</v>
      </c>
      <c r="M28" s="28">
        <v>175.75</v>
      </c>
      <c r="N28" s="28">
        <v>166.15</v>
      </c>
      <c r="O28" s="39">
        <v>14390000</v>
      </c>
      <c r="P28" s="40">
        <v>6.8696620868919422E-2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99.45</v>
      </c>
      <c r="F29" s="37">
        <v>97.766666666666666</v>
      </c>
      <c r="G29" s="38">
        <v>94.933333333333337</v>
      </c>
      <c r="H29" s="38">
        <v>90.416666666666671</v>
      </c>
      <c r="I29" s="38">
        <v>87.583333333333343</v>
      </c>
      <c r="J29" s="38">
        <v>102.28333333333333</v>
      </c>
      <c r="K29" s="38">
        <v>105.11666666666667</v>
      </c>
      <c r="L29" s="38">
        <v>109.63333333333333</v>
      </c>
      <c r="M29" s="28">
        <v>100.6</v>
      </c>
      <c r="N29" s="28">
        <v>93.25</v>
      </c>
      <c r="O29" s="39">
        <v>45085500</v>
      </c>
      <c r="P29" s="40">
        <v>8.9850973566844336E-2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2730.7</v>
      </c>
      <c r="F30" s="37">
        <v>2706.6</v>
      </c>
      <c r="G30" s="38">
        <v>2669.45</v>
      </c>
      <c r="H30" s="38">
        <v>2608.1999999999998</v>
      </c>
      <c r="I30" s="38">
        <v>2571.0499999999997</v>
      </c>
      <c r="J30" s="38">
        <v>2767.85</v>
      </c>
      <c r="K30" s="38">
        <v>2805.0000000000005</v>
      </c>
      <c r="L30" s="38">
        <v>2866.25</v>
      </c>
      <c r="M30" s="28">
        <v>2743.75</v>
      </c>
      <c r="N30" s="28">
        <v>2645.35</v>
      </c>
      <c r="O30" s="39">
        <v>6265050</v>
      </c>
      <c r="P30" s="40">
        <v>-1.472010568281003E-2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1839.5</v>
      </c>
      <c r="F31" s="37">
        <v>1845.1499999999999</v>
      </c>
      <c r="G31" s="38">
        <v>1812.3499999999997</v>
      </c>
      <c r="H31" s="38">
        <v>1785.1999999999998</v>
      </c>
      <c r="I31" s="38">
        <v>1752.3999999999996</v>
      </c>
      <c r="J31" s="38">
        <v>1872.2999999999997</v>
      </c>
      <c r="K31" s="38">
        <v>1905.1</v>
      </c>
      <c r="L31" s="38">
        <v>1932.2499999999998</v>
      </c>
      <c r="M31" s="28">
        <v>1877.95</v>
      </c>
      <c r="N31" s="28">
        <v>1818</v>
      </c>
      <c r="O31" s="39">
        <v>980375</v>
      </c>
      <c r="P31" s="40">
        <v>3.0951041080472708E-3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9064.5499999999993</v>
      </c>
      <c r="F32" s="37">
        <v>8904.85</v>
      </c>
      <c r="G32" s="38">
        <v>8649.7000000000007</v>
      </c>
      <c r="H32" s="38">
        <v>8234.85</v>
      </c>
      <c r="I32" s="38">
        <v>7979.7000000000007</v>
      </c>
      <c r="J32" s="38">
        <v>9319.7000000000007</v>
      </c>
      <c r="K32" s="38">
        <v>9574.8499999999985</v>
      </c>
      <c r="L32" s="38">
        <v>9989.7000000000007</v>
      </c>
      <c r="M32" s="28">
        <v>9160</v>
      </c>
      <c r="N32" s="28">
        <v>8490</v>
      </c>
      <c r="O32" s="39">
        <v>97200</v>
      </c>
      <c r="P32" s="40">
        <v>5.9689288634505316E-2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1101.45</v>
      </c>
      <c r="F33" s="37">
        <v>1088.25</v>
      </c>
      <c r="G33" s="38">
        <v>1068.8</v>
      </c>
      <c r="H33" s="38">
        <v>1036.1499999999999</v>
      </c>
      <c r="I33" s="38">
        <v>1016.6999999999998</v>
      </c>
      <c r="J33" s="38">
        <v>1120.9000000000001</v>
      </c>
      <c r="K33" s="38">
        <v>1140.3499999999999</v>
      </c>
      <c r="L33" s="38">
        <v>1173.0000000000002</v>
      </c>
      <c r="M33" s="28">
        <v>1107.7</v>
      </c>
      <c r="N33" s="28">
        <v>1055.5999999999999</v>
      </c>
      <c r="O33" s="39">
        <v>2607500</v>
      </c>
      <c r="P33" s="40">
        <v>-8.8605382733310034E-2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628.35</v>
      </c>
      <c r="F34" s="37">
        <v>623.35</v>
      </c>
      <c r="G34" s="38">
        <v>613.95000000000005</v>
      </c>
      <c r="H34" s="38">
        <v>599.55000000000007</v>
      </c>
      <c r="I34" s="38">
        <v>590.15000000000009</v>
      </c>
      <c r="J34" s="38">
        <v>637.75</v>
      </c>
      <c r="K34" s="38">
        <v>647.14999999999986</v>
      </c>
      <c r="L34" s="38">
        <v>661.55</v>
      </c>
      <c r="M34" s="28">
        <v>632.75</v>
      </c>
      <c r="N34" s="28">
        <v>608.95000000000005</v>
      </c>
      <c r="O34" s="39">
        <v>14715000</v>
      </c>
      <c r="P34" s="40">
        <v>2.3634371576146503E-2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670.9</v>
      </c>
      <c r="F35" s="37">
        <v>661.01666666666665</v>
      </c>
      <c r="G35" s="38">
        <v>648.43333333333328</v>
      </c>
      <c r="H35" s="38">
        <v>625.96666666666658</v>
      </c>
      <c r="I35" s="38">
        <v>613.38333333333321</v>
      </c>
      <c r="J35" s="38">
        <v>683.48333333333335</v>
      </c>
      <c r="K35" s="38">
        <v>696.06666666666683</v>
      </c>
      <c r="L35" s="38">
        <v>718.53333333333342</v>
      </c>
      <c r="M35" s="28">
        <v>673.6</v>
      </c>
      <c r="N35" s="28">
        <v>638.54999999999995</v>
      </c>
      <c r="O35" s="39">
        <v>50299200</v>
      </c>
      <c r="P35" s="40">
        <v>3.8861901457321303E-2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3243.6</v>
      </c>
      <c r="F36" s="37">
        <v>3224.7166666666667</v>
      </c>
      <c r="G36" s="38">
        <v>3182.5833333333335</v>
      </c>
      <c r="H36" s="38">
        <v>3121.5666666666666</v>
      </c>
      <c r="I36" s="38">
        <v>3079.4333333333334</v>
      </c>
      <c r="J36" s="38">
        <v>3285.7333333333336</v>
      </c>
      <c r="K36" s="38">
        <v>3327.8666666666668</v>
      </c>
      <c r="L36" s="38">
        <v>3388.8833333333337</v>
      </c>
      <c r="M36" s="28">
        <v>3266.85</v>
      </c>
      <c r="N36" s="28">
        <v>3163.7</v>
      </c>
      <c r="O36" s="39">
        <v>1960500</v>
      </c>
      <c r="P36" s="40">
        <v>0.11265607264472191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14507.8</v>
      </c>
      <c r="F37" s="37">
        <v>14356</v>
      </c>
      <c r="G37" s="38">
        <v>14155.8</v>
      </c>
      <c r="H37" s="38">
        <v>13803.8</v>
      </c>
      <c r="I37" s="38">
        <v>13603.599999999999</v>
      </c>
      <c r="J37" s="38">
        <v>14708</v>
      </c>
      <c r="K37" s="38">
        <v>14908.2</v>
      </c>
      <c r="L37" s="38">
        <v>15260.2</v>
      </c>
      <c r="M37" s="28">
        <v>14556.2</v>
      </c>
      <c r="N37" s="28">
        <v>14004</v>
      </c>
      <c r="O37" s="39">
        <v>714300</v>
      </c>
      <c r="P37" s="40">
        <v>1.8028931803605788E-2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6183.2</v>
      </c>
      <c r="F38" s="37">
        <v>6116.2333333333336</v>
      </c>
      <c r="G38" s="38">
        <v>6001.9666666666672</v>
      </c>
      <c r="H38" s="38">
        <v>5820.7333333333336</v>
      </c>
      <c r="I38" s="38">
        <v>5706.4666666666672</v>
      </c>
      <c r="J38" s="38">
        <v>6297.4666666666672</v>
      </c>
      <c r="K38" s="38">
        <v>6411.7333333333336</v>
      </c>
      <c r="L38" s="38">
        <v>6592.9666666666672</v>
      </c>
      <c r="M38" s="28">
        <v>6230.5</v>
      </c>
      <c r="N38" s="28">
        <v>5935</v>
      </c>
      <c r="O38" s="39">
        <v>4495750</v>
      </c>
      <c r="P38" s="40">
        <v>2.6339069143623547E-2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1883.95</v>
      </c>
      <c r="F39" s="37">
        <v>1862.1000000000001</v>
      </c>
      <c r="G39" s="38">
        <v>1829.0500000000002</v>
      </c>
      <c r="H39" s="38">
        <v>1774.15</v>
      </c>
      <c r="I39" s="38">
        <v>1741.1000000000001</v>
      </c>
      <c r="J39" s="38">
        <v>1917.0000000000002</v>
      </c>
      <c r="K39" s="38">
        <v>1950.05</v>
      </c>
      <c r="L39" s="38">
        <v>2004.9500000000003</v>
      </c>
      <c r="M39" s="28">
        <v>1895.15</v>
      </c>
      <c r="N39" s="28">
        <v>1807.2</v>
      </c>
      <c r="O39" s="39">
        <v>1428200</v>
      </c>
      <c r="P39" s="40">
        <v>-4.7485660931039085E-2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434.8</v>
      </c>
      <c r="F40" s="37">
        <v>437.73333333333329</v>
      </c>
      <c r="G40" s="38">
        <v>419.96666666666658</v>
      </c>
      <c r="H40" s="38">
        <v>405.13333333333327</v>
      </c>
      <c r="I40" s="38">
        <v>387.36666666666656</v>
      </c>
      <c r="J40" s="38">
        <v>452.56666666666661</v>
      </c>
      <c r="K40" s="38">
        <v>470.33333333333337</v>
      </c>
      <c r="L40" s="38">
        <v>485.16666666666663</v>
      </c>
      <c r="M40" s="28">
        <v>455.5</v>
      </c>
      <c r="N40" s="28">
        <v>422.9</v>
      </c>
      <c r="O40" s="39">
        <v>6968000</v>
      </c>
      <c r="P40" s="40">
        <v>-4.9749072659829807E-2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262.14999999999998</v>
      </c>
      <c r="F41" s="37">
        <v>258.2833333333333</v>
      </c>
      <c r="G41" s="38">
        <v>252.86666666666662</v>
      </c>
      <c r="H41" s="38">
        <v>243.58333333333331</v>
      </c>
      <c r="I41" s="38">
        <v>238.16666666666663</v>
      </c>
      <c r="J41" s="38">
        <v>267.56666666666661</v>
      </c>
      <c r="K41" s="38">
        <v>272.98333333333335</v>
      </c>
      <c r="L41" s="38">
        <v>282.26666666666659</v>
      </c>
      <c r="M41" s="28">
        <v>263.7</v>
      </c>
      <c r="N41" s="28">
        <v>249</v>
      </c>
      <c r="O41" s="39">
        <v>24757200</v>
      </c>
      <c r="P41" s="40">
        <v>4.2348130841121491E-3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97.5</v>
      </c>
      <c r="F42" s="37">
        <v>96.149999999999991</v>
      </c>
      <c r="G42" s="38">
        <v>93.649999999999977</v>
      </c>
      <c r="H42" s="38">
        <v>89.799999999999983</v>
      </c>
      <c r="I42" s="38">
        <v>87.299999999999969</v>
      </c>
      <c r="J42" s="38">
        <v>99.999999999999986</v>
      </c>
      <c r="K42" s="38">
        <v>102.50000000000001</v>
      </c>
      <c r="L42" s="38">
        <v>106.35</v>
      </c>
      <c r="M42" s="28">
        <v>98.65</v>
      </c>
      <c r="N42" s="28">
        <v>92.3</v>
      </c>
      <c r="O42" s="39">
        <v>125388900</v>
      </c>
      <c r="P42" s="40">
        <v>1.2144992526158444E-3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1730.55</v>
      </c>
      <c r="F43" s="37">
        <v>1718.55</v>
      </c>
      <c r="G43" s="38">
        <v>1702.1</v>
      </c>
      <c r="H43" s="38">
        <v>1673.6499999999999</v>
      </c>
      <c r="I43" s="38">
        <v>1657.1999999999998</v>
      </c>
      <c r="J43" s="38">
        <v>1747</v>
      </c>
      <c r="K43" s="38">
        <v>1763.4500000000003</v>
      </c>
      <c r="L43" s="38">
        <v>1791.9</v>
      </c>
      <c r="M43" s="28">
        <v>1735</v>
      </c>
      <c r="N43" s="28">
        <v>1690.1</v>
      </c>
      <c r="O43" s="39">
        <v>1390400</v>
      </c>
      <c r="P43" s="40">
        <v>-2.3561220548474315E-2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212.3</v>
      </c>
      <c r="F44" s="37">
        <v>211.96666666666667</v>
      </c>
      <c r="G44" s="38">
        <v>207.58333333333334</v>
      </c>
      <c r="H44" s="38">
        <v>202.86666666666667</v>
      </c>
      <c r="I44" s="38">
        <v>198.48333333333335</v>
      </c>
      <c r="J44" s="38">
        <v>216.68333333333334</v>
      </c>
      <c r="K44" s="38">
        <v>221.06666666666666</v>
      </c>
      <c r="L44" s="38">
        <v>225.78333333333333</v>
      </c>
      <c r="M44" s="28">
        <v>216.35</v>
      </c>
      <c r="N44" s="28">
        <v>207.25</v>
      </c>
      <c r="O44" s="39">
        <v>22689800</v>
      </c>
      <c r="P44" s="40">
        <v>1.8073316283034952E-2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640.20000000000005</v>
      </c>
      <c r="F45" s="37">
        <v>634.85</v>
      </c>
      <c r="G45" s="38">
        <v>626.25</v>
      </c>
      <c r="H45" s="38">
        <v>612.29999999999995</v>
      </c>
      <c r="I45" s="38">
        <v>603.69999999999993</v>
      </c>
      <c r="J45" s="38">
        <v>648.80000000000007</v>
      </c>
      <c r="K45" s="38">
        <v>657.4000000000002</v>
      </c>
      <c r="L45" s="38">
        <v>671.35000000000014</v>
      </c>
      <c r="M45" s="28">
        <v>643.45000000000005</v>
      </c>
      <c r="N45" s="28">
        <v>620.9</v>
      </c>
      <c r="O45" s="39">
        <v>4991800</v>
      </c>
      <c r="P45" s="40">
        <v>-2.1138912855910269E-2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617.95000000000005</v>
      </c>
      <c r="F46" s="37">
        <v>611.4666666666667</v>
      </c>
      <c r="G46" s="38">
        <v>602.38333333333344</v>
      </c>
      <c r="H46" s="38">
        <v>586.81666666666672</v>
      </c>
      <c r="I46" s="38">
        <v>577.73333333333346</v>
      </c>
      <c r="J46" s="38">
        <v>627.03333333333342</v>
      </c>
      <c r="K46" s="38">
        <v>636.11666666666667</v>
      </c>
      <c r="L46" s="38">
        <v>651.68333333333339</v>
      </c>
      <c r="M46" s="28">
        <v>620.54999999999995</v>
      </c>
      <c r="N46" s="28">
        <v>595.9</v>
      </c>
      <c r="O46" s="39">
        <v>5948250</v>
      </c>
      <c r="P46" s="40">
        <v>1.1091279959204487E-2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682.5</v>
      </c>
      <c r="F47" s="37">
        <v>679.31666666666672</v>
      </c>
      <c r="G47" s="38">
        <v>672.43333333333339</v>
      </c>
      <c r="H47" s="38">
        <v>662.36666666666667</v>
      </c>
      <c r="I47" s="38">
        <v>655.48333333333335</v>
      </c>
      <c r="J47" s="38">
        <v>689.38333333333344</v>
      </c>
      <c r="K47" s="38">
        <v>696.26666666666688</v>
      </c>
      <c r="L47" s="38">
        <v>706.33333333333348</v>
      </c>
      <c r="M47" s="28">
        <v>686.2</v>
      </c>
      <c r="N47" s="28">
        <v>669.25</v>
      </c>
      <c r="O47" s="39">
        <v>56001550</v>
      </c>
      <c r="P47" s="40">
        <v>-1.6434744886041311E-2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50.3</v>
      </c>
      <c r="F48" s="37">
        <v>49.79999999999999</v>
      </c>
      <c r="G48" s="38">
        <v>48.949999999999982</v>
      </c>
      <c r="H48" s="38">
        <v>47.599999999999994</v>
      </c>
      <c r="I48" s="38">
        <v>46.749999999999986</v>
      </c>
      <c r="J48" s="38">
        <v>51.149999999999977</v>
      </c>
      <c r="K48" s="38">
        <v>51.999999999999986</v>
      </c>
      <c r="L48" s="38">
        <v>53.349999999999973</v>
      </c>
      <c r="M48" s="28">
        <v>50.65</v>
      </c>
      <c r="N48" s="28">
        <v>48.45</v>
      </c>
      <c r="O48" s="39">
        <v>107887500</v>
      </c>
      <c r="P48" s="40">
        <v>7.8469838155958808E-3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335.85</v>
      </c>
      <c r="F49" s="37">
        <v>334.86666666666673</v>
      </c>
      <c r="G49" s="38">
        <v>330.18333333333345</v>
      </c>
      <c r="H49" s="38">
        <v>324.51666666666671</v>
      </c>
      <c r="I49" s="38">
        <v>319.83333333333343</v>
      </c>
      <c r="J49" s="38">
        <v>340.53333333333347</v>
      </c>
      <c r="K49" s="38">
        <v>345.21666666666675</v>
      </c>
      <c r="L49" s="38">
        <v>350.8833333333335</v>
      </c>
      <c r="M49" s="28">
        <v>339.55</v>
      </c>
      <c r="N49" s="28">
        <v>329.2</v>
      </c>
      <c r="O49" s="39">
        <v>18834700</v>
      </c>
      <c r="P49" s="40">
        <v>1.8279035065904004E-2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14609.25</v>
      </c>
      <c r="F50" s="37">
        <v>14461.416666666666</v>
      </c>
      <c r="G50" s="38">
        <v>14197.833333333332</v>
      </c>
      <c r="H50" s="38">
        <v>13786.416666666666</v>
      </c>
      <c r="I50" s="38">
        <v>13522.833333333332</v>
      </c>
      <c r="J50" s="38">
        <v>14872.833333333332</v>
      </c>
      <c r="K50" s="38">
        <v>15136.416666666664</v>
      </c>
      <c r="L50" s="38">
        <v>15547.833333333332</v>
      </c>
      <c r="M50" s="28">
        <v>14725</v>
      </c>
      <c r="N50" s="28">
        <v>14050</v>
      </c>
      <c r="O50" s="39">
        <v>135450</v>
      </c>
      <c r="P50" s="40">
        <v>-8.7815587266739849E-3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340.9</v>
      </c>
      <c r="F51" s="37">
        <v>338.15000000000003</v>
      </c>
      <c r="G51" s="38">
        <v>334.25000000000006</v>
      </c>
      <c r="H51" s="38">
        <v>327.60000000000002</v>
      </c>
      <c r="I51" s="38">
        <v>323.70000000000005</v>
      </c>
      <c r="J51" s="38">
        <v>344.80000000000007</v>
      </c>
      <c r="K51" s="38">
        <v>348.70000000000005</v>
      </c>
      <c r="L51" s="38">
        <v>355.35000000000008</v>
      </c>
      <c r="M51" s="28">
        <v>342.05</v>
      </c>
      <c r="N51" s="28">
        <v>331.5</v>
      </c>
      <c r="O51" s="39">
        <v>25293600</v>
      </c>
      <c r="P51" s="40">
        <v>7.8898292927843932E-3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3122.05</v>
      </c>
      <c r="F52" s="37">
        <v>3117.8666666666668</v>
      </c>
      <c r="G52" s="38">
        <v>3060.3333333333335</v>
      </c>
      <c r="H52" s="38">
        <v>2998.6166666666668</v>
      </c>
      <c r="I52" s="38">
        <v>2941.0833333333335</v>
      </c>
      <c r="J52" s="38">
        <v>3179.5833333333335</v>
      </c>
      <c r="K52" s="38">
        <v>3237.1166666666663</v>
      </c>
      <c r="L52" s="38">
        <v>3298.8333333333335</v>
      </c>
      <c r="M52" s="28">
        <v>3175.4</v>
      </c>
      <c r="N52" s="28">
        <v>3056.15</v>
      </c>
      <c r="O52" s="39">
        <v>1856400</v>
      </c>
      <c r="P52" s="40">
        <v>2.9503105590062112E-2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451.7</v>
      </c>
      <c r="F53" s="37">
        <v>447</v>
      </c>
      <c r="G53" s="38">
        <v>440</v>
      </c>
      <c r="H53" s="38">
        <v>428.3</v>
      </c>
      <c r="I53" s="38">
        <v>421.3</v>
      </c>
      <c r="J53" s="38">
        <v>458.7</v>
      </c>
      <c r="K53" s="38">
        <v>465.7</v>
      </c>
      <c r="L53" s="38">
        <v>477.4</v>
      </c>
      <c r="M53" s="28">
        <v>454</v>
      </c>
      <c r="N53" s="28">
        <v>435.3</v>
      </c>
      <c r="O53" s="39">
        <v>3468400</v>
      </c>
      <c r="P53" s="40">
        <v>6.7924528301886791E-3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210</v>
      </c>
      <c r="F54" s="37">
        <v>207.11666666666665</v>
      </c>
      <c r="G54" s="38">
        <v>202.58333333333329</v>
      </c>
      <c r="H54" s="38">
        <v>195.16666666666663</v>
      </c>
      <c r="I54" s="38">
        <v>190.63333333333327</v>
      </c>
      <c r="J54" s="38">
        <v>214.5333333333333</v>
      </c>
      <c r="K54" s="38">
        <v>219.06666666666666</v>
      </c>
      <c r="L54" s="38">
        <v>226.48333333333332</v>
      </c>
      <c r="M54" s="28">
        <v>211.65</v>
      </c>
      <c r="N54" s="28">
        <v>199.7</v>
      </c>
      <c r="O54" s="39">
        <v>43788600</v>
      </c>
      <c r="P54" s="40">
        <v>2.8277960943444078E-2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563.04999999999995</v>
      </c>
      <c r="F55" s="37">
        <v>557.48333333333323</v>
      </c>
      <c r="G55" s="38">
        <v>550.06666666666649</v>
      </c>
      <c r="H55" s="38">
        <v>537.08333333333326</v>
      </c>
      <c r="I55" s="38">
        <v>529.66666666666652</v>
      </c>
      <c r="J55" s="38">
        <v>570.46666666666647</v>
      </c>
      <c r="K55" s="38">
        <v>577.88333333333321</v>
      </c>
      <c r="L55" s="38">
        <v>590.86666666666645</v>
      </c>
      <c r="M55" s="28">
        <v>564.9</v>
      </c>
      <c r="N55" s="28">
        <v>544.5</v>
      </c>
      <c r="O55" s="39">
        <v>3197025</v>
      </c>
      <c r="P55" s="40">
        <v>-2.7372262773722629E-3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396.15</v>
      </c>
      <c r="F56" s="37">
        <v>393.26666666666665</v>
      </c>
      <c r="G56" s="38">
        <v>381.38333333333333</v>
      </c>
      <c r="H56" s="38">
        <v>366.61666666666667</v>
      </c>
      <c r="I56" s="38">
        <v>354.73333333333335</v>
      </c>
      <c r="J56" s="38">
        <v>408.0333333333333</v>
      </c>
      <c r="K56" s="38">
        <v>419.91666666666663</v>
      </c>
      <c r="L56" s="38">
        <v>434.68333333333328</v>
      </c>
      <c r="M56" s="28">
        <v>405.15</v>
      </c>
      <c r="N56" s="28">
        <v>378.5</v>
      </c>
      <c r="O56" s="39">
        <v>1764000</v>
      </c>
      <c r="P56" s="40">
        <v>-3.6065573770491806E-2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618.1</v>
      </c>
      <c r="F57" s="37">
        <v>612.2166666666667</v>
      </c>
      <c r="G57" s="38">
        <v>602.88333333333344</v>
      </c>
      <c r="H57" s="38">
        <v>587.66666666666674</v>
      </c>
      <c r="I57" s="38">
        <v>578.33333333333348</v>
      </c>
      <c r="J57" s="38">
        <v>627.43333333333339</v>
      </c>
      <c r="K57" s="38">
        <v>636.76666666666665</v>
      </c>
      <c r="L57" s="38">
        <v>651.98333333333335</v>
      </c>
      <c r="M57" s="28">
        <v>621.54999999999995</v>
      </c>
      <c r="N57" s="28">
        <v>597</v>
      </c>
      <c r="O57" s="39">
        <v>9403750</v>
      </c>
      <c r="P57" s="40">
        <v>-1.3290802764486976E-4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966.45</v>
      </c>
      <c r="F58" s="37">
        <v>960.7833333333333</v>
      </c>
      <c r="G58" s="38">
        <v>947.66666666666663</v>
      </c>
      <c r="H58" s="38">
        <v>928.88333333333333</v>
      </c>
      <c r="I58" s="38">
        <v>915.76666666666665</v>
      </c>
      <c r="J58" s="38">
        <v>979.56666666666661</v>
      </c>
      <c r="K58" s="38">
        <v>992.68333333333339</v>
      </c>
      <c r="L58" s="38">
        <v>1011.4666666666666</v>
      </c>
      <c r="M58" s="28">
        <v>973.9</v>
      </c>
      <c r="N58" s="28">
        <v>942</v>
      </c>
      <c r="O58" s="39">
        <v>8877700</v>
      </c>
      <c r="P58" s="40">
        <v>-4.9150654413812306E-2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188.25</v>
      </c>
      <c r="F59" s="37">
        <v>187.98333333333335</v>
      </c>
      <c r="G59" s="38">
        <v>185.26666666666671</v>
      </c>
      <c r="H59" s="38">
        <v>182.28333333333336</v>
      </c>
      <c r="I59" s="38">
        <v>179.56666666666672</v>
      </c>
      <c r="J59" s="38">
        <v>190.9666666666667</v>
      </c>
      <c r="K59" s="38">
        <v>193.68333333333334</v>
      </c>
      <c r="L59" s="38">
        <v>196.66666666666669</v>
      </c>
      <c r="M59" s="28">
        <v>190.7</v>
      </c>
      <c r="N59" s="28">
        <v>185</v>
      </c>
      <c r="O59" s="39">
        <v>32096400</v>
      </c>
      <c r="P59" s="40">
        <v>-3.7652688578264704E-2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4811.6000000000004</v>
      </c>
      <c r="F60" s="37">
        <v>4755</v>
      </c>
      <c r="G60" s="38">
        <v>4676.8</v>
      </c>
      <c r="H60" s="38">
        <v>4542</v>
      </c>
      <c r="I60" s="38">
        <v>4463.8</v>
      </c>
      <c r="J60" s="38">
        <v>4889.8</v>
      </c>
      <c r="K60" s="38">
        <v>4968.0000000000009</v>
      </c>
      <c r="L60" s="38">
        <v>5102.8</v>
      </c>
      <c r="M60" s="28">
        <v>4833.2</v>
      </c>
      <c r="N60" s="28">
        <v>4620.2</v>
      </c>
      <c r="O60" s="39">
        <v>514400</v>
      </c>
      <c r="P60" s="40">
        <v>3.6052366565961731E-2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1415.5</v>
      </c>
      <c r="F61" s="37">
        <v>1406.1000000000001</v>
      </c>
      <c r="G61" s="38">
        <v>1391.4000000000003</v>
      </c>
      <c r="H61" s="38">
        <v>1367.3000000000002</v>
      </c>
      <c r="I61" s="38">
        <v>1352.6000000000004</v>
      </c>
      <c r="J61" s="38">
        <v>1430.2000000000003</v>
      </c>
      <c r="K61" s="38">
        <v>1444.9</v>
      </c>
      <c r="L61" s="38">
        <v>1469.0000000000002</v>
      </c>
      <c r="M61" s="28">
        <v>1420.8</v>
      </c>
      <c r="N61" s="28">
        <v>1382</v>
      </c>
      <c r="O61" s="39">
        <v>2209900</v>
      </c>
      <c r="P61" s="40">
        <v>2.7000650618087183E-2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570.29999999999995</v>
      </c>
      <c r="F62" s="37">
        <v>569.58333333333337</v>
      </c>
      <c r="G62" s="38">
        <v>558.41666666666674</v>
      </c>
      <c r="H62" s="38">
        <v>546.53333333333342</v>
      </c>
      <c r="I62" s="38">
        <v>535.36666666666679</v>
      </c>
      <c r="J62" s="38">
        <v>581.4666666666667</v>
      </c>
      <c r="K62" s="38">
        <v>592.63333333333344</v>
      </c>
      <c r="L62" s="38">
        <v>604.51666666666665</v>
      </c>
      <c r="M62" s="28">
        <v>580.75</v>
      </c>
      <c r="N62" s="28">
        <v>557.70000000000005</v>
      </c>
      <c r="O62" s="39">
        <v>5825600</v>
      </c>
      <c r="P62" s="40">
        <v>2.6790750141003947E-2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761.15</v>
      </c>
      <c r="F63" s="37">
        <v>757.80000000000007</v>
      </c>
      <c r="G63" s="38">
        <v>752.45000000000016</v>
      </c>
      <c r="H63" s="38">
        <v>743.75000000000011</v>
      </c>
      <c r="I63" s="38">
        <v>738.4000000000002</v>
      </c>
      <c r="J63" s="38">
        <v>766.50000000000011</v>
      </c>
      <c r="K63" s="38">
        <v>771.85</v>
      </c>
      <c r="L63" s="38">
        <v>780.55000000000007</v>
      </c>
      <c r="M63" s="28">
        <v>763.15</v>
      </c>
      <c r="N63" s="28">
        <v>749.1</v>
      </c>
      <c r="O63" s="39">
        <v>835000</v>
      </c>
      <c r="P63" s="40">
        <v>-3.6770007209805333E-2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386.2</v>
      </c>
      <c r="F64" s="37">
        <v>382.34999999999997</v>
      </c>
      <c r="G64" s="38">
        <v>376.84999999999991</v>
      </c>
      <c r="H64" s="38">
        <v>367.49999999999994</v>
      </c>
      <c r="I64" s="38">
        <v>361.99999999999989</v>
      </c>
      <c r="J64" s="38">
        <v>391.69999999999993</v>
      </c>
      <c r="K64" s="38">
        <v>397.20000000000005</v>
      </c>
      <c r="L64" s="38">
        <v>406.54999999999995</v>
      </c>
      <c r="M64" s="28">
        <v>387.85</v>
      </c>
      <c r="N64" s="28">
        <v>373</v>
      </c>
      <c r="O64" s="39">
        <v>4098600</v>
      </c>
      <c r="P64" s="40">
        <v>-3.5963777490297541E-2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117.55</v>
      </c>
      <c r="F65" s="37">
        <v>115.46666666666665</v>
      </c>
      <c r="G65" s="38">
        <v>112.38333333333331</v>
      </c>
      <c r="H65" s="38">
        <v>107.21666666666665</v>
      </c>
      <c r="I65" s="38">
        <v>104.13333333333331</v>
      </c>
      <c r="J65" s="38">
        <v>120.63333333333331</v>
      </c>
      <c r="K65" s="38">
        <v>123.71666666666665</v>
      </c>
      <c r="L65" s="38">
        <v>128.88333333333333</v>
      </c>
      <c r="M65" s="28">
        <v>118.55</v>
      </c>
      <c r="N65" s="28">
        <v>110.3</v>
      </c>
      <c r="O65" s="39">
        <v>11624600</v>
      </c>
      <c r="P65" s="40">
        <v>-5.2383592017738359E-2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937.9</v>
      </c>
      <c r="F66" s="37">
        <v>936.48333333333323</v>
      </c>
      <c r="G66" s="38">
        <v>922.01666666666642</v>
      </c>
      <c r="H66" s="38">
        <v>906.13333333333321</v>
      </c>
      <c r="I66" s="38">
        <v>891.6666666666664</v>
      </c>
      <c r="J66" s="38">
        <v>952.36666666666645</v>
      </c>
      <c r="K66" s="38">
        <v>966.83333333333337</v>
      </c>
      <c r="L66" s="38">
        <v>982.71666666666647</v>
      </c>
      <c r="M66" s="28">
        <v>950.95</v>
      </c>
      <c r="N66" s="28">
        <v>920.6</v>
      </c>
      <c r="O66" s="39">
        <v>1320000</v>
      </c>
      <c r="P66" s="40">
        <v>3.0927835051546393E-2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521.95000000000005</v>
      </c>
      <c r="F67" s="37">
        <v>515.33333333333337</v>
      </c>
      <c r="G67" s="38">
        <v>507.66666666666674</v>
      </c>
      <c r="H67" s="38">
        <v>493.38333333333338</v>
      </c>
      <c r="I67" s="38">
        <v>485.71666666666675</v>
      </c>
      <c r="J67" s="38">
        <v>529.61666666666679</v>
      </c>
      <c r="K67" s="38">
        <v>537.28333333333353</v>
      </c>
      <c r="L67" s="38">
        <v>551.56666666666672</v>
      </c>
      <c r="M67" s="28">
        <v>523</v>
      </c>
      <c r="N67" s="28">
        <v>501.05</v>
      </c>
      <c r="O67" s="39">
        <v>13073750</v>
      </c>
      <c r="P67" s="40">
        <v>-3.8429714075572309E-2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1361.05</v>
      </c>
      <c r="F68" s="37">
        <v>1337.6833333333334</v>
      </c>
      <c r="G68" s="38">
        <v>1305.4166666666667</v>
      </c>
      <c r="H68" s="38">
        <v>1249.7833333333333</v>
      </c>
      <c r="I68" s="38">
        <v>1217.5166666666667</v>
      </c>
      <c r="J68" s="38">
        <v>1393.3166666666668</v>
      </c>
      <c r="K68" s="38">
        <v>1425.5833333333333</v>
      </c>
      <c r="L68" s="38">
        <v>1481.2166666666669</v>
      </c>
      <c r="M68" s="28">
        <v>1369.95</v>
      </c>
      <c r="N68" s="28">
        <v>1282.05</v>
      </c>
      <c r="O68" s="39">
        <v>707750</v>
      </c>
      <c r="P68" s="40">
        <v>-7.9050097592713073E-2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1894.65</v>
      </c>
      <c r="F69" s="37">
        <v>1877.2666666666667</v>
      </c>
      <c r="G69" s="38">
        <v>1847.8333333333333</v>
      </c>
      <c r="H69" s="38">
        <v>1801.0166666666667</v>
      </c>
      <c r="I69" s="38">
        <v>1771.5833333333333</v>
      </c>
      <c r="J69" s="38">
        <v>1924.0833333333333</v>
      </c>
      <c r="K69" s="38">
        <v>1953.5166666666667</v>
      </c>
      <c r="L69" s="38">
        <v>2000.3333333333333</v>
      </c>
      <c r="M69" s="28">
        <v>1906.7</v>
      </c>
      <c r="N69" s="28">
        <v>1830.45</v>
      </c>
      <c r="O69" s="39">
        <v>1829000</v>
      </c>
      <c r="P69" s="40">
        <v>-5.1348547717842322E-2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261.45</v>
      </c>
      <c r="F70" s="37">
        <v>259.0333333333333</v>
      </c>
      <c r="G70" s="38">
        <v>255.41666666666663</v>
      </c>
      <c r="H70" s="38">
        <v>249.38333333333333</v>
      </c>
      <c r="I70" s="38">
        <v>245.76666666666665</v>
      </c>
      <c r="J70" s="38">
        <v>265.06666666666661</v>
      </c>
      <c r="K70" s="38">
        <v>268.68333333333328</v>
      </c>
      <c r="L70" s="38">
        <v>274.71666666666658</v>
      </c>
      <c r="M70" s="28">
        <v>262.64999999999998</v>
      </c>
      <c r="N70" s="28">
        <v>253</v>
      </c>
      <c r="O70" s="39">
        <v>15030500</v>
      </c>
      <c r="P70" s="40">
        <v>4.9208057819467941E-3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4166.95</v>
      </c>
      <c r="F71" s="37">
        <v>4140.6500000000005</v>
      </c>
      <c r="G71" s="38">
        <v>4101.3000000000011</v>
      </c>
      <c r="H71" s="38">
        <v>4035.6500000000005</v>
      </c>
      <c r="I71" s="38">
        <v>3996.3000000000011</v>
      </c>
      <c r="J71" s="38">
        <v>4206.3000000000011</v>
      </c>
      <c r="K71" s="38">
        <v>4245.6500000000015</v>
      </c>
      <c r="L71" s="38">
        <v>4311.3000000000011</v>
      </c>
      <c r="M71" s="28">
        <v>4180</v>
      </c>
      <c r="N71" s="28">
        <v>4075</v>
      </c>
      <c r="O71" s="39">
        <v>2550500</v>
      </c>
      <c r="P71" s="40">
        <v>-6.1567236877995554E-3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4078.15</v>
      </c>
      <c r="F72" s="37">
        <v>4064.5333333333328</v>
      </c>
      <c r="G72" s="38">
        <v>4002.0666666666657</v>
      </c>
      <c r="H72" s="38">
        <v>3925.9833333333327</v>
      </c>
      <c r="I72" s="38">
        <v>3863.5166666666655</v>
      </c>
      <c r="J72" s="38">
        <v>4140.6166666666659</v>
      </c>
      <c r="K72" s="38">
        <v>4203.083333333333</v>
      </c>
      <c r="L72" s="38">
        <v>4279.1666666666661</v>
      </c>
      <c r="M72" s="28">
        <v>4127</v>
      </c>
      <c r="N72" s="28">
        <v>3988.45</v>
      </c>
      <c r="O72" s="39">
        <v>513500</v>
      </c>
      <c r="P72" s="40">
        <v>2.3418036870951668E-2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330.05</v>
      </c>
      <c r="F73" s="37">
        <v>324.66666666666669</v>
      </c>
      <c r="G73" s="38">
        <v>317.18333333333339</v>
      </c>
      <c r="H73" s="38">
        <v>304.31666666666672</v>
      </c>
      <c r="I73" s="38">
        <v>296.83333333333343</v>
      </c>
      <c r="J73" s="38">
        <v>337.53333333333336</v>
      </c>
      <c r="K73" s="38">
        <v>345.01666666666659</v>
      </c>
      <c r="L73" s="38">
        <v>357.88333333333333</v>
      </c>
      <c r="M73" s="28">
        <v>332.15</v>
      </c>
      <c r="N73" s="28">
        <v>311.8</v>
      </c>
      <c r="O73" s="39">
        <v>40076850</v>
      </c>
      <c r="P73" s="40">
        <v>1.614860059406769E-2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3869.35</v>
      </c>
      <c r="F74" s="37">
        <v>3831.2333333333331</v>
      </c>
      <c r="G74" s="38">
        <v>3779.0166666666664</v>
      </c>
      <c r="H74" s="38">
        <v>3688.6833333333334</v>
      </c>
      <c r="I74" s="38">
        <v>3636.4666666666667</v>
      </c>
      <c r="J74" s="38">
        <v>3921.5666666666662</v>
      </c>
      <c r="K74" s="38">
        <v>3973.7833333333324</v>
      </c>
      <c r="L74" s="38">
        <v>4064.1166666666659</v>
      </c>
      <c r="M74" s="28">
        <v>3883.45</v>
      </c>
      <c r="N74" s="28">
        <v>3740.9</v>
      </c>
      <c r="O74" s="39">
        <v>3124125</v>
      </c>
      <c r="P74" s="40">
        <v>-4.0907172186192872E-2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2262.4</v>
      </c>
      <c r="F75" s="37">
        <v>2232.6333333333337</v>
      </c>
      <c r="G75" s="38">
        <v>2192.8166666666675</v>
      </c>
      <c r="H75" s="38">
        <v>2123.233333333334</v>
      </c>
      <c r="I75" s="38">
        <v>2083.4166666666679</v>
      </c>
      <c r="J75" s="38">
        <v>2302.2166666666672</v>
      </c>
      <c r="K75" s="38">
        <v>2342.0333333333338</v>
      </c>
      <c r="L75" s="38">
        <v>2411.6166666666668</v>
      </c>
      <c r="M75" s="28">
        <v>2272.4499999999998</v>
      </c>
      <c r="N75" s="28">
        <v>2163.0500000000002</v>
      </c>
      <c r="O75" s="39">
        <v>3250800</v>
      </c>
      <c r="P75" s="40">
        <v>-7.4802308185509727E-3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1557.65</v>
      </c>
      <c r="F76" s="37">
        <v>1542.5166666666667</v>
      </c>
      <c r="G76" s="38">
        <v>1499.6333333333332</v>
      </c>
      <c r="H76" s="38">
        <v>1441.6166666666666</v>
      </c>
      <c r="I76" s="38">
        <v>1398.7333333333331</v>
      </c>
      <c r="J76" s="38">
        <v>1600.5333333333333</v>
      </c>
      <c r="K76" s="38">
        <v>1643.416666666667</v>
      </c>
      <c r="L76" s="38">
        <v>1701.4333333333334</v>
      </c>
      <c r="M76" s="28">
        <v>1585.4</v>
      </c>
      <c r="N76" s="28">
        <v>1484.5</v>
      </c>
      <c r="O76" s="39">
        <v>6284300</v>
      </c>
      <c r="P76" s="40">
        <v>-2.8153440503529813E-2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145.44999999999999</v>
      </c>
      <c r="F77" s="37">
        <v>143.70000000000002</v>
      </c>
      <c r="G77" s="38">
        <v>141.40000000000003</v>
      </c>
      <c r="H77" s="38">
        <v>137.35000000000002</v>
      </c>
      <c r="I77" s="38">
        <v>135.05000000000004</v>
      </c>
      <c r="J77" s="38">
        <v>147.75000000000003</v>
      </c>
      <c r="K77" s="38">
        <v>150.05000000000004</v>
      </c>
      <c r="L77" s="38">
        <v>154.10000000000002</v>
      </c>
      <c r="M77" s="28">
        <v>146</v>
      </c>
      <c r="N77" s="28">
        <v>139.65</v>
      </c>
      <c r="O77" s="39">
        <v>22291200</v>
      </c>
      <c r="P77" s="40">
        <v>-2.1491782553729456E-2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89.9</v>
      </c>
      <c r="F78" s="37">
        <v>88.883333333333326</v>
      </c>
      <c r="G78" s="38">
        <v>87.216666666666654</v>
      </c>
      <c r="H78" s="38">
        <v>84.533333333333331</v>
      </c>
      <c r="I78" s="38">
        <v>82.86666666666666</v>
      </c>
      <c r="J78" s="38">
        <v>91.566666666666649</v>
      </c>
      <c r="K78" s="38">
        <v>93.233333333333334</v>
      </c>
      <c r="L78" s="38">
        <v>95.916666666666643</v>
      </c>
      <c r="M78" s="28">
        <v>90.55</v>
      </c>
      <c r="N78" s="28">
        <v>86.2</v>
      </c>
      <c r="O78" s="39">
        <v>67880000</v>
      </c>
      <c r="P78" s="40">
        <v>-1.992492058908461E-2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127.85</v>
      </c>
      <c r="F79" s="37">
        <v>128.28333333333333</v>
      </c>
      <c r="G79" s="38">
        <v>125.86666666666667</v>
      </c>
      <c r="H79" s="38">
        <v>123.88333333333334</v>
      </c>
      <c r="I79" s="38">
        <v>121.46666666666668</v>
      </c>
      <c r="J79" s="38">
        <v>130.26666666666665</v>
      </c>
      <c r="K79" s="38">
        <v>132.68333333333334</v>
      </c>
      <c r="L79" s="38">
        <v>134.66666666666666</v>
      </c>
      <c r="M79" s="28">
        <v>130.69999999999999</v>
      </c>
      <c r="N79" s="28">
        <v>126.3</v>
      </c>
      <c r="O79" s="39">
        <v>14918800</v>
      </c>
      <c r="P79" s="40">
        <v>-1.1201102877821816E-2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154.65</v>
      </c>
      <c r="F80" s="37">
        <v>155.9</v>
      </c>
      <c r="G80" s="38">
        <v>152.30000000000001</v>
      </c>
      <c r="H80" s="38">
        <v>149.95000000000002</v>
      </c>
      <c r="I80" s="38">
        <v>146.35000000000002</v>
      </c>
      <c r="J80" s="38">
        <v>158.25</v>
      </c>
      <c r="K80" s="38">
        <v>161.84999999999997</v>
      </c>
      <c r="L80" s="38">
        <v>164.2</v>
      </c>
      <c r="M80" s="28">
        <v>159.5</v>
      </c>
      <c r="N80" s="28">
        <v>153.55000000000001</v>
      </c>
      <c r="O80" s="39">
        <v>24662300</v>
      </c>
      <c r="P80" s="40">
        <v>1.6851106639839034E-2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439.75</v>
      </c>
      <c r="F81" s="37">
        <v>436.93333333333334</v>
      </c>
      <c r="G81" s="38">
        <v>432.61666666666667</v>
      </c>
      <c r="H81" s="38">
        <v>425.48333333333335</v>
      </c>
      <c r="I81" s="38">
        <v>421.16666666666669</v>
      </c>
      <c r="J81" s="38">
        <v>444.06666666666666</v>
      </c>
      <c r="K81" s="38">
        <v>448.38333333333338</v>
      </c>
      <c r="L81" s="38">
        <v>455.51666666666665</v>
      </c>
      <c r="M81" s="28">
        <v>441.25</v>
      </c>
      <c r="N81" s="28">
        <v>429.8</v>
      </c>
      <c r="O81" s="39">
        <v>7447400</v>
      </c>
      <c r="P81" s="40">
        <v>8.7227414330218068E-3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37.85</v>
      </c>
      <c r="F82" s="37">
        <v>37.416666666666664</v>
      </c>
      <c r="G82" s="38">
        <v>36.833333333333329</v>
      </c>
      <c r="H82" s="38">
        <v>35.816666666666663</v>
      </c>
      <c r="I82" s="38">
        <v>35.233333333333327</v>
      </c>
      <c r="J82" s="38">
        <v>38.43333333333333</v>
      </c>
      <c r="K82" s="38">
        <v>39.016666666666659</v>
      </c>
      <c r="L82" s="38">
        <v>40.033333333333331</v>
      </c>
      <c r="M82" s="28">
        <v>38</v>
      </c>
      <c r="N82" s="28">
        <v>36.4</v>
      </c>
      <c r="O82" s="39">
        <v>102442500</v>
      </c>
      <c r="P82" s="40">
        <v>8.8632838466651889E-3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609.5</v>
      </c>
      <c r="F83" s="37">
        <v>605.73333333333323</v>
      </c>
      <c r="G83" s="38">
        <v>596.91666666666652</v>
      </c>
      <c r="H83" s="38">
        <v>584.33333333333326</v>
      </c>
      <c r="I83" s="38">
        <v>575.51666666666654</v>
      </c>
      <c r="J83" s="38">
        <v>618.31666666666649</v>
      </c>
      <c r="K83" s="38">
        <v>627.13333333333333</v>
      </c>
      <c r="L83" s="38">
        <v>639.71666666666647</v>
      </c>
      <c r="M83" s="28">
        <v>614.54999999999995</v>
      </c>
      <c r="N83" s="28">
        <v>593.15</v>
      </c>
      <c r="O83" s="39">
        <v>2419300</v>
      </c>
      <c r="P83" s="40">
        <v>-4.6618852459016397E-2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703.6</v>
      </c>
      <c r="F84" s="37">
        <v>691.25</v>
      </c>
      <c r="G84" s="38">
        <v>675.35</v>
      </c>
      <c r="H84" s="38">
        <v>647.1</v>
      </c>
      <c r="I84" s="38">
        <v>631.20000000000005</v>
      </c>
      <c r="J84" s="38">
        <v>719.5</v>
      </c>
      <c r="K84" s="38">
        <v>735.40000000000009</v>
      </c>
      <c r="L84" s="38">
        <v>763.65</v>
      </c>
      <c r="M84" s="28">
        <v>707.15</v>
      </c>
      <c r="N84" s="28">
        <v>663</v>
      </c>
      <c r="O84" s="39">
        <v>8182500</v>
      </c>
      <c r="P84" s="40">
        <v>3.7664066958341257E-2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1429.65</v>
      </c>
      <c r="F85" s="37">
        <v>1412.2166666666665</v>
      </c>
      <c r="G85" s="38">
        <v>1390.4333333333329</v>
      </c>
      <c r="H85" s="38">
        <v>1351.2166666666665</v>
      </c>
      <c r="I85" s="38">
        <v>1329.4333333333329</v>
      </c>
      <c r="J85" s="38">
        <v>1451.4333333333329</v>
      </c>
      <c r="K85" s="38">
        <v>1473.2166666666662</v>
      </c>
      <c r="L85" s="38">
        <v>1512.4333333333329</v>
      </c>
      <c r="M85" s="28">
        <v>1434</v>
      </c>
      <c r="N85" s="28">
        <v>1373</v>
      </c>
      <c r="O85" s="39">
        <v>4962100</v>
      </c>
      <c r="P85" s="40">
        <v>-1.5856645610416397E-2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289.39999999999998</v>
      </c>
      <c r="F86" s="37">
        <v>287.8</v>
      </c>
      <c r="G86" s="38">
        <v>280.60000000000002</v>
      </c>
      <c r="H86" s="38">
        <v>271.8</v>
      </c>
      <c r="I86" s="38">
        <v>264.60000000000002</v>
      </c>
      <c r="J86" s="38">
        <v>296.60000000000002</v>
      </c>
      <c r="K86" s="38">
        <v>303.79999999999995</v>
      </c>
      <c r="L86" s="38">
        <v>312.60000000000002</v>
      </c>
      <c r="M86" s="28">
        <v>295</v>
      </c>
      <c r="N86" s="28">
        <v>279</v>
      </c>
      <c r="O86" s="39">
        <v>11274700</v>
      </c>
      <c r="P86" s="40">
        <v>5.5020632737276477E-4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1458.85</v>
      </c>
      <c r="F87" s="37">
        <v>1444.6499999999999</v>
      </c>
      <c r="G87" s="38">
        <v>1425.7499999999998</v>
      </c>
      <c r="H87" s="38">
        <v>1392.6499999999999</v>
      </c>
      <c r="I87" s="38">
        <v>1373.7499999999998</v>
      </c>
      <c r="J87" s="38">
        <v>1477.7499999999998</v>
      </c>
      <c r="K87" s="38">
        <v>1496.6499999999999</v>
      </c>
      <c r="L87" s="38">
        <v>1529.7499999999998</v>
      </c>
      <c r="M87" s="28">
        <v>1463.55</v>
      </c>
      <c r="N87" s="28">
        <v>1411.55</v>
      </c>
      <c r="O87" s="39">
        <v>10984850</v>
      </c>
      <c r="P87" s="40">
        <v>8.2839204743634463E-3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269.3</v>
      </c>
      <c r="F88" s="37">
        <v>268.91666666666669</v>
      </c>
      <c r="G88" s="38">
        <v>262.03333333333336</v>
      </c>
      <c r="H88" s="38">
        <v>254.76666666666665</v>
      </c>
      <c r="I88" s="38">
        <v>247.88333333333333</v>
      </c>
      <c r="J88" s="38">
        <v>276.18333333333339</v>
      </c>
      <c r="K88" s="38">
        <v>283.06666666666672</v>
      </c>
      <c r="L88" s="38">
        <v>290.33333333333343</v>
      </c>
      <c r="M88" s="28">
        <v>275.8</v>
      </c>
      <c r="N88" s="28">
        <v>261.64999999999998</v>
      </c>
      <c r="O88" s="39">
        <v>1562300</v>
      </c>
      <c r="P88" s="40">
        <v>0.24694708276797828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523.9</v>
      </c>
      <c r="F89" s="37">
        <v>516.88333333333333</v>
      </c>
      <c r="G89" s="38">
        <v>501.81666666666661</v>
      </c>
      <c r="H89" s="38">
        <v>479.73333333333329</v>
      </c>
      <c r="I89" s="38">
        <v>464.66666666666657</v>
      </c>
      <c r="J89" s="38">
        <v>538.9666666666667</v>
      </c>
      <c r="K89" s="38">
        <v>554.03333333333353</v>
      </c>
      <c r="L89" s="38">
        <v>576.11666666666667</v>
      </c>
      <c r="M89" s="28">
        <v>531.95000000000005</v>
      </c>
      <c r="N89" s="28">
        <v>494.8</v>
      </c>
      <c r="O89" s="39">
        <v>3088750</v>
      </c>
      <c r="P89" s="40">
        <v>1.7710049423393739E-2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1330.1</v>
      </c>
      <c r="F90" s="37">
        <v>1328.3166666666666</v>
      </c>
      <c r="G90" s="38">
        <v>1307.8833333333332</v>
      </c>
      <c r="H90" s="38">
        <v>1285.6666666666665</v>
      </c>
      <c r="I90" s="38">
        <v>1265.2333333333331</v>
      </c>
      <c r="J90" s="38">
        <v>1350.5333333333333</v>
      </c>
      <c r="K90" s="38">
        <v>1370.9666666666667</v>
      </c>
      <c r="L90" s="38">
        <v>1393.1833333333334</v>
      </c>
      <c r="M90" s="28">
        <v>1348.75</v>
      </c>
      <c r="N90" s="28">
        <v>1306.0999999999999</v>
      </c>
      <c r="O90" s="39">
        <v>1932300</v>
      </c>
      <c r="P90" s="40">
        <v>3.7009622501850479E-3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1077.95</v>
      </c>
      <c r="F91" s="37">
        <v>1069.9833333333333</v>
      </c>
      <c r="G91" s="38">
        <v>1051.9666666666667</v>
      </c>
      <c r="H91" s="38">
        <v>1025.9833333333333</v>
      </c>
      <c r="I91" s="38">
        <v>1007.9666666666667</v>
      </c>
      <c r="J91" s="38">
        <v>1095.9666666666667</v>
      </c>
      <c r="K91" s="38">
        <v>1113.9833333333336</v>
      </c>
      <c r="L91" s="38">
        <v>1139.9666666666667</v>
      </c>
      <c r="M91" s="28">
        <v>1088</v>
      </c>
      <c r="N91" s="28">
        <v>1044</v>
      </c>
      <c r="O91" s="39">
        <v>5166500</v>
      </c>
      <c r="P91" s="40">
        <v>1.0463524349696851E-2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1176.3</v>
      </c>
      <c r="F92" s="37">
        <v>1171.8999999999999</v>
      </c>
      <c r="G92" s="38">
        <v>1162.1499999999996</v>
      </c>
      <c r="H92" s="38">
        <v>1147.9999999999998</v>
      </c>
      <c r="I92" s="38">
        <v>1138.2499999999995</v>
      </c>
      <c r="J92" s="38">
        <v>1186.0499999999997</v>
      </c>
      <c r="K92" s="38">
        <v>1195.8000000000002</v>
      </c>
      <c r="L92" s="38">
        <v>1209.9499999999998</v>
      </c>
      <c r="M92" s="28">
        <v>1181.6500000000001</v>
      </c>
      <c r="N92" s="28">
        <v>1157.75</v>
      </c>
      <c r="O92" s="39">
        <v>20914600</v>
      </c>
      <c r="P92" s="40">
        <v>-1.7074053360529001E-2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2156.6999999999998</v>
      </c>
      <c r="F93" s="37">
        <v>2125.0666666666671</v>
      </c>
      <c r="G93" s="38">
        <v>2085.733333333334</v>
      </c>
      <c r="H93" s="38">
        <v>2014.7666666666669</v>
      </c>
      <c r="I93" s="38">
        <v>1975.4333333333338</v>
      </c>
      <c r="J93" s="38">
        <v>2196.0333333333342</v>
      </c>
      <c r="K93" s="38">
        <v>2235.3666666666672</v>
      </c>
      <c r="L93" s="38">
        <v>2306.3333333333344</v>
      </c>
      <c r="M93" s="28">
        <v>2164.4</v>
      </c>
      <c r="N93" s="28">
        <v>2054.1</v>
      </c>
      <c r="O93" s="39">
        <v>27914100</v>
      </c>
      <c r="P93" s="40">
        <v>4.5836190133642055E-2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2112.15</v>
      </c>
      <c r="F94" s="37">
        <v>2080.8166666666671</v>
      </c>
      <c r="G94" s="38">
        <v>2042.3333333333339</v>
      </c>
      <c r="H94" s="38">
        <v>1972.5166666666669</v>
      </c>
      <c r="I94" s="38">
        <v>1934.0333333333338</v>
      </c>
      <c r="J94" s="38">
        <v>2150.6333333333341</v>
      </c>
      <c r="K94" s="38">
        <v>2189.1166666666668</v>
      </c>
      <c r="L94" s="38">
        <v>2258.9333333333343</v>
      </c>
      <c r="M94" s="28">
        <v>2119.3000000000002</v>
      </c>
      <c r="N94" s="28">
        <v>2011</v>
      </c>
      <c r="O94" s="39">
        <v>2550200</v>
      </c>
      <c r="P94" s="40">
        <v>-3.3649109511178478E-2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1327.4</v>
      </c>
      <c r="F95" s="37">
        <v>1318.4666666666667</v>
      </c>
      <c r="G95" s="38">
        <v>1303.9333333333334</v>
      </c>
      <c r="H95" s="38">
        <v>1280.4666666666667</v>
      </c>
      <c r="I95" s="38">
        <v>1265.9333333333334</v>
      </c>
      <c r="J95" s="38">
        <v>1341.9333333333334</v>
      </c>
      <c r="K95" s="38">
        <v>1356.4666666666667</v>
      </c>
      <c r="L95" s="38">
        <v>1379.9333333333334</v>
      </c>
      <c r="M95" s="28">
        <v>1333</v>
      </c>
      <c r="N95" s="28">
        <v>1295</v>
      </c>
      <c r="O95" s="39">
        <v>39281550</v>
      </c>
      <c r="P95" s="40">
        <v>3.2050633643050157E-2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514.6</v>
      </c>
      <c r="F96" s="37">
        <v>508.79999999999995</v>
      </c>
      <c r="G96" s="38">
        <v>501.34999999999991</v>
      </c>
      <c r="H96" s="38">
        <v>488.09999999999997</v>
      </c>
      <c r="I96" s="38">
        <v>480.64999999999992</v>
      </c>
      <c r="J96" s="38">
        <v>522.04999999999995</v>
      </c>
      <c r="K96" s="38">
        <v>529.5</v>
      </c>
      <c r="L96" s="38">
        <v>542.74999999999989</v>
      </c>
      <c r="M96" s="28">
        <v>516.25</v>
      </c>
      <c r="N96" s="28">
        <v>495.55</v>
      </c>
      <c r="O96" s="39">
        <v>31350000</v>
      </c>
      <c r="P96" s="40">
        <v>8.9567033667292094E-3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2253.15</v>
      </c>
      <c r="F97" s="37">
        <v>2221.0833333333335</v>
      </c>
      <c r="G97" s="38">
        <v>2183.166666666667</v>
      </c>
      <c r="H97" s="38">
        <v>2113.1833333333334</v>
      </c>
      <c r="I97" s="38">
        <v>2075.2666666666669</v>
      </c>
      <c r="J97" s="38">
        <v>2291.0666666666671</v>
      </c>
      <c r="K97" s="38">
        <v>2328.983333333334</v>
      </c>
      <c r="L97" s="38">
        <v>2398.9666666666672</v>
      </c>
      <c r="M97" s="28">
        <v>2259</v>
      </c>
      <c r="N97" s="28">
        <v>2151.1</v>
      </c>
      <c r="O97" s="39">
        <v>3459600</v>
      </c>
      <c r="P97" s="40">
        <v>-1.1260285838025118E-3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590.35</v>
      </c>
      <c r="F98" s="37">
        <v>597.36666666666667</v>
      </c>
      <c r="G98" s="38">
        <v>580.73333333333335</v>
      </c>
      <c r="H98" s="38">
        <v>571.11666666666667</v>
      </c>
      <c r="I98" s="38">
        <v>554.48333333333335</v>
      </c>
      <c r="J98" s="38">
        <v>606.98333333333335</v>
      </c>
      <c r="K98" s="38">
        <v>623.61666666666679</v>
      </c>
      <c r="L98" s="38">
        <v>633.23333333333335</v>
      </c>
      <c r="M98" s="28">
        <v>614</v>
      </c>
      <c r="N98" s="28">
        <v>587.75</v>
      </c>
      <c r="O98" s="39">
        <v>33057325</v>
      </c>
      <c r="P98" s="40">
        <v>-7.782042823726984E-2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126.9</v>
      </c>
      <c r="F99" s="37">
        <v>128.73333333333332</v>
      </c>
      <c r="G99" s="38">
        <v>123.46666666666664</v>
      </c>
      <c r="H99" s="38">
        <v>120.03333333333332</v>
      </c>
      <c r="I99" s="38">
        <v>114.76666666666664</v>
      </c>
      <c r="J99" s="38">
        <v>132.16666666666663</v>
      </c>
      <c r="K99" s="38">
        <v>137.43333333333334</v>
      </c>
      <c r="L99" s="38">
        <v>140.86666666666665</v>
      </c>
      <c r="M99" s="28">
        <v>134</v>
      </c>
      <c r="N99" s="28">
        <v>125.3</v>
      </c>
      <c r="O99" s="39">
        <v>16163700</v>
      </c>
      <c r="P99" s="40">
        <v>6.186440677966102E-2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270.95</v>
      </c>
      <c r="F100" s="37">
        <v>270.16666666666669</v>
      </c>
      <c r="G100" s="38">
        <v>264.03333333333336</v>
      </c>
      <c r="H100" s="38">
        <v>257.11666666666667</v>
      </c>
      <c r="I100" s="38">
        <v>250.98333333333335</v>
      </c>
      <c r="J100" s="38">
        <v>277.08333333333337</v>
      </c>
      <c r="K100" s="38">
        <v>283.2166666666667</v>
      </c>
      <c r="L100" s="38">
        <v>290.13333333333338</v>
      </c>
      <c r="M100" s="28">
        <v>276.3</v>
      </c>
      <c r="N100" s="28">
        <v>263.25</v>
      </c>
      <c r="O100" s="39">
        <v>12762900</v>
      </c>
      <c r="P100" s="40">
        <v>5.0211064207953786E-2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1951.5</v>
      </c>
      <c r="F101" s="37">
        <v>1938.2833333333335</v>
      </c>
      <c r="G101" s="38">
        <v>1920.2166666666672</v>
      </c>
      <c r="H101" s="38">
        <v>1888.9333333333336</v>
      </c>
      <c r="I101" s="38">
        <v>1870.8666666666672</v>
      </c>
      <c r="J101" s="38">
        <v>1969.5666666666671</v>
      </c>
      <c r="K101" s="38">
        <v>1987.6333333333332</v>
      </c>
      <c r="L101" s="38">
        <v>2018.916666666667</v>
      </c>
      <c r="M101" s="28">
        <v>1956.35</v>
      </c>
      <c r="N101" s="28">
        <v>1907</v>
      </c>
      <c r="O101" s="39">
        <v>13790700</v>
      </c>
      <c r="P101" s="40">
        <v>2.2373951916019839E-2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39005.300000000003</v>
      </c>
      <c r="F102" s="37">
        <v>39087.616666666669</v>
      </c>
      <c r="G102" s="38">
        <v>38242.983333333337</v>
      </c>
      <c r="H102" s="38">
        <v>37480.666666666672</v>
      </c>
      <c r="I102" s="38">
        <v>36636.03333333334</v>
      </c>
      <c r="J102" s="38">
        <v>39849.933333333334</v>
      </c>
      <c r="K102" s="38">
        <v>40694.566666666666</v>
      </c>
      <c r="L102" s="38">
        <v>41456.883333333331</v>
      </c>
      <c r="M102" s="28">
        <v>39932.25</v>
      </c>
      <c r="N102" s="28">
        <v>38325.300000000003</v>
      </c>
      <c r="O102" s="39">
        <v>8625</v>
      </c>
      <c r="P102" s="40">
        <v>2.1314387211367674E-2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135.85</v>
      </c>
      <c r="F103" s="37">
        <v>135.29999999999998</v>
      </c>
      <c r="G103" s="38">
        <v>130.54999999999995</v>
      </c>
      <c r="H103" s="38">
        <v>125.24999999999997</v>
      </c>
      <c r="I103" s="38">
        <v>120.49999999999994</v>
      </c>
      <c r="J103" s="38">
        <v>140.59999999999997</v>
      </c>
      <c r="K103" s="38">
        <v>145.35000000000002</v>
      </c>
      <c r="L103" s="38">
        <v>150.64999999999998</v>
      </c>
      <c r="M103" s="28">
        <v>140.05000000000001</v>
      </c>
      <c r="N103" s="28">
        <v>130</v>
      </c>
      <c r="O103" s="39">
        <v>38204400</v>
      </c>
      <c r="P103" s="40">
        <v>4.1582150101419878E-2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665.2</v>
      </c>
      <c r="F104" s="37">
        <v>659.30000000000007</v>
      </c>
      <c r="G104" s="38">
        <v>649.10000000000014</v>
      </c>
      <c r="H104" s="38">
        <v>633.00000000000011</v>
      </c>
      <c r="I104" s="38">
        <v>622.80000000000018</v>
      </c>
      <c r="J104" s="38">
        <v>675.40000000000009</v>
      </c>
      <c r="K104" s="38">
        <v>685.60000000000014</v>
      </c>
      <c r="L104" s="38">
        <v>701.7</v>
      </c>
      <c r="M104" s="28">
        <v>669.5</v>
      </c>
      <c r="N104" s="28">
        <v>643.20000000000005</v>
      </c>
      <c r="O104" s="39">
        <v>134389750</v>
      </c>
      <c r="P104" s="40">
        <v>8.4351250901425645E-2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1223.0999999999999</v>
      </c>
      <c r="F105" s="37">
        <v>1216.8</v>
      </c>
      <c r="G105" s="38">
        <v>1197.3</v>
      </c>
      <c r="H105" s="38">
        <v>1171.5</v>
      </c>
      <c r="I105" s="38">
        <v>1152</v>
      </c>
      <c r="J105" s="38">
        <v>1242.5999999999999</v>
      </c>
      <c r="K105" s="38">
        <v>1262.0999999999999</v>
      </c>
      <c r="L105" s="38">
        <v>1287.8999999999999</v>
      </c>
      <c r="M105" s="28">
        <v>1236.3</v>
      </c>
      <c r="N105" s="28">
        <v>1191</v>
      </c>
      <c r="O105" s="39">
        <v>3516875</v>
      </c>
      <c r="P105" s="40">
        <v>1.4217428606446869E-2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449.4</v>
      </c>
      <c r="F106" s="37">
        <v>444.76666666666665</v>
      </c>
      <c r="G106" s="38">
        <v>435.5333333333333</v>
      </c>
      <c r="H106" s="38">
        <v>421.66666666666663</v>
      </c>
      <c r="I106" s="38">
        <v>412.43333333333328</v>
      </c>
      <c r="J106" s="38">
        <v>458.63333333333333</v>
      </c>
      <c r="K106" s="38">
        <v>467.86666666666667</v>
      </c>
      <c r="L106" s="38">
        <v>481.73333333333335</v>
      </c>
      <c r="M106" s="28">
        <v>454</v>
      </c>
      <c r="N106" s="28">
        <v>430.9</v>
      </c>
      <c r="O106" s="39">
        <v>8523000</v>
      </c>
      <c r="P106" s="40">
        <v>1.7367949865711729E-2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9.9499999999999993</v>
      </c>
      <c r="F107" s="37">
        <v>9.8666666666666671</v>
      </c>
      <c r="G107" s="38">
        <v>9.6833333333333336</v>
      </c>
      <c r="H107" s="38">
        <v>9.4166666666666661</v>
      </c>
      <c r="I107" s="38">
        <v>9.2333333333333325</v>
      </c>
      <c r="J107" s="38">
        <v>10.133333333333335</v>
      </c>
      <c r="K107" s="38">
        <v>10.316666666666668</v>
      </c>
      <c r="L107" s="38">
        <v>10.583333333333336</v>
      </c>
      <c r="M107" s="28">
        <v>10.050000000000001</v>
      </c>
      <c r="N107" s="28">
        <v>9.6</v>
      </c>
      <c r="O107" s="39">
        <v>826840000</v>
      </c>
      <c r="P107" s="40">
        <v>5.0821616127392848E-4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54.75</v>
      </c>
      <c r="F108" s="37">
        <v>54.316666666666663</v>
      </c>
      <c r="G108" s="38">
        <v>53.533333333333324</v>
      </c>
      <c r="H108" s="38">
        <v>52.316666666666663</v>
      </c>
      <c r="I108" s="38">
        <v>51.533333333333324</v>
      </c>
      <c r="J108" s="38">
        <v>55.533333333333324</v>
      </c>
      <c r="K108" s="38">
        <v>56.316666666666656</v>
      </c>
      <c r="L108" s="38">
        <v>57.533333333333324</v>
      </c>
      <c r="M108" s="28">
        <v>55.1</v>
      </c>
      <c r="N108" s="28">
        <v>53.1</v>
      </c>
      <c r="O108" s="39">
        <v>85810000</v>
      </c>
      <c r="P108" s="40">
        <v>-7.2882924571957431E-3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40.85</v>
      </c>
      <c r="F109" s="37">
        <v>40.550000000000004</v>
      </c>
      <c r="G109" s="38">
        <v>39.800000000000011</v>
      </c>
      <c r="H109" s="38">
        <v>38.750000000000007</v>
      </c>
      <c r="I109" s="38">
        <v>38.000000000000014</v>
      </c>
      <c r="J109" s="38">
        <v>41.600000000000009</v>
      </c>
      <c r="K109" s="38">
        <v>42.349999999999994</v>
      </c>
      <c r="L109" s="38">
        <v>43.400000000000006</v>
      </c>
      <c r="M109" s="28">
        <v>41.3</v>
      </c>
      <c r="N109" s="28">
        <v>39.5</v>
      </c>
      <c r="O109" s="39">
        <v>153612900</v>
      </c>
      <c r="P109" s="40">
        <v>2.4428159005107707E-2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214.95</v>
      </c>
      <c r="F110" s="37">
        <v>213.20000000000002</v>
      </c>
      <c r="G110" s="38">
        <v>208.85000000000002</v>
      </c>
      <c r="H110" s="38">
        <v>202.75</v>
      </c>
      <c r="I110" s="38">
        <v>198.4</v>
      </c>
      <c r="J110" s="38">
        <v>219.30000000000004</v>
      </c>
      <c r="K110" s="38">
        <v>223.65</v>
      </c>
      <c r="L110" s="38">
        <v>229.75000000000006</v>
      </c>
      <c r="M110" s="28">
        <v>217.55</v>
      </c>
      <c r="N110" s="28">
        <v>207.1</v>
      </c>
      <c r="O110" s="39">
        <v>43518750</v>
      </c>
      <c r="P110" s="40">
        <v>-8.6095566078346966E-4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369.95</v>
      </c>
      <c r="F111" s="37">
        <v>361.81666666666661</v>
      </c>
      <c r="G111" s="38">
        <v>349.98333333333323</v>
      </c>
      <c r="H111" s="38">
        <v>330.01666666666665</v>
      </c>
      <c r="I111" s="38">
        <v>318.18333333333328</v>
      </c>
      <c r="J111" s="38">
        <v>381.78333333333319</v>
      </c>
      <c r="K111" s="38">
        <v>393.61666666666656</v>
      </c>
      <c r="L111" s="38">
        <v>413.58333333333314</v>
      </c>
      <c r="M111" s="28">
        <v>373.65</v>
      </c>
      <c r="N111" s="28">
        <v>341.85</v>
      </c>
      <c r="O111" s="39">
        <v>17186125</v>
      </c>
      <c r="P111" s="40">
        <v>-9.0849578120453883E-2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194.55</v>
      </c>
      <c r="F112" s="37">
        <v>193.21666666666667</v>
      </c>
      <c r="G112" s="38">
        <v>191.23333333333335</v>
      </c>
      <c r="H112" s="38">
        <v>187.91666666666669</v>
      </c>
      <c r="I112" s="38">
        <v>185.93333333333337</v>
      </c>
      <c r="J112" s="38">
        <v>196.53333333333333</v>
      </c>
      <c r="K112" s="38">
        <v>198.51666666666662</v>
      </c>
      <c r="L112" s="38">
        <v>201.83333333333331</v>
      </c>
      <c r="M112" s="28">
        <v>195.2</v>
      </c>
      <c r="N112" s="28">
        <v>189.9</v>
      </c>
      <c r="O112" s="39">
        <v>17266446</v>
      </c>
      <c r="P112" s="40">
        <v>-2.675130355928361E-2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193.75</v>
      </c>
      <c r="F113" s="37">
        <v>189.38333333333333</v>
      </c>
      <c r="G113" s="38">
        <v>183.86666666666665</v>
      </c>
      <c r="H113" s="38">
        <v>173.98333333333332</v>
      </c>
      <c r="I113" s="38">
        <v>168.46666666666664</v>
      </c>
      <c r="J113" s="38">
        <v>199.26666666666665</v>
      </c>
      <c r="K113" s="38">
        <v>204.7833333333333</v>
      </c>
      <c r="L113" s="38">
        <v>214.66666666666666</v>
      </c>
      <c r="M113" s="28">
        <v>194.9</v>
      </c>
      <c r="N113" s="28">
        <v>179.5</v>
      </c>
      <c r="O113" s="39">
        <v>12797700</v>
      </c>
      <c r="P113" s="40">
        <v>-1.9986675549633577E-2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4080.25</v>
      </c>
      <c r="F114" s="37">
        <v>4061.2000000000003</v>
      </c>
      <c r="G114" s="38">
        <v>3949.05</v>
      </c>
      <c r="H114" s="38">
        <v>3817.85</v>
      </c>
      <c r="I114" s="38">
        <v>3705.7</v>
      </c>
      <c r="J114" s="38">
        <v>4192.4000000000005</v>
      </c>
      <c r="K114" s="38">
        <v>4304.5500000000011</v>
      </c>
      <c r="L114" s="38">
        <v>4435.7500000000009</v>
      </c>
      <c r="M114" s="28">
        <v>4173.3500000000004</v>
      </c>
      <c r="N114" s="28">
        <v>3930</v>
      </c>
      <c r="O114" s="39">
        <v>356325</v>
      </c>
      <c r="P114" s="40">
        <v>1.7126953543138514E-2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1605.45</v>
      </c>
      <c r="F115" s="37">
        <v>1595.5666666666666</v>
      </c>
      <c r="G115" s="38">
        <v>1565.1833333333332</v>
      </c>
      <c r="H115" s="38">
        <v>1524.9166666666665</v>
      </c>
      <c r="I115" s="38">
        <v>1494.5333333333331</v>
      </c>
      <c r="J115" s="38">
        <v>1635.8333333333333</v>
      </c>
      <c r="K115" s="38">
        <v>1666.2166666666665</v>
      </c>
      <c r="L115" s="38">
        <v>1706.4833333333333</v>
      </c>
      <c r="M115" s="28">
        <v>1625.95</v>
      </c>
      <c r="N115" s="28">
        <v>1555.3</v>
      </c>
      <c r="O115" s="39">
        <v>3586000</v>
      </c>
      <c r="P115" s="40">
        <v>-4.0470934510669611E-2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844.3</v>
      </c>
      <c r="F116" s="37">
        <v>837.33333333333337</v>
      </c>
      <c r="G116" s="38">
        <v>823.66666666666674</v>
      </c>
      <c r="H116" s="38">
        <v>803.03333333333342</v>
      </c>
      <c r="I116" s="38">
        <v>789.36666666666679</v>
      </c>
      <c r="J116" s="38">
        <v>857.9666666666667</v>
      </c>
      <c r="K116" s="38">
        <v>871.63333333333344</v>
      </c>
      <c r="L116" s="38">
        <v>892.26666666666665</v>
      </c>
      <c r="M116" s="28">
        <v>851</v>
      </c>
      <c r="N116" s="28">
        <v>816.7</v>
      </c>
      <c r="O116" s="39">
        <v>27555300</v>
      </c>
      <c r="P116" s="40">
        <v>2.0192596048115692E-2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204.6</v>
      </c>
      <c r="F117" s="37">
        <v>202.63333333333333</v>
      </c>
      <c r="G117" s="38">
        <v>199.71666666666664</v>
      </c>
      <c r="H117" s="38">
        <v>194.83333333333331</v>
      </c>
      <c r="I117" s="38">
        <v>191.91666666666663</v>
      </c>
      <c r="J117" s="38">
        <v>207.51666666666665</v>
      </c>
      <c r="K117" s="38">
        <v>210.43333333333334</v>
      </c>
      <c r="L117" s="38">
        <v>215.31666666666666</v>
      </c>
      <c r="M117" s="28">
        <v>205.55</v>
      </c>
      <c r="N117" s="28">
        <v>197.75</v>
      </c>
      <c r="O117" s="39">
        <v>23450000</v>
      </c>
      <c r="P117" s="40">
        <v>-3.558268079226163E-2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1779.2</v>
      </c>
      <c r="F118" s="37">
        <v>1769.5666666666666</v>
      </c>
      <c r="G118" s="38">
        <v>1736.8833333333332</v>
      </c>
      <c r="H118" s="38">
        <v>1694.5666666666666</v>
      </c>
      <c r="I118" s="38">
        <v>1661.8833333333332</v>
      </c>
      <c r="J118" s="38">
        <v>1811.8833333333332</v>
      </c>
      <c r="K118" s="38">
        <v>1844.5666666666666</v>
      </c>
      <c r="L118" s="38">
        <v>1886.8833333333332</v>
      </c>
      <c r="M118" s="28">
        <v>1802.25</v>
      </c>
      <c r="N118" s="28">
        <v>1727.25</v>
      </c>
      <c r="O118" s="39">
        <v>36660300</v>
      </c>
      <c r="P118" s="40">
        <v>-2.3103180884316218E-2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713.6</v>
      </c>
      <c r="F119" s="37">
        <v>707.1</v>
      </c>
      <c r="G119" s="38">
        <v>694.25</v>
      </c>
      <c r="H119" s="38">
        <v>674.9</v>
      </c>
      <c r="I119" s="38">
        <v>662.05</v>
      </c>
      <c r="J119" s="38">
        <v>726.45</v>
      </c>
      <c r="K119" s="38">
        <v>739.30000000000018</v>
      </c>
      <c r="L119" s="38">
        <v>758.65000000000009</v>
      </c>
      <c r="M119" s="28">
        <v>719.95</v>
      </c>
      <c r="N119" s="28">
        <v>687.75</v>
      </c>
      <c r="O119" s="39">
        <v>611250</v>
      </c>
      <c r="P119" s="40">
        <v>3.8216560509554139E-2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115.2</v>
      </c>
      <c r="F120" s="37">
        <v>114.05</v>
      </c>
      <c r="G120" s="38">
        <v>112.25</v>
      </c>
      <c r="H120" s="38">
        <v>109.3</v>
      </c>
      <c r="I120" s="38">
        <v>107.5</v>
      </c>
      <c r="J120" s="38">
        <v>117</v>
      </c>
      <c r="K120" s="38">
        <v>118.79999999999998</v>
      </c>
      <c r="L120" s="38">
        <v>121.75</v>
      </c>
      <c r="M120" s="28">
        <v>115.85</v>
      </c>
      <c r="N120" s="28">
        <v>111.1</v>
      </c>
      <c r="O120" s="39">
        <v>36790000</v>
      </c>
      <c r="P120" s="40">
        <v>-4.1327913279132794E-2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1004.35</v>
      </c>
      <c r="F121" s="37">
        <v>992.11666666666667</v>
      </c>
      <c r="G121" s="38">
        <v>974.23333333333335</v>
      </c>
      <c r="H121" s="38">
        <v>944.11666666666667</v>
      </c>
      <c r="I121" s="38">
        <v>926.23333333333335</v>
      </c>
      <c r="J121" s="38">
        <v>1022.2333333333333</v>
      </c>
      <c r="K121" s="38">
        <v>1040.1166666666668</v>
      </c>
      <c r="L121" s="38">
        <v>1070.2333333333333</v>
      </c>
      <c r="M121" s="28">
        <v>1010</v>
      </c>
      <c r="N121" s="28">
        <v>962</v>
      </c>
      <c r="O121" s="39">
        <v>880650</v>
      </c>
      <c r="P121" s="40">
        <v>1.7151767151767153E-2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693.9</v>
      </c>
      <c r="F122" s="37">
        <v>685.88333333333333</v>
      </c>
      <c r="G122" s="38">
        <v>675.01666666666665</v>
      </c>
      <c r="H122" s="38">
        <v>656.13333333333333</v>
      </c>
      <c r="I122" s="38">
        <v>645.26666666666665</v>
      </c>
      <c r="J122" s="38">
        <v>704.76666666666665</v>
      </c>
      <c r="K122" s="38">
        <v>715.63333333333321</v>
      </c>
      <c r="L122" s="38">
        <v>734.51666666666665</v>
      </c>
      <c r="M122" s="28">
        <v>696.75</v>
      </c>
      <c r="N122" s="28">
        <v>667</v>
      </c>
      <c r="O122" s="39">
        <v>15044750</v>
      </c>
      <c r="P122" s="40">
        <v>1.9326535451742944E-2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226.95</v>
      </c>
      <c r="F123" s="37">
        <v>226.54999999999998</v>
      </c>
      <c r="G123" s="38">
        <v>224.89999999999998</v>
      </c>
      <c r="H123" s="38">
        <v>222.85</v>
      </c>
      <c r="I123" s="38">
        <v>221.2</v>
      </c>
      <c r="J123" s="38">
        <v>228.59999999999997</v>
      </c>
      <c r="K123" s="38">
        <v>230.25</v>
      </c>
      <c r="L123" s="38">
        <v>232.29999999999995</v>
      </c>
      <c r="M123" s="28">
        <v>228.2</v>
      </c>
      <c r="N123" s="28">
        <v>224.5</v>
      </c>
      <c r="O123" s="39">
        <v>127248000</v>
      </c>
      <c r="P123" s="40">
        <v>-2.9056281284336467E-2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436.65</v>
      </c>
      <c r="F124" s="37">
        <v>432.06666666666666</v>
      </c>
      <c r="G124" s="38">
        <v>426.13333333333333</v>
      </c>
      <c r="H124" s="38">
        <v>415.61666666666667</v>
      </c>
      <c r="I124" s="38">
        <v>409.68333333333334</v>
      </c>
      <c r="J124" s="38">
        <v>442.58333333333331</v>
      </c>
      <c r="K124" s="38">
        <v>448.51666666666659</v>
      </c>
      <c r="L124" s="38">
        <v>459.0333333333333</v>
      </c>
      <c r="M124" s="28">
        <v>438</v>
      </c>
      <c r="N124" s="28">
        <v>421.55</v>
      </c>
      <c r="O124" s="39">
        <v>33745000</v>
      </c>
      <c r="P124" s="40">
        <v>2.8027418126428026E-2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2196.5500000000002</v>
      </c>
      <c r="F125" s="37">
        <v>2242.3166666666671</v>
      </c>
      <c r="G125" s="38">
        <v>2105.233333333334</v>
      </c>
      <c r="H125" s="38">
        <v>2013.916666666667</v>
      </c>
      <c r="I125" s="38">
        <v>1876.8333333333339</v>
      </c>
      <c r="J125" s="38">
        <v>2333.6333333333341</v>
      </c>
      <c r="K125" s="38">
        <v>2470.7166666666672</v>
      </c>
      <c r="L125" s="38">
        <v>2562.0333333333342</v>
      </c>
      <c r="M125" s="28">
        <v>2379.4</v>
      </c>
      <c r="N125" s="28">
        <v>2151</v>
      </c>
      <c r="O125" s="39">
        <v>407400</v>
      </c>
      <c r="P125" s="40">
        <v>0.30493273542600896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630.4</v>
      </c>
      <c r="F126" s="37">
        <v>626.5333333333333</v>
      </c>
      <c r="G126" s="38">
        <v>616.36666666666656</v>
      </c>
      <c r="H126" s="38">
        <v>602.33333333333326</v>
      </c>
      <c r="I126" s="38">
        <v>592.16666666666652</v>
      </c>
      <c r="J126" s="38">
        <v>640.56666666666661</v>
      </c>
      <c r="K126" s="38">
        <v>650.73333333333335</v>
      </c>
      <c r="L126" s="38">
        <v>664.76666666666665</v>
      </c>
      <c r="M126" s="28">
        <v>636.70000000000005</v>
      </c>
      <c r="N126" s="28">
        <v>612.5</v>
      </c>
      <c r="O126" s="39">
        <v>35091900</v>
      </c>
      <c r="P126" s="40">
        <v>-1.219836595097853E-2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2588.8000000000002</v>
      </c>
      <c r="F127" s="37">
        <v>2577.1666666666665</v>
      </c>
      <c r="G127" s="38">
        <v>2537.333333333333</v>
      </c>
      <c r="H127" s="38">
        <v>2485.8666666666663</v>
      </c>
      <c r="I127" s="38">
        <v>2446.0333333333328</v>
      </c>
      <c r="J127" s="38">
        <v>2628.6333333333332</v>
      </c>
      <c r="K127" s="38">
        <v>2668.4666666666662</v>
      </c>
      <c r="L127" s="38">
        <v>2719.9333333333334</v>
      </c>
      <c r="M127" s="28">
        <v>2617</v>
      </c>
      <c r="N127" s="28">
        <v>2525.6999999999998</v>
      </c>
      <c r="O127" s="39">
        <v>2895875</v>
      </c>
      <c r="P127" s="40">
        <v>2.1833098094565986E-2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1727.45</v>
      </c>
      <c r="F128" s="37">
        <v>1712.25</v>
      </c>
      <c r="G128" s="38">
        <v>1692.55</v>
      </c>
      <c r="H128" s="38">
        <v>1657.6499999999999</v>
      </c>
      <c r="I128" s="38">
        <v>1637.9499999999998</v>
      </c>
      <c r="J128" s="38">
        <v>1747.15</v>
      </c>
      <c r="K128" s="38">
        <v>1766.85</v>
      </c>
      <c r="L128" s="38">
        <v>1801.7500000000002</v>
      </c>
      <c r="M128" s="28">
        <v>1731.95</v>
      </c>
      <c r="N128" s="28">
        <v>1677.35</v>
      </c>
      <c r="O128" s="39">
        <v>14958000</v>
      </c>
      <c r="P128" s="40">
        <v>-2.7235835804588732E-2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62.65</v>
      </c>
      <c r="F129" s="37">
        <v>61.766666666666673</v>
      </c>
      <c r="G129" s="38">
        <v>60.633333333333347</v>
      </c>
      <c r="H129" s="38">
        <v>58.616666666666674</v>
      </c>
      <c r="I129" s="38">
        <v>57.483333333333348</v>
      </c>
      <c r="J129" s="38">
        <v>63.783333333333346</v>
      </c>
      <c r="K129" s="38">
        <v>64.916666666666671</v>
      </c>
      <c r="L129" s="38">
        <v>66.933333333333337</v>
      </c>
      <c r="M129" s="28">
        <v>62.9</v>
      </c>
      <c r="N129" s="28">
        <v>59.75</v>
      </c>
      <c r="O129" s="39">
        <v>67420820</v>
      </c>
      <c r="P129" s="40">
        <v>-3.4257957305381566E-2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2442.1999999999998</v>
      </c>
      <c r="F130" s="37">
        <v>2409.8833333333332</v>
      </c>
      <c r="G130" s="38">
        <v>2359.8166666666666</v>
      </c>
      <c r="H130" s="38">
        <v>2277.4333333333334</v>
      </c>
      <c r="I130" s="38">
        <v>2227.3666666666668</v>
      </c>
      <c r="J130" s="38">
        <v>2492.2666666666664</v>
      </c>
      <c r="K130" s="38">
        <v>2542.333333333333</v>
      </c>
      <c r="L130" s="38">
        <v>2624.7166666666662</v>
      </c>
      <c r="M130" s="28">
        <v>2459.9499999999998</v>
      </c>
      <c r="N130" s="28">
        <v>2327.5</v>
      </c>
      <c r="O130" s="39">
        <v>862125</v>
      </c>
      <c r="P130" s="40">
        <v>-2.3502760866487327E-2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536.54999999999995</v>
      </c>
      <c r="F131" s="37">
        <v>536.99999999999989</v>
      </c>
      <c r="G131" s="38">
        <v>526.5999999999998</v>
      </c>
      <c r="H131" s="38">
        <v>516.64999999999986</v>
      </c>
      <c r="I131" s="38">
        <v>506.24999999999977</v>
      </c>
      <c r="J131" s="38">
        <v>546.94999999999982</v>
      </c>
      <c r="K131" s="38">
        <v>557.34999999999991</v>
      </c>
      <c r="L131" s="38">
        <v>567.29999999999984</v>
      </c>
      <c r="M131" s="28">
        <v>547.4</v>
      </c>
      <c r="N131" s="28">
        <v>527.04999999999995</v>
      </c>
      <c r="O131" s="39">
        <v>5085900</v>
      </c>
      <c r="P131" s="40">
        <v>-7.1932993923468552E-2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340.2</v>
      </c>
      <c r="F132" s="37">
        <v>336.3</v>
      </c>
      <c r="G132" s="38">
        <v>330.8</v>
      </c>
      <c r="H132" s="38">
        <v>321.39999999999998</v>
      </c>
      <c r="I132" s="38">
        <v>315.89999999999998</v>
      </c>
      <c r="J132" s="38">
        <v>345.70000000000005</v>
      </c>
      <c r="K132" s="38">
        <v>351.20000000000005</v>
      </c>
      <c r="L132" s="38">
        <v>360.60000000000008</v>
      </c>
      <c r="M132" s="28">
        <v>341.8</v>
      </c>
      <c r="N132" s="28">
        <v>326.89999999999998</v>
      </c>
      <c r="O132" s="39">
        <v>19880000</v>
      </c>
      <c r="P132" s="40">
        <v>1.915129523233545E-3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1661.3</v>
      </c>
      <c r="F133" s="37">
        <v>1642.9000000000003</v>
      </c>
      <c r="G133" s="38">
        <v>1619.0500000000006</v>
      </c>
      <c r="H133" s="38">
        <v>1576.8000000000004</v>
      </c>
      <c r="I133" s="38">
        <v>1552.9500000000007</v>
      </c>
      <c r="J133" s="38">
        <v>1685.1500000000005</v>
      </c>
      <c r="K133" s="38">
        <v>1709.0000000000005</v>
      </c>
      <c r="L133" s="38">
        <v>1751.2500000000005</v>
      </c>
      <c r="M133" s="28">
        <v>1666.75</v>
      </c>
      <c r="N133" s="28">
        <v>1600.65</v>
      </c>
      <c r="O133" s="39">
        <v>15879200</v>
      </c>
      <c r="P133" s="40">
        <v>3.4074739758855686E-2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6448.85</v>
      </c>
      <c r="F134" s="37">
        <v>6367.5666666666657</v>
      </c>
      <c r="G134" s="38">
        <v>6260.1833333333316</v>
      </c>
      <c r="H134" s="38">
        <v>6071.5166666666655</v>
      </c>
      <c r="I134" s="38">
        <v>5964.1333333333314</v>
      </c>
      <c r="J134" s="38">
        <v>6556.2333333333318</v>
      </c>
      <c r="K134" s="38">
        <v>6663.6166666666668</v>
      </c>
      <c r="L134" s="38">
        <v>6852.2833333333319</v>
      </c>
      <c r="M134" s="28">
        <v>6474.95</v>
      </c>
      <c r="N134" s="28">
        <v>6178.9</v>
      </c>
      <c r="O134" s="39">
        <v>921900</v>
      </c>
      <c r="P134" s="40">
        <v>-1.1579285944033452E-2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4843.8999999999996</v>
      </c>
      <c r="F135" s="37">
        <v>4788.3833333333332</v>
      </c>
      <c r="G135" s="38">
        <v>4701.7666666666664</v>
      </c>
      <c r="H135" s="38">
        <v>4559.6333333333332</v>
      </c>
      <c r="I135" s="38">
        <v>4473.0166666666664</v>
      </c>
      <c r="J135" s="38">
        <v>4930.5166666666664</v>
      </c>
      <c r="K135" s="38">
        <v>5017.1333333333332</v>
      </c>
      <c r="L135" s="38">
        <v>5159.2666666666664</v>
      </c>
      <c r="M135" s="28">
        <v>4875</v>
      </c>
      <c r="N135" s="28">
        <v>4646.25</v>
      </c>
      <c r="O135" s="39">
        <v>608200</v>
      </c>
      <c r="P135" s="40">
        <v>-8.8005215123859188E-3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711.15</v>
      </c>
      <c r="F136" s="37">
        <v>706.56666666666661</v>
      </c>
      <c r="G136" s="38">
        <v>698.98333333333323</v>
      </c>
      <c r="H136" s="38">
        <v>686.81666666666661</v>
      </c>
      <c r="I136" s="38">
        <v>679.23333333333323</v>
      </c>
      <c r="J136" s="38">
        <v>718.73333333333323</v>
      </c>
      <c r="K136" s="38">
        <v>726.31666666666672</v>
      </c>
      <c r="L136" s="38">
        <v>738.48333333333323</v>
      </c>
      <c r="M136" s="28">
        <v>714.15</v>
      </c>
      <c r="N136" s="28">
        <v>694.4</v>
      </c>
      <c r="O136" s="39">
        <v>9298150</v>
      </c>
      <c r="P136" s="40">
        <v>6.1626195732155994E-3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701.2</v>
      </c>
      <c r="F137" s="37">
        <v>693.01666666666677</v>
      </c>
      <c r="G137" s="38">
        <v>681.58333333333348</v>
      </c>
      <c r="H137" s="38">
        <v>661.9666666666667</v>
      </c>
      <c r="I137" s="38">
        <v>650.53333333333342</v>
      </c>
      <c r="J137" s="38">
        <v>712.63333333333355</v>
      </c>
      <c r="K137" s="38">
        <v>724.06666666666672</v>
      </c>
      <c r="L137" s="38">
        <v>743.68333333333362</v>
      </c>
      <c r="M137" s="28">
        <v>704.45</v>
      </c>
      <c r="N137" s="28">
        <v>673.4</v>
      </c>
      <c r="O137" s="39">
        <v>16206400</v>
      </c>
      <c r="P137" s="40">
        <v>1.7178507095470322E-2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134.65</v>
      </c>
      <c r="F138" s="37">
        <v>132.83333333333334</v>
      </c>
      <c r="G138" s="38">
        <v>130.01666666666668</v>
      </c>
      <c r="H138" s="38">
        <v>125.38333333333333</v>
      </c>
      <c r="I138" s="38">
        <v>122.56666666666666</v>
      </c>
      <c r="J138" s="38">
        <v>137.4666666666667</v>
      </c>
      <c r="K138" s="38">
        <v>140.28333333333336</v>
      </c>
      <c r="L138" s="38">
        <v>144.91666666666671</v>
      </c>
      <c r="M138" s="28">
        <v>135.65</v>
      </c>
      <c r="N138" s="28">
        <v>128.19999999999999</v>
      </c>
      <c r="O138" s="39">
        <v>36108000</v>
      </c>
      <c r="P138" s="40">
        <v>3.8660683465654128E-2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120.65</v>
      </c>
      <c r="F139" s="37">
        <v>118.90000000000002</v>
      </c>
      <c r="G139" s="38">
        <v>116.35000000000004</v>
      </c>
      <c r="H139" s="38">
        <v>112.05000000000001</v>
      </c>
      <c r="I139" s="38">
        <v>109.50000000000003</v>
      </c>
      <c r="J139" s="38">
        <v>123.20000000000005</v>
      </c>
      <c r="K139" s="38">
        <v>125.75000000000003</v>
      </c>
      <c r="L139" s="38">
        <v>130.05000000000007</v>
      </c>
      <c r="M139" s="28">
        <v>121.45</v>
      </c>
      <c r="N139" s="28">
        <v>114.6</v>
      </c>
      <c r="O139" s="39">
        <v>24603000</v>
      </c>
      <c r="P139" s="40">
        <v>1.2195121951219512E-4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490.7</v>
      </c>
      <c r="F140" s="37">
        <v>487.66666666666669</v>
      </c>
      <c r="G140" s="38">
        <v>482.83333333333337</v>
      </c>
      <c r="H140" s="38">
        <v>474.9666666666667</v>
      </c>
      <c r="I140" s="38">
        <v>470.13333333333338</v>
      </c>
      <c r="J140" s="38">
        <v>495.53333333333336</v>
      </c>
      <c r="K140" s="38">
        <v>500.36666666666673</v>
      </c>
      <c r="L140" s="38">
        <v>508.23333333333335</v>
      </c>
      <c r="M140" s="28">
        <v>492.5</v>
      </c>
      <c r="N140" s="28">
        <v>479.8</v>
      </c>
      <c r="O140" s="39">
        <v>8815000</v>
      </c>
      <c r="P140" s="40">
        <v>-3.0253025302530254E-2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6820.75</v>
      </c>
      <c r="F141" s="37">
        <v>6746.5666666666657</v>
      </c>
      <c r="G141" s="38">
        <v>6625.3333333333312</v>
      </c>
      <c r="H141" s="38">
        <v>6429.9166666666652</v>
      </c>
      <c r="I141" s="38">
        <v>6308.6833333333307</v>
      </c>
      <c r="J141" s="38">
        <v>6941.9833333333318</v>
      </c>
      <c r="K141" s="38">
        <v>7063.2166666666653</v>
      </c>
      <c r="L141" s="38">
        <v>7258.6333333333323</v>
      </c>
      <c r="M141" s="28">
        <v>6867.8</v>
      </c>
      <c r="N141" s="28">
        <v>6551.15</v>
      </c>
      <c r="O141" s="39">
        <v>3280500</v>
      </c>
      <c r="P141" s="40">
        <v>1.7682643089809214E-2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789.3</v>
      </c>
      <c r="F142" s="37">
        <v>782.43333333333339</v>
      </c>
      <c r="G142" s="38">
        <v>773.01666666666677</v>
      </c>
      <c r="H142" s="38">
        <v>756.73333333333335</v>
      </c>
      <c r="I142" s="38">
        <v>747.31666666666672</v>
      </c>
      <c r="J142" s="38">
        <v>798.71666666666681</v>
      </c>
      <c r="K142" s="38">
        <v>808.13333333333333</v>
      </c>
      <c r="L142" s="38">
        <v>824.41666666666686</v>
      </c>
      <c r="M142" s="28">
        <v>791.85</v>
      </c>
      <c r="N142" s="28">
        <v>766.15</v>
      </c>
      <c r="O142" s="39">
        <v>13225000</v>
      </c>
      <c r="P142" s="40">
        <v>4.652929446396354E-3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1242.7</v>
      </c>
      <c r="F143" s="37">
        <v>1245.1833333333332</v>
      </c>
      <c r="G143" s="38">
        <v>1215.3666666666663</v>
      </c>
      <c r="H143" s="38">
        <v>1188.0333333333331</v>
      </c>
      <c r="I143" s="38">
        <v>1158.2166666666662</v>
      </c>
      <c r="J143" s="38">
        <v>1272.5166666666664</v>
      </c>
      <c r="K143" s="38">
        <v>1302.3333333333335</v>
      </c>
      <c r="L143" s="38">
        <v>1329.6666666666665</v>
      </c>
      <c r="M143" s="28">
        <v>1275</v>
      </c>
      <c r="N143" s="28">
        <v>1217.8499999999999</v>
      </c>
      <c r="O143" s="39">
        <v>2034550</v>
      </c>
      <c r="P143" s="40">
        <v>0.20078496178475522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1900.8</v>
      </c>
      <c r="F144" s="37">
        <v>1896.25</v>
      </c>
      <c r="G144" s="38">
        <v>1878.05</v>
      </c>
      <c r="H144" s="38">
        <v>1855.3</v>
      </c>
      <c r="I144" s="38">
        <v>1837.1</v>
      </c>
      <c r="J144" s="38">
        <v>1919</v>
      </c>
      <c r="K144" s="38">
        <v>1937.1999999999998</v>
      </c>
      <c r="L144" s="38">
        <v>1959.95</v>
      </c>
      <c r="M144" s="28">
        <v>1914.45</v>
      </c>
      <c r="N144" s="28">
        <v>1873.5</v>
      </c>
      <c r="O144" s="39">
        <v>774000</v>
      </c>
      <c r="P144" s="40">
        <v>2.0300553651463223E-2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776.5</v>
      </c>
      <c r="F145" s="37">
        <v>771.83333333333337</v>
      </c>
      <c r="G145" s="38">
        <v>759.66666666666674</v>
      </c>
      <c r="H145" s="38">
        <v>742.83333333333337</v>
      </c>
      <c r="I145" s="38">
        <v>730.66666666666674</v>
      </c>
      <c r="J145" s="38">
        <v>788.66666666666674</v>
      </c>
      <c r="K145" s="38">
        <v>800.83333333333348</v>
      </c>
      <c r="L145" s="38">
        <v>817.66666666666674</v>
      </c>
      <c r="M145" s="28">
        <v>784</v>
      </c>
      <c r="N145" s="28">
        <v>755</v>
      </c>
      <c r="O145" s="39">
        <v>1464450</v>
      </c>
      <c r="P145" s="40">
        <v>-2.1710811984368215E-2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762.25</v>
      </c>
      <c r="F146" s="37">
        <v>750.66666666666663</v>
      </c>
      <c r="G146" s="38">
        <v>729.83333333333326</v>
      </c>
      <c r="H146" s="38">
        <v>697.41666666666663</v>
      </c>
      <c r="I146" s="38">
        <v>676.58333333333326</v>
      </c>
      <c r="J146" s="38">
        <v>783.08333333333326</v>
      </c>
      <c r="K146" s="38">
        <v>803.91666666666652</v>
      </c>
      <c r="L146" s="38">
        <v>836.33333333333326</v>
      </c>
      <c r="M146" s="28">
        <v>771.5</v>
      </c>
      <c r="N146" s="28">
        <v>718.25</v>
      </c>
      <c r="O146" s="39">
        <v>3569400</v>
      </c>
      <c r="P146" s="40">
        <v>-6.6091051805337517E-2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4011</v>
      </c>
      <c r="F147" s="37">
        <v>3972.3166666666671</v>
      </c>
      <c r="G147" s="38">
        <v>3910.1833333333343</v>
      </c>
      <c r="H147" s="38">
        <v>3809.3666666666672</v>
      </c>
      <c r="I147" s="38">
        <v>3747.2333333333345</v>
      </c>
      <c r="J147" s="38">
        <v>4073.1333333333341</v>
      </c>
      <c r="K147" s="38">
        <v>4135.2666666666664</v>
      </c>
      <c r="L147" s="38">
        <v>4236.0833333333339</v>
      </c>
      <c r="M147" s="28">
        <v>4034.45</v>
      </c>
      <c r="N147" s="28">
        <v>3871.5</v>
      </c>
      <c r="O147" s="39">
        <v>2738400</v>
      </c>
      <c r="P147" s="40">
        <v>-1.545984036815992E-2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126.95</v>
      </c>
      <c r="F148" s="37">
        <v>125.33333333333333</v>
      </c>
      <c r="G148" s="38">
        <v>121.66666666666666</v>
      </c>
      <c r="H148" s="38">
        <v>116.38333333333333</v>
      </c>
      <c r="I148" s="38">
        <v>112.71666666666665</v>
      </c>
      <c r="J148" s="38">
        <v>130.61666666666667</v>
      </c>
      <c r="K148" s="38">
        <v>134.2833333333333</v>
      </c>
      <c r="L148" s="38">
        <v>139.56666666666666</v>
      </c>
      <c r="M148" s="28">
        <v>129</v>
      </c>
      <c r="N148" s="28">
        <v>120.05</v>
      </c>
      <c r="O148" s="39">
        <v>31692500</v>
      </c>
      <c r="P148" s="40">
        <v>0.17872949752668577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3188</v>
      </c>
      <c r="F149" s="37">
        <v>3180.0833333333335</v>
      </c>
      <c r="G149" s="38">
        <v>3151.2666666666669</v>
      </c>
      <c r="H149" s="38">
        <v>3114.5333333333333</v>
      </c>
      <c r="I149" s="38">
        <v>3085.7166666666667</v>
      </c>
      <c r="J149" s="38">
        <v>3216.8166666666671</v>
      </c>
      <c r="K149" s="38">
        <v>3245.6333333333337</v>
      </c>
      <c r="L149" s="38">
        <v>3282.3666666666672</v>
      </c>
      <c r="M149" s="28">
        <v>3208.9</v>
      </c>
      <c r="N149" s="28">
        <v>3143.35</v>
      </c>
      <c r="O149" s="39">
        <v>1638000</v>
      </c>
      <c r="P149" s="40">
        <v>1.6617790811339198E-2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66354.3</v>
      </c>
      <c r="F150" s="37">
        <v>66021.516666666663</v>
      </c>
      <c r="G150" s="38">
        <v>65393.083333333328</v>
      </c>
      <c r="H150" s="38">
        <v>64431.866666666669</v>
      </c>
      <c r="I150" s="38">
        <v>63803.433333333334</v>
      </c>
      <c r="J150" s="38">
        <v>66982.733333333323</v>
      </c>
      <c r="K150" s="38">
        <v>67611.166666666672</v>
      </c>
      <c r="L150" s="38">
        <v>68572.383333333317</v>
      </c>
      <c r="M150" s="28">
        <v>66649.95</v>
      </c>
      <c r="N150" s="28">
        <v>65060.3</v>
      </c>
      <c r="O150" s="39">
        <v>84540</v>
      </c>
      <c r="P150" s="40">
        <v>-1.1228070175438596E-2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1373.9</v>
      </c>
      <c r="F151" s="37">
        <v>1364.0666666666668</v>
      </c>
      <c r="G151" s="38">
        <v>1349.6833333333336</v>
      </c>
      <c r="H151" s="38">
        <v>1325.4666666666667</v>
      </c>
      <c r="I151" s="38">
        <v>1311.0833333333335</v>
      </c>
      <c r="J151" s="38">
        <v>1388.2833333333338</v>
      </c>
      <c r="K151" s="38">
        <v>1402.666666666667</v>
      </c>
      <c r="L151" s="38">
        <v>1426.8833333333339</v>
      </c>
      <c r="M151" s="28">
        <v>1378.45</v>
      </c>
      <c r="N151" s="28">
        <v>1339.85</v>
      </c>
      <c r="O151" s="39">
        <v>3160125</v>
      </c>
      <c r="P151" s="40">
        <v>-4.1361380288347906E-3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295.64999999999998</v>
      </c>
      <c r="F152" s="37">
        <v>291.86666666666662</v>
      </c>
      <c r="G152" s="38">
        <v>285.33333333333326</v>
      </c>
      <c r="H152" s="38">
        <v>275.01666666666665</v>
      </c>
      <c r="I152" s="38">
        <v>268.48333333333329</v>
      </c>
      <c r="J152" s="38">
        <v>302.18333333333322</v>
      </c>
      <c r="K152" s="38">
        <v>308.71666666666664</v>
      </c>
      <c r="L152" s="38">
        <v>319.03333333333319</v>
      </c>
      <c r="M152" s="28">
        <v>298.39999999999998</v>
      </c>
      <c r="N152" s="28">
        <v>281.55</v>
      </c>
      <c r="O152" s="39">
        <v>2683200</v>
      </c>
      <c r="P152" s="40">
        <v>-2.3864959254947613E-2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121.75</v>
      </c>
      <c r="F153" s="37">
        <v>122.59999999999998</v>
      </c>
      <c r="G153" s="38">
        <v>119.24999999999996</v>
      </c>
      <c r="H153" s="38">
        <v>116.74999999999997</v>
      </c>
      <c r="I153" s="38">
        <v>113.39999999999995</v>
      </c>
      <c r="J153" s="38">
        <v>125.09999999999997</v>
      </c>
      <c r="K153" s="38">
        <v>128.44999999999999</v>
      </c>
      <c r="L153" s="38">
        <v>130.94999999999999</v>
      </c>
      <c r="M153" s="28">
        <v>125.95</v>
      </c>
      <c r="N153" s="28">
        <v>120.1</v>
      </c>
      <c r="O153" s="39">
        <v>82305500</v>
      </c>
      <c r="P153" s="40">
        <v>-3.5845862790002986E-2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4402.1499999999996</v>
      </c>
      <c r="F154" s="37">
        <v>4365.1499999999996</v>
      </c>
      <c r="G154" s="38">
        <v>4318.3499999999995</v>
      </c>
      <c r="H154" s="38">
        <v>4234.55</v>
      </c>
      <c r="I154" s="38">
        <v>4187.75</v>
      </c>
      <c r="J154" s="38">
        <v>4448.9499999999989</v>
      </c>
      <c r="K154" s="38">
        <v>4495.7499999999982</v>
      </c>
      <c r="L154" s="38">
        <v>4579.5499999999984</v>
      </c>
      <c r="M154" s="28">
        <v>4411.95</v>
      </c>
      <c r="N154" s="28">
        <v>4281.3500000000004</v>
      </c>
      <c r="O154" s="39">
        <v>1638250</v>
      </c>
      <c r="P154" s="40">
        <v>-7.6474596804724767E-3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3536.7</v>
      </c>
      <c r="F155" s="37">
        <v>3487.15</v>
      </c>
      <c r="G155" s="38">
        <v>3401.6000000000004</v>
      </c>
      <c r="H155" s="38">
        <v>3266.5000000000005</v>
      </c>
      <c r="I155" s="38">
        <v>3180.9500000000007</v>
      </c>
      <c r="J155" s="38">
        <v>3622.25</v>
      </c>
      <c r="K155" s="38">
        <v>3707.8</v>
      </c>
      <c r="L155" s="38">
        <v>3842.8999999999996</v>
      </c>
      <c r="M155" s="28">
        <v>3572.7</v>
      </c>
      <c r="N155" s="28">
        <v>3352.05</v>
      </c>
      <c r="O155" s="39">
        <v>369450</v>
      </c>
      <c r="P155" s="40">
        <v>-8.4726867335562991E-2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37.299999999999997</v>
      </c>
      <c r="F156" s="37">
        <v>37.066666666666663</v>
      </c>
      <c r="G156" s="38">
        <v>36.633333333333326</v>
      </c>
      <c r="H156" s="38">
        <v>35.966666666666661</v>
      </c>
      <c r="I156" s="38">
        <v>35.533333333333324</v>
      </c>
      <c r="J156" s="38">
        <v>37.733333333333327</v>
      </c>
      <c r="K156" s="38">
        <v>38.166666666666664</v>
      </c>
      <c r="L156" s="38">
        <v>38.833333333333329</v>
      </c>
      <c r="M156" s="28">
        <v>37.5</v>
      </c>
      <c r="N156" s="28">
        <v>36.4</v>
      </c>
      <c r="O156" s="39">
        <v>24276000</v>
      </c>
      <c r="P156" s="40">
        <v>1.9657258064516129E-2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17261.599999999999</v>
      </c>
      <c r="F157" s="37">
        <v>17267.133333333331</v>
      </c>
      <c r="G157" s="38">
        <v>16994.466666666664</v>
      </c>
      <c r="H157" s="38">
        <v>16727.333333333332</v>
      </c>
      <c r="I157" s="38">
        <v>16454.666666666664</v>
      </c>
      <c r="J157" s="38">
        <v>17534.266666666663</v>
      </c>
      <c r="K157" s="38">
        <v>17806.933333333334</v>
      </c>
      <c r="L157" s="38">
        <v>18074.066666666662</v>
      </c>
      <c r="M157" s="28">
        <v>17539.8</v>
      </c>
      <c r="N157" s="28">
        <v>17000</v>
      </c>
      <c r="O157" s="39">
        <v>380775</v>
      </c>
      <c r="P157" s="40">
        <v>-5.6146765032317036E-3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152.80000000000001</v>
      </c>
      <c r="F158" s="37">
        <v>151.91666666666666</v>
      </c>
      <c r="G158" s="38">
        <v>149.33333333333331</v>
      </c>
      <c r="H158" s="38">
        <v>145.86666666666665</v>
      </c>
      <c r="I158" s="38">
        <v>143.2833333333333</v>
      </c>
      <c r="J158" s="38">
        <v>155.38333333333333</v>
      </c>
      <c r="K158" s="38">
        <v>157.96666666666664</v>
      </c>
      <c r="L158" s="38">
        <v>161.43333333333334</v>
      </c>
      <c r="M158" s="28">
        <v>154.5</v>
      </c>
      <c r="N158" s="28">
        <v>148.44999999999999</v>
      </c>
      <c r="O158" s="39">
        <v>69465600</v>
      </c>
      <c r="P158" s="40">
        <v>-4.0533037201554691E-2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132.6</v>
      </c>
      <c r="F159" s="37">
        <v>132.46666666666667</v>
      </c>
      <c r="G159" s="38">
        <v>130.13333333333333</v>
      </c>
      <c r="H159" s="38">
        <v>127.66666666666666</v>
      </c>
      <c r="I159" s="38">
        <v>125.33333333333331</v>
      </c>
      <c r="J159" s="38">
        <v>134.93333333333334</v>
      </c>
      <c r="K159" s="38">
        <v>137.26666666666665</v>
      </c>
      <c r="L159" s="38">
        <v>139.73333333333335</v>
      </c>
      <c r="M159" s="28">
        <v>134.80000000000001</v>
      </c>
      <c r="N159" s="28">
        <v>130</v>
      </c>
      <c r="O159" s="39">
        <v>48558300</v>
      </c>
      <c r="P159" s="40">
        <v>5.3940368674996908E-2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834.5</v>
      </c>
      <c r="F160" s="37">
        <v>819.98333333333323</v>
      </c>
      <c r="G160" s="38">
        <v>802.41666666666652</v>
      </c>
      <c r="H160" s="38">
        <v>770.33333333333326</v>
      </c>
      <c r="I160" s="38">
        <v>752.76666666666654</v>
      </c>
      <c r="J160" s="38">
        <v>852.06666666666649</v>
      </c>
      <c r="K160" s="38">
        <v>869.63333333333333</v>
      </c>
      <c r="L160" s="38">
        <v>901.71666666666647</v>
      </c>
      <c r="M160" s="28">
        <v>837.55</v>
      </c>
      <c r="N160" s="28">
        <v>787.9</v>
      </c>
      <c r="O160" s="39">
        <v>1916600</v>
      </c>
      <c r="P160" s="40">
        <v>-3.2508833922261483E-2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3432.8</v>
      </c>
      <c r="F161" s="37">
        <v>3408.8166666666671</v>
      </c>
      <c r="G161" s="38">
        <v>3368.983333333334</v>
      </c>
      <c r="H161" s="38">
        <v>3305.166666666667</v>
      </c>
      <c r="I161" s="38">
        <v>3265.3333333333339</v>
      </c>
      <c r="J161" s="38">
        <v>3472.6333333333341</v>
      </c>
      <c r="K161" s="38">
        <v>3512.4666666666672</v>
      </c>
      <c r="L161" s="38">
        <v>3576.2833333333342</v>
      </c>
      <c r="M161" s="28">
        <v>3448.65</v>
      </c>
      <c r="N161" s="28">
        <v>3345</v>
      </c>
      <c r="O161" s="39">
        <v>591125</v>
      </c>
      <c r="P161" s="40">
        <v>-2.9351395730706074E-2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176.9</v>
      </c>
      <c r="F162" s="37">
        <v>180.26666666666665</v>
      </c>
      <c r="G162" s="38">
        <v>172.08333333333331</v>
      </c>
      <c r="H162" s="38">
        <v>167.26666666666665</v>
      </c>
      <c r="I162" s="38">
        <v>159.08333333333331</v>
      </c>
      <c r="J162" s="38">
        <v>185.08333333333331</v>
      </c>
      <c r="K162" s="38">
        <v>193.26666666666665</v>
      </c>
      <c r="L162" s="38">
        <v>198.08333333333331</v>
      </c>
      <c r="M162" s="28">
        <v>188.45</v>
      </c>
      <c r="N162" s="28">
        <v>175.45</v>
      </c>
      <c r="O162" s="39">
        <v>39993800</v>
      </c>
      <c r="P162" s="40">
        <v>4.8022598870056499E-2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39653.15</v>
      </c>
      <c r="F163" s="37">
        <v>39727.433333333334</v>
      </c>
      <c r="G163" s="38">
        <v>39065.716666666667</v>
      </c>
      <c r="H163" s="38">
        <v>38478.283333333333</v>
      </c>
      <c r="I163" s="38">
        <v>37816.566666666666</v>
      </c>
      <c r="J163" s="38">
        <v>40314.866666666669</v>
      </c>
      <c r="K163" s="38">
        <v>40976.583333333343</v>
      </c>
      <c r="L163" s="38">
        <v>41564.01666666667</v>
      </c>
      <c r="M163" s="28">
        <v>40389.15</v>
      </c>
      <c r="N163" s="28">
        <v>39140</v>
      </c>
      <c r="O163" s="39">
        <v>99540</v>
      </c>
      <c r="P163" s="40">
        <v>6.0642813826561554E-3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1948.55</v>
      </c>
      <c r="F164" s="37">
        <v>1929.95</v>
      </c>
      <c r="G164" s="38">
        <v>1901.9</v>
      </c>
      <c r="H164" s="38">
        <v>1855.25</v>
      </c>
      <c r="I164" s="38">
        <v>1827.2</v>
      </c>
      <c r="J164" s="38">
        <v>1976.6000000000001</v>
      </c>
      <c r="K164" s="38">
        <v>2004.6499999999999</v>
      </c>
      <c r="L164" s="38">
        <v>2051.3000000000002</v>
      </c>
      <c r="M164" s="28">
        <v>1958</v>
      </c>
      <c r="N164" s="28">
        <v>1883.3</v>
      </c>
      <c r="O164" s="39">
        <v>4706350</v>
      </c>
      <c r="P164" s="40">
        <v>2.5776215582893965E-3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4204.05</v>
      </c>
      <c r="F165" s="37">
        <v>4180.3</v>
      </c>
      <c r="G165" s="38">
        <v>4133.3500000000004</v>
      </c>
      <c r="H165" s="38">
        <v>4062.6500000000005</v>
      </c>
      <c r="I165" s="38">
        <v>4015.7000000000007</v>
      </c>
      <c r="J165" s="38">
        <v>4251</v>
      </c>
      <c r="K165" s="38">
        <v>4297.9499999999989</v>
      </c>
      <c r="L165" s="38">
        <v>4368.6499999999996</v>
      </c>
      <c r="M165" s="28">
        <v>4227.25</v>
      </c>
      <c r="N165" s="28">
        <v>4109.6000000000004</v>
      </c>
      <c r="O165" s="39">
        <v>458100</v>
      </c>
      <c r="P165" s="40">
        <v>-7.1450288841593185E-2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221.7</v>
      </c>
      <c r="F166" s="37">
        <v>220.61666666666667</v>
      </c>
      <c r="G166" s="38">
        <v>218.23333333333335</v>
      </c>
      <c r="H166" s="38">
        <v>214.76666666666668</v>
      </c>
      <c r="I166" s="38">
        <v>212.38333333333335</v>
      </c>
      <c r="J166" s="38">
        <v>224.08333333333334</v>
      </c>
      <c r="K166" s="38">
        <v>226.46666666666667</v>
      </c>
      <c r="L166" s="38">
        <v>229.93333333333334</v>
      </c>
      <c r="M166" s="28">
        <v>223</v>
      </c>
      <c r="N166" s="28">
        <v>217.15</v>
      </c>
      <c r="O166" s="39">
        <v>16791000</v>
      </c>
      <c r="P166" s="40">
        <v>3.7661406025824963E-3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108.7</v>
      </c>
      <c r="F167" s="37">
        <v>107.80000000000001</v>
      </c>
      <c r="G167" s="38">
        <v>106.45000000000002</v>
      </c>
      <c r="H167" s="38">
        <v>104.2</v>
      </c>
      <c r="I167" s="38">
        <v>102.85000000000001</v>
      </c>
      <c r="J167" s="38">
        <v>110.05000000000003</v>
      </c>
      <c r="K167" s="38">
        <v>111.40000000000002</v>
      </c>
      <c r="L167" s="38">
        <v>113.65000000000003</v>
      </c>
      <c r="M167" s="28">
        <v>109.15</v>
      </c>
      <c r="N167" s="28">
        <v>105.55</v>
      </c>
      <c r="O167" s="39">
        <v>39698600</v>
      </c>
      <c r="P167" s="40">
        <v>-1.537751806858373E-2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4396.25</v>
      </c>
      <c r="F168" s="37">
        <v>4357.0666666666666</v>
      </c>
      <c r="G168" s="38">
        <v>4296.1833333333334</v>
      </c>
      <c r="H168" s="38">
        <v>4196.1166666666668</v>
      </c>
      <c r="I168" s="38">
        <v>4135.2333333333336</v>
      </c>
      <c r="J168" s="38">
        <v>4457.1333333333332</v>
      </c>
      <c r="K168" s="38">
        <v>4518.0166666666664</v>
      </c>
      <c r="L168" s="38">
        <v>4618.083333333333</v>
      </c>
      <c r="M168" s="28">
        <v>4417.95</v>
      </c>
      <c r="N168" s="28">
        <v>4257</v>
      </c>
      <c r="O168" s="39">
        <v>104625</v>
      </c>
      <c r="P168" s="40">
        <v>-1.2971698113207548E-2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2188.1</v>
      </c>
      <c r="F169" s="37">
        <v>2176.8833333333332</v>
      </c>
      <c r="G169" s="38">
        <v>2149.4666666666662</v>
      </c>
      <c r="H169" s="38">
        <v>2110.833333333333</v>
      </c>
      <c r="I169" s="38">
        <v>2083.4166666666661</v>
      </c>
      <c r="J169" s="38">
        <v>2215.5166666666664</v>
      </c>
      <c r="K169" s="38">
        <v>2242.9333333333334</v>
      </c>
      <c r="L169" s="38">
        <v>2281.5666666666666</v>
      </c>
      <c r="M169" s="28">
        <v>2204.3000000000002</v>
      </c>
      <c r="N169" s="28">
        <v>2138.25</v>
      </c>
      <c r="O169" s="39">
        <v>3225500</v>
      </c>
      <c r="P169" s="40">
        <v>-1.1568221864705432E-2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2442.5500000000002</v>
      </c>
      <c r="F170" s="37">
        <v>2422.2000000000003</v>
      </c>
      <c r="G170" s="38">
        <v>2392.7000000000007</v>
      </c>
      <c r="H170" s="38">
        <v>2342.8500000000004</v>
      </c>
      <c r="I170" s="38">
        <v>2313.3500000000008</v>
      </c>
      <c r="J170" s="38">
        <v>2472.0500000000006</v>
      </c>
      <c r="K170" s="38">
        <v>2501.5499999999997</v>
      </c>
      <c r="L170" s="38">
        <v>2551.4000000000005</v>
      </c>
      <c r="M170" s="28">
        <v>2451.6999999999998</v>
      </c>
      <c r="N170" s="28">
        <v>2372.35</v>
      </c>
      <c r="O170" s="39">
        <v>1879000</v>
      </c>
      <c r="P170" s="40">
        <v>-5.3191489361702129E-4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35.049999999999997</v>
      </c>
      <c r="F171" s="37">
        <v>34.783333333333331</v>
      </c>
      <c r="G171" s="38">
        <v>34.316666666666663</v>
      </c>
      <c r="H171" s="38">
        <v>33.583333333333329</v>
      </c>
      <c r="I171" s="38">
        <v>33.11666666666666</v>
      </c>
      <c r="J171" s="38">
        <v>35.516666666666666</v>
      </c>
      <c r="K171" s="38">
        <v>35.983333333333334</v>
      </c>
      <c r="L171" s="38">
        <v>36.716666666666669</v>
      </c>
      <c r="M171" s="28">
        <v>35.25</v>
      </c>
      <c r="N171" s="28">
        <v>34.049999999999997</v>
      </c>
      <c r="O171" s="39">
        <v>182224000</v>
      </c>
      <c r="P171" s="40">
        <v>-1.1971892079465602E-2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2242.85</v>
      </c>
      <c r="F172" s="37">
        <v>2224.5666666666662</v>
      </c>
      <c r="G172" s="38">
        <v>2175.1833333333325</v>
      </c>
      <c r="H172" s="38">
        <v>2107.5166666666664</v>
      </c>
      <c r="I172" s="38">
        <v>2058.1333333333328</v>
      </c>
      <c r="J172" s="38">
        <v>2292.2333333333322</v>
      </c>
      <c r="K172" s="38">
        <v>2341.6166666666663</v>
      </c>
      <c r="L172" s="38">
        <v>2409.2833333333319</v>
      </c>
      <c r="M172" s="28">
        <v>2273.9499999999998</v>
      </c>
      <c r="N172" s="28">
        <v>2156.9</v>
      </c>
      <c r="O172" s="39">
        <v>765000</v>
      </c>
      <c r="P172" s="40">
        <v>-4.3151969981238276E-2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212.7</v>
      </c>
      <c r="F173" s="37">
        <v>215.13333333333335</v>
      </c>
      <c r="G173" s="38">
        <v>207.8666666666667</v>
      </c>
      <c r="H173" s="38">
        <v>203.03333333333336</v>
      </c>
      <c r="I173" s="38">
        <v>195.76666666666671</v>
      </c>
      <c r="J173" s="38">
        <v>219.9666666666667</v>
      </c>
      <c r="K173" s="38">
        <v>227.23333333333335</v>
      </c>
      <c r="L173" s="38">
        <v>232.06666666666669</v>
      </c>
      <c r="M173" s="28">
        <v>222.4</v>
      </c>
      <c r="N173" s="28">
        <v>210.3</v>
      </c>
      <c r="O173" s="39">
        <v>28531550</v>
      </c>
      <c r="P173" s="40">
        <v>2.079755771799275E-2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1602.25</v>
      </c>
      <c r="F174" s="37">
        <v>1567.4833333333333</v>
      </c>
      <c r="G174" s="38">
        <v>1526.9666666666667</v>
      </c>
      <c r="H174" s="38">
        <v>1451.6833333333334</v>
      </c>
      <c r="I174" s="38">
        <v>1411.1666666666667</v>
      </c>
      <c r="J174" s="38">
        <v>1642.7666666666667</v>
      </c>
      <c r="K174" s="38">
        <v>1683.2833333333335</v>
      </c>
      <c r="L174" s="38">
        <v>1758.5666666666666</v>
      </c>
      <c r="M174" s="28">
        <v>1608</v>
      </c>
      <c r="N174" s="28">
        <v>1492.2</v>
      </c>
      <c r="O174" s="39">
        <v>3181926</v>
      </c>
      <c r="P174" s="40">
        <v>1.4139317680633026E-2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170.6</v>
      </c>
      <c r="F175" s="37">
        <v>169.23333333333332</v>
      </c>
      <c r="G175" s="38">
        <v>165.91666666666663</v>
      </c>
      <c r="H175" s="38">
        <v>161.23333333333332</v>
      </c>
      <c r="I175" s="38">
        <v>157.91666666666663</v>
      </c>
      <c r="J175" s="38">
        <v>173.91666666666663</v>
      </c>
      <c r="K175" s="38">
        <v>177.23333333333329</v>
      </c>
      <c r="L175" s="38">
        <v>181.91666666666663</v>
      </c>
      <c r="M175" s="28">
        <v>172.55</v>
      </c>
      <c r="N175" s="28">
        <v>164.55</v>
      </c>
      <c r="O175" s="39">
        <v>6960000</v>
      </c>
      <c r="P175" s="40">
        <v>-7.1787508973438624E-4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711.65</v>
      </c>
      <c r="F176" s="37">
        <v>702.88333333333333</v>
      </c>
      <c r="G176" s="38">
        <v>690.91666666666663</v>
      </c>
      <c r="H176" s="38">
        <v>670.18333333333328</v>
      </c>
      <c r="I176" s="38">
        <v>658.21666666666658</v>
      </c>
      <c r="J176" s="38">
        <v>723.61666666666667</v>
      </c>
      <c r="K176" s="38">
        <v>735.58333333333337</v>
      </c>
      <c r="L176" s="38">
        <v>756.31666666666672</v>
      </c>
      <c r="M176" s="28">
        <v>714.85</v>
      </c>
      <c r="N176" s="28">
        <v>682.15</v>
      </c>
      <c r="O176" s="39">
        <v>2398700</v>
      </c>
      <c r="P176" s="40">
        <v>-1.2250612530626532E-2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128.80000000000001</v>
      </c>
      <c r="F177" s="37">
        <v>126.71666666666668</v>
      </c>
      <c r="G177" s="38">
        <v>123.88333333333335</v>
      </c>
      <c r="H177" s="38">
        <v>118.96666666666667</v>
      </c>
      <c r="I177" s="38">
        <v>116.13333333333334</v>
      </c>
      <c r="J177" s="38">
        <v>131.63333333333338</v>
      </c>
      <c r="K177" s="38">
        <v>134.4666666666667</v>
      </c>
      <c r="L177" s="38">
        <v>139.38333333333338</v>
      </c>
      <c r="M177" s="28">
        <v>129.55000000000001</v>
      </c>
      <c r="N177" s="28">
        <v>121.8</v>
      </c>
      <c r="O177" s="39">
        <v>37627500</v>
      </c>
      <c r="P177" s="40">
        <v>1.8365905344949376E-2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123</v>
      </c>
      <c r="F178" s="37">
        <v>122.23333333333335</v>
      </c>
      <c r="G178" s="38">
        <v>120.6666666666667</v>
      </c>
      <c r="H178" s="38">
        <v>118.33333333333336</v>
      </c>
      <c r="I178" s="38">
        <v>116.76666666666671</v>
      </c>
      <c r="J178" s="38">
        <v>124.56666666666669</v>
      </c>
      <c r="K178" s="38">
        <v>126.13333333333335</v>
      </c>
      <c r="L178" s="38">
        <v>128.4666666666667</v>
      </c>
      <c r="M178" s="28">
        <v>123.8</v>
      </c>
      <c r="N178" s="28">
        <v>119.9</v>
      </c>
      <c r="O178" s="39">
        <v>26928000</v>
      </c>
      <c r="P178" s="40">
        <v>-2.0728780274929085E-2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2237.4499999999998</v>
      </c>
      <c r="F179" s="37">
        <v>2226.1</v>
      </c>
      <c r="G179" s="38">
        <v>2197.6999999999998</v>
      </c>
      <c r="H179" s="38">
        <v>2157.9499999999998</v>
      </c>
      <c r="I179" s="38">
        <v>2129.5499999999997</v>
      </c>
      <c r="J179" s="38">
        <v>2265.85</v>
      </c>
      <c r="K179" s="38">
        <v>2294.2500000000005</v>
      </c>
      <c r="L179" s="38">
        <v>2334</v>
      </c>
      <c r="M179" s="28">
        <v>2254.5</v>
      </c>
      <c r="N179" s="28">
        <v>2186.35</v>
      </c>
      <c r="O179" s="39">
        <v>35377500</v>
      </c>
      <c r="P179" s="40">
        <v>2.5776708178088348E-2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95.25</v>
      </c>
      <c r="F180" s="37">
        <v>95.283333333333346</v>
      </c>
      <c r="G180" s="38">
        <v>91.966666666666697</v>
      </c>
      <c r="H180" s="38">
        <v>88.683333333333351</v>
      </c>
      <c r="I180" s="38">
        <v>85.366666666666703</v>
      </c>
      <c r="J180" s="38">
        <v>98.566666666666691</v>
      </c>
      <c r="K180" s="38">
        <v>101.88333333333333</v>
      </c>
      <c r="L180" s="38">
        <v>105.16666666666669</v>
      </c>
      <c r="M180" s="28">
        <v>98.6</v>
      </c>
      <c r="N180" s="28">
        <v>92</v>
      </c>
      <c r="O180" s="39">
        <v>159690250</v>
      </c>
      <c r="P180" s="40">
        <v>-3.9995259821058249E-3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782.05</v>
      </c>
      <c r="F181" s="37">
        <v>767.56666666666661</v>
      </c>
      <c r="G181" s="38">
        <v>746.48333333333323</v>
      </c>
      <c r="H181" s="38">
        <v>710.91666666666663</v>
      </c>
      <c r="I181" s="38">
        <v>689.83333333333326</v>
      </c>
      <c r="J181" s="38">
        <v>803.13333333333321</v>
      </c>
      <c r="K181" s="38">
        <v>824.2166666666667</v>
      </c>
      <c r="L181" s="38">
        <v>859.78333333333319</v>
      </c>
      <c r="M181" s="28">
        <v>788.65</v>
      </c>
      <c r="N181" s="28">
        <v>732</v>
      </c>
      <c r="O181" s="39">
        <v>5054500</v>
      </c>
      <c r="P181" s="40">
        <v>-8.1417537482962293E-2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1035.45</v>
      </c>
      <c r="F182" s="37">
        <v>1026.9000000000001</v>
      </c>
      <c r="G182" s="38">
        <v>1014.9000000000001</v>
      </c>
      <c r="H182" s="38">
        <v>994.35</v>
      </c>
      <c r="I182" s="38">
        <v>982.35</v>
      </c>
      <c r="J182" s="38">
        <v>1047.4500000000003</v>
      </c>
      <c r="K182" s="38">
        <v>1059.4500000000003</v>
      </c>
      <c r="L182" s="38">
        <v>1080.0000000000002</v>
      </c>
      <c r="M182" s="28">
        <v>1038.9000000000001</v>
      </c>
      <c r="N182" s="28">
        <v>1006.35</v>
      </c>
      <c r="O182" s="39">
        <v>7749750</v>
      </c>
      <c r="P182" s="40">
        <v>1.3436641820321695E-2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442.05</v>
      </c>
      <c r="F183" s="37">
        <v>437.25</v>
      </c>
      <c r="G183" s="38">
        <v>430.6</v>
      </c>
      <c r="H183" s="38">
        <v>419.15000000000003</v>
      </c>
      <c r="I183" s="38">
        <v>412.50000000000006</v>
      </c>
      <c r="J183" s="38">
        <v>448.7</v>
      </c>
      <c r="K183" s="38">
        <v>455.34999999999997</v>
      </c>
      <c r="L183" s="38">
        <v>466.79999999999995</v>
      </c>
      <c r="M183" s="28">
        <v>443.9</v>
      </c>
      <c r="N183" s="28">
        <v>425.8</v>
      </c>
      <c r="O183" s="39">
        <v>84327000</v>
      </c>
      <c r="P183" s="40">
        <v>7.5284036570903948E-2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22333.35</v>
      </c>
      <c r="F184" s="37">
        <v>21995.45</v>
      </c>
      <c r="G184" s="38">
        <v>21570.9</v>
      </c>
      <c r="H184" s="38">
        <v>20808.45</v>
      </c>
      <c r="I184" s="38">
        <v>20383.900000000001</v>
      </c>
      <c r="J184" s="38">
        <v>22757.9</v>
      </c>
      <c r="K184" s="38">
        <v>23182.449999999997</v>
      </c>
      <c r="L184" s="38">
        <v>23944.9</v>
      </c>
      <c r="M184" s="28">
        <v>22420</v>
      </c>
      <c r="N184" s="28">
        <v>21233</v>
      </c>
      <c r="O184" s="39">
        <v>225925</v>
      </c>
      <c r="P184" s="40">
        <v>3.0679744525547444E-2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2246.5500000000002</v>
      </c>
      <c r="F185" s="37">
        <v>2228.3666666666668</v>
      </c>
      <c r="G185" s="38">
        <v>2195.4333333333334</v>
      </c>
      <c r="H185" s="38">
        <v>2144.3166666666666</v>
      </c>
      <c r="I185" s="38">
        <v>2111.3833333333332</v>
      </c>
      <c r="J185" s="38">
        <v>2279.4833333333336</v>
      </c>
      <c r="K185" s="38">
        <v>2312.416666666667</v>
      </c>
      <c r="L185" s="38">
        <v>2363.5333333333338</v>
      </c>
      <c r="M185" s="28">
        <v>2261.3000000000002</v>
      </c>
      <c r="N185" s="28">
        <v>2177.25</v>
      </c>
      <c r="O185" s="39">
        <v>1589500</v>
      </c>
      <c r="P185" s="40">
        <v>3.6957301758162898E-2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2191.9</v>
      </c>
      <c r="F186" s="37">
        <v>2170.9666666666667</v>
      </c>
      <c r="G186" s="38">
        <v>2142.9333333333334</v>
      </c>
      <c r="H186" s="38">
        <v>2093.9666666666667</v>
      </c>
      <c r="I186" s="38">
        <v>2065.9333333333334</v>
      </c>
      <c r="J186" s="38">
        <v>2219.9333333333334</v>
      </c>
      <c r="K186" s="38">
        <v>2247.9666666666672</v>
      </c>
      <c r="L186" s="38">
        <v>2296.9333333333334</v>
      </c>
      <c r="M186" s="28">
        <v>2199</v>
      </c>
      <c r="N186" s="28">
        <v>2122</v>
      </c>
      <c r="O186" s="39">
        <v>3172500</v>
      </c>
      <c r="P186" s="40">
        <v>9.5465393794749408E-3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1033.1500000000001</v>
      </c>
      <c r="F187" s="37">
        <v>1021.0833333333335</v>
      </c>
      <c r="G187" s="38">
        <v>1000.9666666666669</v>
      </c>
      <c r="H187" s="38">
        <v>968.78333333333342</v>
      </c>
      <c r="I187" s="38">
        <v>948.66666666666686</v>
      </c>
      <c r="J187" s="38">
        <v>1053.2666666666669</v>
      </c>
      <c r="K187" s="38">
        <v>1073.3833333333337</v>
      </c>
      <c r="L187" s="38">
        <v>1105.5666666666671</v>
      </c>
      <c r="M187" s="28">
        <v>1041.2</v>
      </c>
      <c r="N187" s="28">
        <v>988.9</v>
      </c>
      <c r="O187" s="39">
        <v>4134400</v>
      </c>
      <c r="P187" s="40">
        <v>7.4074074074074077E-3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326.14999999999998</v>
      </c>
      <c r="F188" s="37">
        <v>325.26666666666671</v>
      </c>
      <c r="G188" s="38">
        <v>320.48333333333341</v>
      </c>
      <c r="H188" s="38">
        <v>314.81666666666672</v>
      </c>
      <c r="I188" s="38">
        <v>310.03333333333342</v>
      </c>
      <c r="J188" s="38">
        <v>330.93333333333339</v>
      </c>
      <c r="K188" s="38">
        <v>335.7166666666667</v>
      </c>
      <c r="L188" s="38">
        <v>341.38333333333338</v>
      </c>
      <c r="M188" s="28">
        <v>330.05</v>
      </c>
      <c r="N188" s="28">
        <v>319.60000000000002</v>
      </c>
      <c r="O188" s="39">
        <v>4213800</v>
      </c>
      <c r="P188" s="40">
        <v>6.4116264159008339E-4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855.8</v>
      </c>
      <c r="F189" s="37">
        <v>847.4666666666667</v>
      </c>
      <c r="G189" s="38">
        <v>835.33333333333337</v>
      </c>
      <c r="H189" s="38">
        <v>814.86666666666667</v>
      </c>
      <c r="I189" s="38">
        <v>802.73333333333335</v>
      </c>
      <c r="J189" s="38">
        <v>867.93333333333339</v>
      </c>
      <c r="K189" s="38">
        <v>880.06666666666661</v>
      </c>
      <c r="L189" s="38">
        <v>900.53333333333342</v>
      </c>
      <c r="M189" s="28">
        <v>859.6</v>
      </c>
      <c r="N189" s="28">
        <v>827</v>
      </c>
      <c r="O189" s="39">
        <v>22119300</v>
      </c>
      <c r="P189" s="40">
        <v>-4.8812748000251933E-3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441.9</v>
      </c>
      <c r="F190" s="37">
        <v>437.64999999999992</v>
      </c>
      <c r="G190" s="38">
        <v>430.34999999999985</v>
      </c>
      <c r="H190" s="38">
        <v>418.79999999999995</v>
      </c>
      <c r="I190" s="38">
        <v>411.49999999999989</v>
      </c>
      <c r="J190" s="38">
        <v>449.19999999999982</v>
      </c>
      <c r="K190" s="38">
        <v>456.49999999999989</v>
      </c>
      <c r="L190" s="38">
        <v>468.04999999999978</v>
      </c>
      <c r="M190" s="28">
        <v>444.95</v>
      </c>
      <c r="N190" s="28">
        <v>426.1</v>
      </c>
      <c r="O190" s="39">
        <v>13195500</v>
      </c>
      <c r="P190" s="40">
        <v>5.4669703872437359E-2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541.1</v>
      </c>
      <c r="F191" s="37">
        <v>541.86666666666667</v>
      </c>
      <c r="G191" s="38">
        <v>532.73333333333335</v>
      </c>
      <c r="H191" s="38">
        <v>524.36666666666667</v>
      </c>
      <c r="I191" s="38">
        <v>515.23333333333335</v>
      </c>
      <c r="J191" s="38">
        <v>550.23333333333335</v>
      </c>
      <c r="K191" s="38">
        <v>559.36666666666679</v>
      </c>
      <c r="L191" s="38">
        <v>567.73333333333335</v>
      </c>
      <c r="M191" s="28">
        <v>551</v>
      </c>
      <c r="N191" s="28">
        <v>533.5</v>
      </c>
      <c r="O191" s="39">
        <v>874650</v>
      </c>
      <c r="P191" s="40">
        <v>3.313253012048193E-2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871.9</v>
      </c>
      <c r="F192" s="37">
        <v>863.31666666666661</v>
      </c>
      <c r="G192" s="38">
        <v>850.28333333333319</v>
      </c>
      <c r="H192" s="38">
        <v>828.66666666666663</v>
      </c>
      <c r="I192" s="38">
        <v>815.63333333333321</v>
      </c>
      <c r="J192" s="38">
        <v>884.93333333333317</v>
      </c>
      <c r="K192" s="38">
        <v>897.96666666666647</v>
      </c>
      <c r="L192" s="38">
        <v>919.58333333333314</v>
      </c>
      <c r="M192" s="28">
        <v>876.35</v>
      </c>
      <c r="N192" s="28">
        <v>841.7</v>
      </c>
      <c r="O192" s="39">
        <v>5343000</v>
      </c>
      <c r="P192" s="40">
        <v>-2.1249313061000183E-2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1143.3</v>
      </c>
      <c r="F193" s="37">
        <v>1139.1333333333332</v>
      </c>
      <c r="G193" s="38">
        <v>1124.7166666666665</v>
      </c>
      <c r="H193" s="38">
        <v>1106.1333333333332</v>
      </c>
      <c r="I193" s="38">
        <v>1091.7166666666665</v>
      </c>
      <c r="J193" s="38">
        <v>1157.7166666666665</v>
      </c>
      <c r="K193" s="38">
        <v>1172.1333333333334</v>
      </c>
      <c r="L193" s="38">
        <v>1190.7166666666665</v>
      </c>
      <c r="M193" s="28">
        <v>1153.55</v>
      </c>
      <c r="N193" s="28">
        <v>1120.55</v>
      </c>
      <c r="O193" s="39">
        <v>2820400</v>
      </c>
      <c r="P193" s="40">
        <v>1.5994236311239193E-2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685.05</v>
      </c>
      <c r="F194" s="37">
        <v>676.98333333333323</v>
      </c>
      <c r="G194" s="38">
        <v>665.96666666666647</v>
      </c>
      <c r="H194" s="38">
        <v>646.88333333333321</v>
      </c>
      <c r="I194" s="38">
        <v>635.86666666666645</v>
      </c>
      <c r="J194" s="38">
        <v>696.06666666666649</v>
      </c>
      <c r="K194" s="38">
        <v>707.08333333333314</v>
      </c>
      <c r="L194" s="38">
        <v>726.16666666666652</v>
      </c>
      <c r="M194" s="28">
        <v>688</v>
      </c>
      <c r="N194" s="28">
        <v>657.9</v>
      </c>
      <c r="O194" s="39">
        <v>11048400</v>
      </c>
      <c r="P194" s="40">
        <v>-8.9009990917347862E-3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393.25</v>
      </c>
      <c r="F195" s="37">
        <v>389.06666666666666</v>
      </c>
      <c r="G195" s="38">
        <v>381.5333333333333</v>
      </c>
      <c r="H195" s="38">
        <v>369.81666666666666</v>
      </c>
      <c r="I195" s="38">
        <v>362.2833333333333</v>
      </c>
      <c r="J195" s="38">
        <v>400.7833333333333</v>
      </c>
      <c r="K195" s="38">
        <v>408.31666666666672</v>
      </c>
      <c r="L195" s="38">
        <v>420.0333333333333</v>
      </c>
      <c r="M195" s="28">
        <v>396.6</v>
      </c>
      <c r="N195" s="28">
        <v>377.35</v>
      </c>
      <c r="O195" s="39">
        <v>80193300</v>
      </c>
      <c r="P195" s="40">
        <v>3.0620467365028204E-2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227.5</v>
      </c>
      <c r="F196" s="37">
        <v>223.68333333333331</v>
      </c>
      <c r="G196" s="38">
        <v>218.71666666666661</v>
      </c>
      <c r="H196" s="38">
        <v>209.93333333333331</v>
      </c>
      <c r="I196" s="38">
        <v>204.96666666666661</v>
      </c>
      <c r="J196" s="38">
        <v>232.46666666666661</v>
      </c>
      <c r="K196" s="38">
        <v>237.43333333333331</v>
      </c>
      <c r="L196" s="38">
        <v>246.21666666666661</v>
      </c>
      <c r="M196" s="28">
        <v>228.65</v>
      </c>
      <c r="N196" s="28">
        <v>214.9</v>
      </c>
      <c r="O196" s="39">
        <v>98334000</v>
      </c>
      <c r="P196" s="40">
        <v>-4.4282621531194645E-2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1271.25</v>
      </c>
      <c r="F197" s="37">
        <v>1269.8666666666666</v>
      </c>
      <c r="G197" s="38">
        <v>1246.8833333333332</v>
      </c>
      <c r="H197" s="38">
        <v>1222.5166666666667</v>
      </c>
      <c r="I197" s="38">
        <v>1199.5333333333333</v>
      </c>
      <c r="J197" s="38">
        <v>1294.2333333333331</v>
      </c>
      <c r="K197" s="38">
        <v>1317.2166666666662</v>
      </c>
      <c r="L197" s="38">
        <v>1341.583333333333</v>
      </c>
      <c r="M197" s="28">
        <v>1292.8499999999999</v>
      </c>
      <c r="N197" s="28">
        <v>1245.5</v>
      </c>
      <c r="O197" s="39">
        <v>35826225</v>
      </c>
      <c r="P197" s="40">
        <v>-2.2666141074989564E-2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3602.15</v>
      </c>
      <c r="F198" s="37">
        <v>3555.1666666666665</v>
      </c>
      <c r="G198" s="38">
        <v>3502.1333333333332</v>
      </c>
      <c r="H198" s="38">
        <v>3402.1166666666668</v>
      </c>
      <c r="I198" s="38">
        <v>3349.0833333333335</v>
      </c>
      <c r="J198" s="38">
        <v>3655.1833333333329</v>
      </c>
      <c r="K198" s="38">
        <v>3708.2166666666667</v>
      </c>
      <c r="L198" s="38">
        <v>3808.2333333333327</v>
      </c>
      <c r="M198" s="28">
        <v>3608.2</v>
      </c>
      <c r="N198" s="28">
        <v>3455.15</v>
      </c>
      <c r="O198" s="39">
        <v>13283100</v>
      </c>
      <c r="P198" s="40">
        <v>-3.3791229773815885E-2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1466.9</v>
      </c>
      <c r="F199" s="37">
        <v>1452.9666666666665</v>
      </c>
      <c r="G199" s="38">
        <v>1433.833333333333</v>
      </c>
      <c r="H199" s="38">
        <v>1400.7666666666667</v>
      </c>
      <c r="I199" s="38">
        <v>1381.6333333333332</v>
      </c>
      <c r="J199" s="38">
        <v>1486.0333333333328</v>
      </c>
      <c r="K199" s="38">
        <v>1505.1666666666665</v>
      </c>
      <c r="L199" s="38">
        <v>1538.2333333333327</v>
      </c>
      <c r="M199" s="28">
        <v>1472.1</v>
      </c>
      <c r="N199" s="28">
        <v>1419.9</v>
      </c>
      <c r="O199" s="39">
        <v>14578200</v>
      </c>
      <c r="P199" s="40">
        <v>-1.3480043850745057E-2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2377.1999999999998</v>
      </c>
      <c r="F200" s="37">
        <v>2373.1833333333329</v>
      </c>
      <c r="G200" s="38">
        <v>2331.1166666666659</v>
      </c>
      <c r="H200" s="38">
        <v>2285.0333333333328</v>
      </c>
      <c r="I200" s="38">
        <v>2242.9666666666658</v>
      </c>
      <c r="J200" s="38">
        <v>2419.266666666666</v>
      </c>
      <c r="K200" s="38">
        <v>2461.3333333333326</v>
      </c>
      <c r="L200" s="38">
        <v>2507.4166666666661</v>
      </c>
      <c r="M200" s="28">
        <v>2415.25</v>
      </c>
      <c r="N200" s="28">
        <v>2327.1</v>
      </c>
      <c r="O200" s="39">
        <v>5409000</v>
      </c>
      <c r="P200" s="40">
        <v>-3.4344245832496484E-2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2749.85</v>
      </c>
      <c r="F201" s="37">
        <v>2726.3333333333335</v>
      </c>
      <c r="G201" s="38">
        <v>2683.0166666666669</v>
      </c>
      <c r="H201" s="38">
        <v>2616.1833333333334</v>
      </c>
      <c r="I201" s="38">
        <v>2572.8666666666668</v>
      </c>
      <c r="J201" s="38">
        <v>2793.166666666667</v>
      </c>
      <c r="K201" s="38">
        <v>2836.4833333333336</v>
      </c>
      <c r="L201" s="38">
        <v>2903.3166666666671</v>
      </c>
      <c r="M201" s="28">
        <v>2769.65</v>
      </c>
      <c r="N201" s="28">
        <v>2659.5</v>
      </c>
      <c r="O201" s="39">
        <v>797500</v>
      </c>
      <c r="P201" s="40">
        <v>-9.624340266997827E-3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470.3</v>
      </c>
      <c r="F202" s="37">
        <v>470.59999999999997</v>
      </c>
      <c r="G202" s="38">
        <v>460.89999999999992</v>
      </c>
      <c r="H202" s="38">
        <v>451.49999999999994</v>
      </c>
      <c r="I202" s="38">
        <v>441.7999999999999</v>
      </c>
      <c r="J202" s="38">
        <v>479.99999999999994</v>
      </c>
      <c r="K202" s="38">
        <v>489.7</v>
      </c>
      <c r="L202" s="38">
        <v>499.09999999999997</v>
      </c>
      <c r="M202" s="28">
        <v>480.3</v>
      </c>
      <c r="N202" s="28">
        <v>461.2</v>
      </c>
      <c r="O202" s="39">
        <v>3349500</v>
      </c>
      <c r="P202" s="40">
        <v>3.1446540880503146E-3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1078.3</v>
      </c>
      <c r="F203" s="37">
        <v>1074.3499999999999</v>
      </c>
      <c r="G203" s="38">
        <v>1056.0499999999997</v>
      </c>
      <c r="H203" s="38">
        <v>1033.7999999999997</v>
      </c>
      <c r="I203" s="38">
        <v>1015.4999999999995</v>
      </c>
      <c r="J203" s="38">
        <v>1096.5999999999999</v>
      </c>
      <c r="K203" s="38">
        <v>1114.9000000000001</v>
      </c>
      <c r="L203" s="38">
        <v>1137.1500000000001</v>
      </c>
      <c r="M203" s="28">
        <v>1092.6500000000001</v>
      </c>
      <c r="N203" s="28">
        <v>1052.0999999999999</v>
      </c>
      <c r="O203" s="39">
        <v>2907250</v>
      </c>
      <c r="P203" s="40">
        <v>-1.3772749631087064E-2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532.6</v>
      </c>
      <c r="F204" s="37">
        <v>528.25</v>
      </c>
      <c r="G204" s="38">
        <v>521.6</v>
      </c>
      <c r="H204" s="38">
        <v>510.6</v>
      </c>
      <c r="I204" s="38">
        <v>503.95000000000005</v>
      </c>
      <c r="J204" s="38">
        <v>539.25</v>
      </c>
      <c r="K204" s="38">
        <v>545.90000000000009</v>
      </c>
      <c r="L204" s="38">
        <v>556.9</v>
      </c>
      <c r="M204" s="28">
        <v>534.9</v>
      </c>
      <c r="N204" s="28">
        <v>517.25</v>
      </c>
      <c r="O204" s="39">
        <v>8468600</v>
      </c>
      <c r="P204" s="40">
        <v>4.9619583195501156E-4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1343.45</v>
      </c>
      <c r="F205" s="37">
        <v>1326.4</v>
      </c>
      <c r="G205" s="38">
        <v>1304.4000000000001</v>
      </c>
      <c r="H205" s="38">
        <v>1265.3499999999999</v>
      </c>
      <c r="I205" s="38">
        <v>1243.3499999999999</v>
      </c>
      <c r="J205" s="38">
        <v>1365.4500000000003</v>
      </c>
      <c r="K205" s="38">
        <v>1387.4500000000003</v>
      </c>
      <c r="L205" s="38">
        <v>1426.5000000000005</v>
      </c>
      <c r="M205" s="28">
        <v>1348.4</v>
      </c>
      <c r="N205" s="28">
        <v>1287.3499999999999</v>
      </c>
      <c r="O205" s="39">
        <v>1143450</v>
      </c>
      <c r="P205" s="40">
        <v>-6.2553802008608328E-2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5852.95</v>
      </c>
      <c r="F206" s="37">
        <v>5793.9666666666672</v>
      </c>
      <c r="G206" s="38">
        <v>5708.9833333333345</v>
      </c>
      <c r="H206" s="38">
        <v>5565.0166666666673</v>
      </c>
      <c r="I206" s="38">
        <v>5480.0333333333347</v>
      </c>
      <c r="J206" s="38">
        <v>5937.9333333333343</v>
      </c>
      <c r="K206" s="38">
        <v>6022.9166666666679</v>
      </c>
      <c r="L206" s="38">
        <v>6166.8833333333341</v>
      </c>
      <c r="M206" s="28">
        <v>5878.95</v>
      </c>
      <c r="N206" s="28">
        <v>5650</v>
      </c>
      <c r="O206" s="39">
        <v>3428900</v>
      </c>
      <c r="P206" s="40">
        <v>1.4827749496862792E-2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726.6</v>
      </c>
      <c r="F207" s="37">
        <v>725.23333333333346</v>
      </c>
      <c r="G207" s="38">
        <v>710.51666666666688</v>
      </c>
      <c r="H207" s="38">
        <v>694.43333333333339</v>
      </c>
      <c r="I207" s="38">
        <v>679.71666666666681</v>
      </c>
      <c r="J207" s="38">
        <v>741.31666666666695</v>
      </c>
      <c r="K207" s="38">
        <v>756.03333333333342</v>
      </c>
      <c r="L207" s="38">
        <v>772.11666666666702</v>
      </c>
      <c r="M207" s="28">
        <v>739.95</v>
      </c>
      <c r="N207" s="28">
        <v>709.15</v>
      </c>
      <c r="O207" s="39">
        <v>24477700</v>
      </c>
      <c r="P207" s="40">
        <v>1.2747418244406197E-2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369.15</v>
      </c>
      <c r="F208" s="37">
        <v>369.86666666666662</v>
      </c>
      <c r="G208" s="38">
        <v>358.73333333333323</v>
      </c>
      <c r="H208" s="38">
        <v>348.31666666666661</v>
      </c>
      <c r="I208" s="38">
        <v>337.18333333333322</v>
      </c>
      <c r="J208" s="38">
        <v>380.28333333333325</v>
      </c>
      <c r="K208" s="38">
        <v>391.41666666666657</v>
      </c>
      <c r="L208" s="38">
        <v>401.83333333333326</v>
      </c>
      <c r="M208" s="28">
        <v>381</v>
      </c>
      <c r="N208" s="28">
        <v>359.45</v>
      </c>
      <c r="O208" s="39">
        <v>62257300</v>
      </c>
      <c r="P208" s="40">
        <v>1.0770547083396245E-2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1127.5</v>
      </c>
      <c r="F209" s="37">
        <v>1116.3666666666666</v>
      </c>
      <c r="G209" s="38">
        <v>1095.4833333333331</v>
      </c>
      <c r="H209" s="38">
        <v>1063.4666666666665</v>
      </c>
      <c r="I209" s="38">
        <v>1042.583333333333</v>
      </c>
      <c r="J209" s="38">
        <v>1148.3833333333332</v>
      </c>
      <c r="K209" s="38">
        <v>1169.2666666666669</v>
      </c>
      <c r="L209" s="38">
        <v>1201.2833333333333</v>
      </c>
      <c r="M209" s="28">
        <v>1137.25</v>
      </c>
      <c r="N209" s="28">
        <v>1084.3499999999999</v>
      </c>
      <c r="O209" s="39">
        <v>4637500</v>
      </c>
      <c r="P209" s="40">
        <v>8.0121113310818684E-2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1578.35</v>
      </c>
      <c r="F210" s="37">
        <v>1584.3833333333332</v>
      </c>
      <c r="G210" s="38">
        <v>1555.1666666666665</v>
      </c>
      <c r="H210" s="38">
        <v>1531.9833333333333</v>
      </c>
      <c r="I210" s="38">
        <v>1502.7666666666667</v>
      </c>
      <c r="J210" s="38">
        <v>1607.5666666666664</v>
      </c>
      <c r="K210" s="38">
        <v>1636.7833333333331</v>
      </c>
      <c r="L210" s="38">
        <v>1659.9666666666662</v>
      </c>
      <c r="M210" s="28">
        <v>1613.6</v>
      </c>
      <c r="N210" s="28">
        <v>1561.2</v>
      </c>
      <c r="O210" s="39">
        <v>495000</v>
      </c>
      <c r="P210" s="40">
        <v>0.15925058548009369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582.15</v>
      </c>
      <c r="F211" s="37">
        <v>578.61666666666667</v>
      </c>
      <c r="G211" s="38">
        <v>573.33333333333337</v>
      </c>
      <c r="H211" s="38">
        <v>564.51666666666665</v>
      </c>
      <c r="I211" s="38">
        <v>559.23333333333335</v>
      </c>
      <c r="J211" s="38">
        <v>587.43333333333339</v>
      </c>
      <c r="K211" s="38">
        <v>592.7166666666667</v>
      </c>
      <c r="L211" s="38">
        <v>601.53333333333342</v>
      </c>
      <c r="M211" s="28">
        <v>583.9</v>
      </c>
      <c r="N211" s="28">
        <v>569.79999999999995</v>
      </c>
      <c r="O211" s="39">
        <v>34600000</v>
      </c>
      <c r="P211" s="40">
        <v>2.6219005813263731E-2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236.25</v>
      </c>
      <c r="F212" s="37">
        <v>235.08333333333334</v>
      </c>
      <c r="G212" s="38">
        <v>229.9666666666667</v>
      </c>
      <c r="H212" s="38">
        <v>223.68333333333337</v>
      </c>
      <c r="I212" s="38">
        <v>218.56666666666672</v>
      </c>
      <c r="J212" s="38">
        <v>241.36666666666667</v>
      </c>
      <c r="K212" s="38">
        <v>246.48333333333329</v>
      </c>
      <c r="L212" s="38">
        <v>252.76666666666665</v>
      </c>
      <c r="M212" s="28">
        <v>240.2</v>
      </c>
      <c r="N212" s="28">
        <v>228.8</v>
      </c>
      <c r="O212" s="39">
        <v>75576000</v>
      </c>
      <c r="P212" s="40">
        <v>-2.2049689440993787E-2</v>
      </c>
    </row>
    <row r="213" spans="1:16" ht="12.75" customHeight="1">
      <c r="A213" s="28">
        <v>203</v>
      </c>
      <c r="B213" s="29" t="s">
        <v>47</v>
      </c>
      <c r="C213" s="30" t="s">
        <v>970</v>
      </c>
      <c r="D213" s="31">
        <v>44651</v>
      </c>
      <c r="E213" s="37">
        <v>344.65</v>
      </c>
      <c r="F213" s="37">
        <v>342.36666666666662</v>
      </c>
      <c r="G213" s="38">
        <v>337.93333333333322</v>
      </c>
      <c r="H213" s="38">
        <v>331.21666666666658</v>
      </c>
      <c r="I213" s="38">
        <v>326.78333333333319</v>
      </c>
      <c r="J213" s="38">
        <v>349.08333333333326</v>
      </c>
      <c r="K213" s="38">
        <v>353.51666666666665</v>
      </c>
      <c r="L213" s="38">
        <v>360.23333333333329</v>
      </c>
      <c r="M213" s="28">
        <v>346.8</v>
      </c>
      <c r="N213" s="28">
        <v>335.65</v>
      </c>
      <c r="O213" s="39">
        <v>19672400</v>
      </c>
      <c r="P213" s="40">
        <v>-1.3242109909512249E-2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33"/>
      <c r="C216" s="295"/>
      <c r="D216" s="334"/>
      <c r="E216" s="296"/>
      <c r="F216" s="296"/>
      <c r="G216" s="335"/>
      <c r="H216" s="335"/>
      <c r="I216" s="335"/>
      <c r="J216" s="335"/>
      <c r="K216" s="335"/>
      <c r="L216" s="335"/>
      <c r="M216" s="295"/>
      <c r="N216" s="295"/>
      <c r="O216" s="336"/>
      <c r="P216" s="337"/>
    </row>
    <row r="217" spans="1:16" ht="12.75" customHeight="1">
      <c r="A217" s="295"/>
      <c r="B217" s="333"/>
      <c r="C217" s="295"/>
      <c r="D217" s="334"/>
      <c r="E217" s="296"/>
      <c r="F217" s="296"/>
      <c r="G217" s="335"/>
      <c r="H217" s="335"/>
      <c r="I217" s="335"/>
      <c r="J217" s="335"/>
      <c r="K217" s="335"/>
      <c r="L217" s="335"/>
      <c r="M217" s="295"/>
      <c r="N217" s="295"/>
      <c r="O217" s="336"/>
      <c r="P217" s="337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G17" sqref="G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51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44629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1" t="s">
        <v>16</v>
      </c>
      <c r="B8" s="453"/>
      <c r="C8" s="457" t="s">
        <v>20</v>
      </c>
      <c r="D8" s="457" t="s">
        <v>21</v>
      </c>
      <c r="E8" s="448" t="s">
        <v>22</v>
      </c>
      <c r="F8" s="449"/>
      <c r="G8" s="450"/>
      <c r="H8" s="448" t="s">
        <v>23</v>
      </c>
      <c r="I8" s="449"/>
      <c r="J8" s="450"/>
      <c r="K8" s="23"/>
      <c r="L8" s="50"/>
      <c r="M8" s="50"/>
      <c r="N8" s="1"/>
      <c r="O8" s="1"/>
    </row>
    <row r="9" spans="1:15" ht="36" customHeight="1">
      <c r="A9" s="455"/>
      <c r="B9" s="456"/>
      <c r="C9" s="456"/>
      <c r="D9" s="45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16013.45</v>
      </c>
      <c r="D10" s="32">
        <v>15904.550000000001</v>
      </c>
      <c r="E10" s="32">
        <v>15780.350000000002</v>
      </c>
      <c r="F10" s="32">
        <v>15547.250000000002</v>
      </c>
      <c r="G10" s="32">
        <v>15423.050000000003</v>
      </c>
      <c r="H10" s="32">
        <v>16137.650000000001</v>
      </c>
      <c r="I10" s="32">
        <v>16261.850000000002</v>
      </c>
      <c r="J10" s="32">
        <v>16494.95</v>
      </c>
      <c r="K10" s="34">
        <v>16028.75</v>
      </c>
      <c r="L10" s="34">
        <v>15671.45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33158.1</v>
      </c>
      <c r="D11" s="37">
        <v>32859</v>
      </c>
      <c r="E11" s="37">
        <v>32454.449999999997</v>
      </c>
      <c r="F11" s="37">
        <v>31750.799999999996</v>
      </c>
      <c r="G11" s="37">
        <v>31346.249999999993</v>
      </c>
      <c r="H11" s="37">
        <v>33562.65</v>
      </c>
      <c r="I11" s="37">
        <v>33967.200000000004</v>
      </c>
      <c r="J11" s="37">
        <v>34670.850000000006</v>
      </c>
      <c r="K11" s="28">
        <v>33263.550000000003</v>
      </c>
      <c r="L11" s="28">
        <v>32155.35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2547.1999999999998</v>
      </c>
      <c r="D12" s="37">
        <v>2557.7999999999997</v>
      </c>
      <c r="E12" s="37">
        <v>2511.5999999999995</v>
      </c>
      <c r="F12" s="37">
        <v>2475.9999999999995</v>
      </c>
      <c r="G12" s="37">
        <v>2429.7999999999993</v>
      </c>
      <c r="H12" s="37">
        <v>2593.3999999999996</v>
      </c>
      <c r="I12" s="37">
        <v>2639.5999999999995</v>
      </c>
      <c r="J12" s="37">
        <v>2675.2</v>
      </c>
      <c r="K12" s="28">
        <v>2604</v>
      </c>
      <c r="L12" s="28">
        <v>2522.1999999999998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4620.7</v>
      </c>
      <c r="D13" s="37">
        <v>4586.6166666666659</v>
      </c>
      <c r="E13" s="37">
        <v>4545.2833333333319</v>
      </c>
      <c r="F13" s="37">
        <v>4469.8666666666659</v>
      </c>
      <c r="G13" s="37">
        <v>4428.5333333333319</v>
      </c>
      <c r="H13" s="37">
        <v>4662.0333333333319</v>
      </c>
      <c r="I13" s="37">
        <v>4703.3666666666659</v>
      </c>
      <c r="J13" s="37">
        <v>4778.7833333333319</v>
      </c>
      <c r="K13" s="28">
        <v>4627.95</v>
      </c>
      <c r="L13" s="28">
        <v>4511.2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35055.550000000003</v>
      </c>
      <c r="D14" s="37">
        <v>34732.133333333331</v>
      </c>
      <c r="E14" s="37">
        <v>34301.316666666666</v>
      </c>
      <c r="F14" s="37">
        <v>33547.083333333336</v>
      </c>
      <c r="G14" s="37">
        <v>33116.26666666667</v>
      </c>
      <c r="H14" s="37">
        <v>35486.366666666661</v>
      </c>
      <c r="I14" s="37">
        <v>35917.183333333327</v>
      </c>
      <c r="J14" s="37">
        <v>36671.416666666657</v>
      </c>
      <c r="K14" s="28">
        <v>35162.949999999997</v>
      </c>
      <c r="L14" s="28">
        <v>33977.9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4056.65</v>
      </c>
      <c r="D15" s="37">
        <v>4056.9833333333336</v>
      </c>
      <c r="E15" s="37">
        <v>4001.7666666666673</v>
      </c>
      <c r="F15" s="37">
        <v>3946.8833333333337</v>
      </c>
      <c r="G15" s="37">
        <v>3891.6666666666674</v>
      </c>
      <c r="H15" s="37">
        <v>4111.8666666666668</v>
      </c>
      <c r="I15" s="37">
        <v>4167.0833333333339</v>
      </c>
      <c r="J15" s="37">
        <v>4221.9666666666672</v>
      </c>
      <c r="K15" s="28">
        <v>4112.2</v>
      </c>
      <c r="L15" s="28">
        <v>4002.1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7503.6</v>
      </c>
      <c r="D16" s="37">
        <v>7449.1833333333343</v>
      </c>
      <c r="E16" s="37">
        <v>7381.0166666666682</v>
      </c>
      <c r="F16" s="37">
        <v>7258.4333333333343</v>
      </c>
      <c r="G16" s="37">
        <v>7190.2666666666682</v>
      </c>
      <c r="H16" s="37">
        <v>7571.7666666666682</v>
      </c>
      <c r="I16" s="37">
        <v>7639.9333333333343</v>
      </c>
      <c r="J16" s="37">
        <v>7762.5166666666682</v>
      </c>
      <c r="K16" s="28">
        <v>7517.35</v>
      </c>
      <c r="L16" s="28">
        <v>7326.6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1962.1</v>
      </c>
      <c r="D17" s="37">
        <v>1944.3500000000001</v>
      </c>
      <c r="E17" s="37">
        <v>1919.7500000000002</v>
      </c>
      <c r="F17" s="37">
        <v>1877.4</v>
      </c>
      <c r="G17" s="37">
        <v>1852.8000000000002</v>
      </c>
      <c r="H17" s="37">
        <v>1986.7000000000003</v>
      </c>
      <c r="I17" s="37">
        <v>2011.3000000000002</v>
      </c>
      <c r="J17" s="37">
        <v>2053.6500000000005</v>
      </c>
      <c r="K17" s="28">
        <v>1968.95</v>
      </c>
      <c r="L17" s="28">
        <v>1902</v>
      </c>
      <c r="M17" s="28">
        <v>3.3039399999999999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1098.3499999999999</v>
      </c>
      <c r="D18" s="37">
        <v>1084.8500000000001</v>
      </c>
      <c r="E18" s="37">
        <v>1063.5000000000002</v>
      </c>
      <c r="F18" s="37">
        <v>1028.6500000000001</v>
      </c>
      <c r="G18" s="37">
        <v>1007.3000000000002</v>
      </c>
      <c r="H18" s="37">
        <v>1119.7000000000003</v>
      </c>
      <c r="I18" s="37">
        <v>1141.0500000000002</v>
      </c>
      <c r="J18" s="37">
        <v>1175.9000000000003</v>
      </c>
      <c r="K18" s="28">
        <v>1106.2</v>
      </c>
      <c r="L18" s="28">
        <v>1050</v>
      </c>
      <c r="M18" s="28">
        <v>13.75778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817.4</v>
      </c>
      <c r="D19" s="37">
        <v>811.15</v>
      </c>
      <c r="E19" s="37">
        <v>798.5</v>
      </c>
      <c r="F19" s="37">
        <v>779.6</v>
      </c>
      <c r="G19" s="37">
        <v>766.95</v>
      </c>
      <c r="H19" s="37">
        <v>830.05</v>
      </c>
      <c r="I19" s="37">
        <v>842.69999999999982</v>
      </c>
      <c r="J19" s="37">
        <v>861.59999999999991</v>
      </c>
      <c r="K19" s="28">
        <v>823.8</v>
      </c>
      <c r="L19" s="28">
        <v>792.25</v>
      </c>
      <c r="M19" s="28">
        <v>8.9868000000000006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1601.6</v>
      </c>
      <c r="D20" s="37">
        <v>1587.4666666666665</v>
      </c>
      <c r="E20" s="37">
        <v>1567.5333333333328</v>
      </c>
      <c r="F20" s="37">
        <v>1533.4666666666665</v>
      </c>
      <c r="G20" s="37">
        <v>1513.5333333333328</v>
      </c>
      <c r="H20" s="37">
        <v>1621.5333333333328</v>
      </c>
      <c r="I20" s="37">
        <v>1641.4666666666667</v>
      </c>
      <c r="J20" s="37">
        <v>1675.5333333333328</v>
      </c>
      <c r="K20" s="28">
        <v>1607.4</v>
      </c>
      <c r="L20" s="28">
        <v>1553.4</v>
      </c>
      <c r="M20" s="28">
        <v>13.963469999999999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1783.95</v>
      </c>
      <c r="D21" s="37">
        <v>1802.8999999999999</v>
      </c>
      <c r="E21" s="37">
        <v>1732.0499999999997</v>
      </c>
      <c r="F21" s="37">
        <v>1680.1499999999999</v>
      </c>
      <c r="G21" s="37">
        <v>1609.2999999999997</v>
      </c>
      <c r="H21" s="37">
        <v>1854.7999999999997</v>
      </c>
      <c r="I21" s="37">
        <v>1925.6499999999996</v>
      </c>
      <c r="J21" s="37">
        <v>1977.5499999999997</v>
      </c>
      <c r="K21" s="28">
        <v>1873.75</v>
      </c>
      <c r="L21" s="28">
        <v>1751</v>
      </c>
      <c r="M21" s="28">
        <v>8.44346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688.85</v>
      </c>
      <c r="D22" s="37">
        <v>683.81666666666661</v>
      </c>
      <c r="E22" s="37">
        <v>675.63333333333321</v>
      </c>
      <c r="F22" s="37">
        <v>662.41666666666663</v>
      </c>
      <c r="G22" s="37">
        <v>654.23333333333323</v>
      </c>
      <c r="H22" s="37">
        <v>697.03333333333319</v>
      </c>
      <c r="I22" s="37">
        <v>705.21666666666658</v>
      </c>
      <c r="J22" s="37">
        <v>718.43333333333317</v>
      </c>
      <c r="K22" s="28">
        <v>692</v>
      </c>
      <c r="L22" s="28">
        <v>670.6</v>
      </c>
      <c r="M22" s="28">
        <v>38.313969999999998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1629.65</v>
      </c>
      <c r="D23" s="37">
        <v>1671.3166666666666</v>
      </c>
      <c r="E23" s="37">
        <v>1587.5833333333333</v>
      </c>
      <c r="F23" s="37">
        <v>1545.5166666666667</v>
      </c>
      <c r="G23" s="37">
        <v>1461.7833333333333</v>
      </c>
      <c r="H23" s="37">
        <v>1713.3833333333332</v>
      </c>
      <c r="I23" s="37">
        <v>1797.1166666666668</v>
      </c>
      <c r="J23" s="37">
        <v>1839.1833333333332</v>
      </c>
      <c r="K23" s="28">
        <v>1755.05</v>
      </c>
      <c r="L23" s="28">
        <v>1629.25</v>
      </c>
      <c r="M23" s="28">
        <v>2.63876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2217</v>
      </c>
      <c r="D24" s="37">
        <v>2211.65</v>
      </c>
      <c r="E24" s="37">
        <v>2116.4500000000003</v>
      </c>
      <c r="F24" s="37">
        <v>2015.9</v>
      </c>
      <c r="G24" s="37">
        <v>1920.7000000000003</v>
      </c>
      <c r="H24" s="37">
        <v>2312.2000000000003</v>
      </c>
      <c r="I24" s="37">
        <v>2407.4</v>
      </c>
      <c r="J24" s="37">
        <v>2507.9500000000003</v>
      </c>
      <c r="K24" s="28">
        <v>2306.85</v>
      </c>
      <c r="L24" s="28">
        <v>2111.1</v>
      </c>
      <c r="M24" s="28">
        <v>1.85989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100.1</v>
      </c>
      <c r="D25" s="37">
        <v>99.649999999999991</v>
      </c>
      <c r="E25" s="37">
        <v>97.799999999999983</v>
      </c>
      <c r="F25" s="37">
        <v>95.499999999999986</v>
      </c>
      <c r="G25" s="37">
        <v>93.649999999999977</v>
      </c>
      <c r="H25" s="37">
        <v>101.94999999999999</v>
      </c>
      <c r="I25" s="37">
        <v>103.79999999999998</v>
      </c>
      <c r="J25" s="37">
        <v>106.1</v>
      </c>
      <c r="K25" s="28">
        <v>101.5</v>
      </c>
      <c r="L25" s="28">
        <v>97.35</v>
      </c>
      <c r="M25" s="28">
        <v>43.205030000000001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266.3</v>
      </c>
      <c r="D26" s="37">
        <v>266.09999999999997</v>
      </c>
      <c r="E26" s="37">
        <v>262.14999999999992</v>
      </c>
      <c r="F26" s="37">
        <v>257.99999999999994</v>
      </c>
      <c r="G26" s="37">
        <v>254.0499999999999</v>
      </c>
      <c r="H26" s="37">
        <v>270.24999999999994</v>
      </c>
      <c r="I26" s="37">
        <v>274.2</v>
      </c>
      <c r="J26" s="37">
        <v>278.34999999999997</v>
      </c>
      <c r="K26" s="28">
        <v>270.05</v>
      </c>
      <c r="L26" s="28">
        <v>261.95</v>
      </c>
      <c r="M26" s="28">
        <v>22.75142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1720.7</v>
      </c>
      <c r="D27" s="37">
        <v>1719.95</v>
      </c>
      <c r="E27" s="37">
        <v>1697.9</v>
      </c>
      <c r="F27" s="37">
        <v>1675.1000000000001</v>
      </c>
      <c r="G27" s="37">
        <v>1653.0500000000002</v>
      </c>
      <c r="H27" s="37">
        <v>1742.75</v>
      </c>
      <c r="I27" s="37">
        <v>1764.7999999999997</v>
      </c>
      <c r="J27" s="37">
        <v>1787.6</v>
      </c>
      <c r="K27" s="28">
        <v>1742</v>
      </c>
      <c r="L27" s="28">
        <v>1697.15</v>
      </c>
      <c r="M27" s="28">
        <v>0.70184000000000002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716</v>
      </c>
      <c r="D28" s="37">
        <v>715.63333333333321</v>
      </c>
      <c r="E28" s="37">
        <v>703.4166666666664</v>
      </c>
      <c r="F28" s="37">
        <v>690.83333333333314</v>
      </c>
      <c r="G28" s="37">
        <v>678.61666666666633</v>
      </c>
      <c r="H28" s="37">
        <v>728.21666666666647</v>
      </c>
      <c r="I28" s="37">
        <v>740.43333333333317</v>
      </c>
      <c r="J28" s="37">
        <v>753.01666666666654</v>
      </c>
      <c r="K28" s="28">
        <v>727.85</v>
      </c>
      <c r="L28" s="28">
        <v>703.05</v>
      </c>
      <c r="M28" s="28">
        <v>1.80463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3265.4</v>
      </c>
      <c r="D29" s="37">
        <v>3251.5833333333335</v>
      </c>
      <c r="E29" s="37">
        <v>3219.9666666666672</v>
      </c>
      <c r="F29" s="37">
        <v>3174.5333333333338</v>
      </c>
      <c r="G29" s="37">
        <v>3142.9166666666674</v>
      </c>
      <c r="H29" s="37">
        <v>3297.0166666666669</v>
      </c>
      <c r="I29" s="37">
        <v>3328.6333333333328</v>
      </c>
      <c r="J29" s="37">
        <v>3374.0666666666666</v>
      </c>
      <c r="K29" s="28">
        <v>3283.2</v>
      </c>
      <c r="L29" s="28">
        <v>3206.15</v>
      </c>
      <c r="M29" s="28">
        <v>0.86399999999999999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557.54999999999995</v>
      </c>
      <c r="D30" s="37">
        <v>551.51666666666665</v>
      </c>
      <c r="E30" s="37">
        <v>544.0333333333333</v>
      </c>
      <c r="F30" s="37">
        <v>530.51666666666665</v>
      </c>
      <c r="G30" s="37">
        <v>523.0333333333333</v>
      </c>
      <c r="H30" s="37">
        <v>565.0333333333333</v>
      </c>
      <c r="I30" s="37">
        <v>572.51666666666665</v>
      </c>
      <c r="J30" s="37">
        <v>586.0333333333333</v>
      </c>
      <c r="K30" s="28">
        <v>559</v>
      </c>
      <c r="L30" s="28">
        <v>538</v>
      </c>
      <c r="M30" s="28">
        <v>8.1100899999999996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282.89999999999998</v>
      </c>
      <c r="D31" s="37">
        <v>280.48333333333335</v>
      </c>
      <c r="E31" s="37">
        <v>276.41666666666669</v>
      </c>
      <c r="F31" s="37">
        <v>269.93333333333334</v>
      </c>
      <c r="G31" s="37">
        <v>265.86666666666667</v>
      </c>
      <c r="H31" s="37">
        <v>286.9666666666667</v>
      </c>
      <c r="I31" s="37">
        <v>291.0333333333333</v>
      </c>
      <c r="J31" s="37">
        <v>297.51666666666671</v>
      </c>
      <c r="K31" s="28">
        <v>284.55</v>
      </c>
      <c r="L31" s="28">
        <v>274</v>
      </c>
      <c r="M31" s="28">
        <v>65.135649999999998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4722.25</v>
      </c>
      <c r="D32" s="37">
        <v>4685.8833333333332</v>
      </c>
      <c r="E32" s="37">
        <v>4631.7666666666664</v>
      </c>
      <c r="F32" s="37">
        <v>4541.2833333333328</v>
      </c>
      <c r="G32" s="37">
        <v>4487.1666666666661</v>
      </c>
      <c r="H32" s="37">
        <v>4776.3666666666668</v>
      </c>
      <c r="I32" s="37">
        <v>4830.4833333333336</v>
      </c>
      <c r="J32" s="37">
        <v>4920.9666666666672</v>
      </c>
      <c r="K32" s="28">
        <v>4740</v>
      </c>
      <c r="L32" s="28">
        <v>4595.3999999999996</v>
      </c>
      <c r="M32" s="28">
        <v>6.7023799999999998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171.55</v>
      </c>
      <c r="D33" s="37">
        <v>170.9</v>
      </c>
      <c r="E33" s="37">
        <v>166.5</v>
      </c>
      <c r="F33" s="37">
        <v>161.44999999999999</v>
      </c>
      <c r="G33" s="37">
        <v>157.04999999999998</v>
      </c>
      <c r="H33" s="37">
        <v>175.95000000000002</v>
      </c>
      <c r="I33" s="37">
        <v>180.35000000000005</v>
      </c>
      <c r="J33" s="37">
        <v>185.40000000000003</v>
      </c>
      <c r="K33" s="28">
        <v>175.3</v>
      </c>
      <c r="L33" s="28">
        <v>165.85</v>
      </c>
      <c r="M33" s="28">
        <v>67.445099999999996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99.3</v>
      </c>
      <c r="D34" s="37">
        <v>97.600000000000009</v>
      </c>
      <c r="E34" s="37">
        <v>94.90000000000002</v>
      </c>
      <c r="F34" s="37">
        <v>90.500000000000014</v>
      </c>
      <c r="G34" s="37">
        <v>87.800000000000026</v>
      </c>
      <c r="H34" s="37">
        <v>102.00000000000001</v>
      </c>
      <c r="I34" s="37">
        <v>104.7</v>
      </c>
      <c r="J34" s="37">
        <v>109.10000000000001</v>
      </c>
      <c r="K34" s="28">
        <v>100.3</v>
      </c>
      <c r="L34" s="28">
        <v>93.2</v>
      </c>
      <c r="M34" s="28">
        <v>416.64229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2723.4</v>
      </c>
      <c r="D35" s="37">
        <v>2699.4500000000003</v>
      </c>
      <c r="E35" s="37">
        <v>2661.9500000000007</v>
      </c>
      <c r="F35" s="37">
        <v>2600.5000000000005</v>
      </c>
      <c r="G35" s="37">
        <v>2563.0000000000009</v>
      </c>
      <c r="H35" s="37">
        <v>2760.9000000000005</v>
      </c>
      <c r="I35" s="37">
        <v>2798.3999999999996</v>
      </c>
      <c r="J35" s="37">
        <v>2859.8500000000004</v>
      </c>
      <c r="K35" s="28">
        <v>2736.95</v>
      </c>
      <c r="L35" s="28">
        <v>2638</v>
      </c>
      <c r="M35" s="28">
        <v>26.11102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1832.25</v>
      </c>
      <c r="D36" s="37">
        <v>1841.75</v>
      </c>
      <c r="E36" s="37">
        <v>1806.5</v>
      </c>
      <c r="F36" s="37">
        <v>1780.75</v>
      </c>
      <c r="G36" s="37">
        <v>1745.5</v>
      </c>
      <c r="H36" s="37">
        <v>1867.5</v>
      </c>
      <c r="I36" s="37">
        <v>1902.75</v>
      </c>
      <c r="J36" s="37">
        <v>1928.5</v>
      </c>
      <c r="K36" s="28">
        <v>1877</v>
      </c>
      <c r="L36" s="28">
        <v>1816</v>
      </c>
      <c r="M36" s="28">
        <v>2.2450399999999999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625.79999999999995</v>
      </c>
      <c r="D37" s="37">
        <v>621.2833333333333</v>
      </c>
      <c r="E37" s="37">
        <v>612.56666666666661</v>
      </c>
      <c r="F37" s="37">
        <v>599.33333333333326</v>
      </c>
      <c r="G37" s="37">
        <v>590.61666666666656</v>
      </c>
      <c r="H37" s="37">
        <v>634.51666666666665</v>
      </c>
      <c r="I37" s="37">
        <v>643.23333333333335</v>
      </c>
      <c r="J37" s="37">
        <v>656.4666666666667</v>
      </c>
      <c r="K37" s="28">
        <v>630</v>
      </c>
      <c r="L37" s="28">
        <v>608.04999999999995</v>
      </c>
      <c r="M37" s="28">
        <v>23.954429999999999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4124</v>
      </c>
      <c r="D38" s="37">
        <v>4092.1333333333332</v>
      </c>
      <c r="E38" s="37">
        <v>4024.2666666666664</v>
      </c>
      <c r="F38" s="37">
        <v>3924.5333333333333</v>
      </c>
      <c r="G38" s="37">
        <v>3856.6666666666665</v>
      </c>
      <c r="H38" s="37">
        <v>4191.8666666666668</v>
      </c>
      <c r="I38" s="37">
        <v>4259.7333333333336</v>
      </c>
      <c r="J38" s="37">
        <v>4359.4666666666662</v>
      </c>
      <c r="K38" s="28">
        <v>4160</v>
      </c>
      <c r="L38" s="28">
        <v>3992.4</v>
      </c>
      <c r="M38" s="28">
        <v>7.1300400000000002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670.4</v>
      </c>
      <c r="D39" s="37">
        <v>660.38333333333333</v>
      </c>
      <c r="E39" s="37">
        <v>647.01666666666665</v>
      </c>
      <c r="F39" s="37">
        <v>623.63333333333333</v>
      </c>
      <c r="G39" s="37">
        <v>610.26666666666665</v>
      </c>
      <c r="H39" s="37">
        <v>683.76666666666665</v>
      </c>
      <c r="I39" s="37">
        <v>697.13333333333321</v>
      </c>
      <c r="J39" s="37">
        <v>720.51666666666665</v>
      </c>
      <c r="K39" s="28">
        <v>673.75</v>
      </c>
      <c r="L39" s="28">
        <v>637</v>
      </c>
      <c r="M39" s="28">
        <v>248.28458000000001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3317.1</v>
      </c>
      <c r="D40" s="37">
        <v>3282.4166666666665</v>
      </c>
      <c r="E40" s="37">
        <v>3210.3833333333332</v>
      </c>
      <c r="F40" s="37">
        <v>3103.6666666666665</v>
      </c>
      <c r="G40" s="37">
        <v>3031.6333333333332</v>
      </c>
      <c r="H40" s="37">
        <v>3389.1333333333332</v>
      </c>
      <c r="I40" s="37">
        <v>3461.166666666667</v>
      </c>
      <c r="J40" s="37">
        <v>3567.8833333333332</v>
      </c>
      <c r="K40" s="28">
        <v>3354.45</v>
      </c>
      <c r="L40" s="28">
        <v>3175.7</v>
      </c>
      <c r="M40" s="28">
        <v>5.5749199999999997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6161.85</v>
      </c>
      <c r="D41" s="37">
        <v>6097.3666666666659</v>
      </c>
      <c r="E41" s="37">
        <v>5977.3833333333314</v>
      </c>
      <c r="F41" s="37">
        <v>5792.9166666666652</v>
      </c>
      <c r="G41" s="37">
        <v>5672.9333333333307</v>
      </c>
      <c r="H41" s="37">
        <v>6281.8333333333321</v>
      </c>
      <c r="I41" s="37">
        <v>6401.8166666666675</v>
      </c>
      <c r="J41" s="37">
        <v>6586.2833333333328</v>
      </c>
      <c r="K41" s="28">
        <v>6217.35</v>
      </c>
      <c r="L41" s="28">
        <v>5912.9</v>
      </c>
      <c r="M41" s="28">
        <v>28.85783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14450.7</v>
      </c>
      <c r="D42" s="37">
        <v>14308.916666666666</v>
      </c>
      <c r="E42" s="37">
        <v>14092.833333333332</v>
      </c>
      <c r="F42" s="37">
        <v>13734.966666666665</v>
      </c>
      <c r="G42" s="37">
        <v>13518.883333333331</v>
      </c>
      <c r="H42" s="37">
        <v>14666.783333333333</v>
      </c>
      <c r="I42" s="37">
        <v>14882.866666666665</v>
      </c>
      <c r="J42" s="37">
        <v>15240.733333333334</v>
      </c>
      <c r="K42" s="28">
        <v>14525</v>
      </c>
      <c r="L42" s="28">
        <v>13951.05</v>
      </c>
      <c r="M42" s="28">
        <v>4.6256899999999996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4932</v>
      </c>
      <c r="D43" s="37">
        <v>4900.333333333333</v>
      </c>
      <c r="E43" s="37">
        <v>4811.6666666666661</v>
      </c>
      <c r="F43" s="37">
        <v>4691.333333333333</v>
      </c>
      <c r="G43" s="37">
        <v>4602.6666666666661</v>
      </c>
      <c r="H43" s="37">
        <v>5020.6666666666661</v>
      </c>
      <c r="I43" s="37">
        <v>5109.3333333333321</v>
      </c>
      <c r="J43" s="37">
        <v>5229.6666666666661</v>
      </c>
      <c r="K43" s="28">
        <v>4989</v>
      </c>
      <c r="L43" s="28">
        <v>4780</v>
      </c>
      <c r="M43" s="28">
        <v>1.1062799999999999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1880.9</v>
      </c>
      <c r="D44" s="37">
        <v>1860.95</v>
      </c>
      <c r="E44" s="37">
        <v>1827.95</v>
      </c>
      <c r="F44" s="37">
        <v>1775</v>
      </c>
      <c r="G44" s="37">
        <v>1742</v>
      </c>
      <c r="H44" s="37">
        <v>1913.9</v>
      </c>
      <c r="I44" s="37">
        <v>1946.9</v>
      </c>
      <c r="J44" s="37">
        <v>1999.8500000000001</v>
      </c>
      <c r="K44" s="28">
        <v>1893.95</v>
      </c>
      <c r="L44" s="28">
        <v>1808</v>
      </c>
      <c r="M44" s="28">
        <v>4.0723099999999999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261.60000000000002</v>
      </c>
      <c r="D45" s="37">
        <v>257.88333333333338</v>
      </c>
      <c r="E45" s="37">
        <v>252.71666666666675</v>
      </c>
      <c r="F45" s="37">
        <v>243.83333333333337</v>
      </c>
      <c r="G45" s="37">
        <v>238.66666666666674</v>
      </c>
      <c r="H45" s="37">
        <v>266.76666666666677</v>
      </c>
      <c r="I45" s="37">
        <v>271.93333333333339</v>
      </c>
      <c r="J45" s="37">
        <v>280.81666666666678</v>
      </c>
      <c r="K45" s="28">
        <v>263.05</v>
      </c>
      <c r="L45" s="28">
        <v>249</v>
      </c>
      <c r="M45" s="28">
        <v>64.671340000000001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97.45</v>
      </c>
      <c r="D46" s="37">
        <v>96.066666666666663</v>
      </c>
      <c r="E46" s="37">
        <v>93.583333333333329</v>
      </c>
      <c r="F46" s="37">
        <v>89.716666666666669</v>
      </c>
      <c r="G46" s="37">
        <v>87.233333333333334</v>
      </c>
      <c r="H46" s="37">
        <v>99.933333333333323</v>
      </c>
      <c r="I46" s="37">
        <v>102.41666666666667</v>
      </c>
      <c r="J46" s="37">
        <v>106.28333333333332</v>
      </c>
      <c r="K46" s="28">
        <v>98.55</v>
      </c>
      <c r="L46" s="28">
        <v>92.2</v>
      </c>
      <c r="M46" s="28">
        <v>722.03818999999999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47.35</v>
      </c>
      <c r="D47" s="37">
        <v>47.116666666666667</v>
      </c>
      <c r="E47" s="37">
        <v>46.633333333333333</v>
      </c>
      <c r="F47" s="37">
        <v>45.916666666666664</v>
      </c>
      <c r="G47" s="37">
        <v>45.43333333333333</v>
      </c>
      <c r="H47" s="37">
        <v>47.833333333333336</v>
      </c>
      <c r="I47" s="37">
        <v>48.31666666666667</v>
      </c>
      <c r="J47" s="37">
        <v>49.033333333333339</v>
      </c>
      <c r="K47" s="28">
        <v>47.6</v>
      </c>
      <c r="L47" s="28">
        <v>46.4</v>
      </c>
      <c r="M47" s="28">
        <v>40.698860000000003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1724.7</v>
      </c>
      <c r="D48" s="37">
        <v>1716.8</v>
      </c>
      <c r="E48" s="37">
        <v>1698.1499999999999</v>
      </c>
      <c r="F48" s="37">
        <v>1671.6</v>
      </c>
      <c r="G48" s="37">
        <v>1652.9499999999998</v>
      </c>
      <c r="H48" s="37">
        <v>1743.35</v>
      </c>
      <c r="I48" s="37">
        <v>1762</v>
      </c>
      <c r="J48" s="37">
        <v>1788.55</v>
      </c>
      <c r="K48" s="28">
        <v>1735.45</v>
      </c>
      <c r="L48" s="28">
        <v>1690.25</v>
      </c>
      <c r="M48" s="28">
        <v>2.6265399999999999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639.54999999999995</v>
      </c>
      <c r="D49" s="37">
        <v>634.54999999999995</v>
      </c>
      <c r="E49" s="37">
        <v>625.44999999999993</v>
      </c>
      <c r="F49" s="37">
        <v>611.35</v>
      </c>
      <c r="G49" s="37">
        <v>602.25</v>
      </c>
      <c r="H49" s="37">
        <v>648.64999999999986</v>
      </c>
      <c r="I49" s="37">
        <v>657.74999999999977</v>
      </c>
      <c r="J49" s="37">
        <v>671.8499999999998</v>
      </c>
      <c r="K49" s="28">
        <v>643.65</v>
      </c>
      <c r="L49" s="28">
        <v>620.45000000000005</v>
      </c>
      <c r="M49" s="28">
        <v>6.9414899999999999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213</v>
      </c>
      <c r="D50" s="37">
        <v>212.98333333333335</v>
      </c>
      <c r="E50" s="37">
        <v>208.2166666666667</v>
      </c>
      <c r="F50" s="37">
        <v>203.43333333333334</v>
      </c>
      <c r="G50" s="37">
        <v>198.66666666666669</v>
      </c>
      <c r="H50" s="37">
        <v>217.76666666666671</v>
      </c>
      <c r="I50" s="37">
        <v>222.53333333333336</v>
      </c>
      <c r="J50" s="37">
        <v>227.31666666666672</v>
      </c>
      <c r="K50" s="28">
        <v>217.75</v>
      </c>
      <c r="L50" s="28">
        <v>208.2</v>
      </c>
      <c r="M50" s="28">
        <v>68.206140000000005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615.25</v>
      </c>
      <c r="D51" s="37">
        <v>609.48333333333335</v>
      </c>
      <c r="E51" s="37">
        <v>600.76666666666665</v>
      </c>
      <c r="F51" s="37">
        <v>586.2833333333333</v>
      </c>
      <c r="G51" s="37">
        <v>577.56666666666661</v>
      </c>
      <c r="H51" s="37">
        <v>623.9666666666667</v>
      </c>
      <c r="I51" s="37">
        <v>632.68333333333339</v>
      </c>
      <c r="J51" s="37">
        <v>647.16666666666674</v>
      </c>
      <c r="K51" s="28">
        <v>618.20000000000005</v>
      </c>
      <c r="L51" s="28">
        <v>595</v>
      </c>
      <c r="M51" s="28">
        <v>29.057929999999999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50.1</v>
      </c>
      <c r="D52" s="37">
        <v>49.699999999999996</v>
      </c>
      <c r="E52" s="37">
        <v>48.899999999999991</v>
      </c>
      <c r="F52" s="37">
        <v>47.699999999999996</v>
      </c>
      <c r="G52" s="37">
        <v>46.899999999999991</v>
      </c>
      <c r="H52" s="37">
        <v>50.899999999999991</v>
      </c>
      <c r="I52" s="37">
        <v>51.699999999999989</v>
      </c>
      <c r="J52" s="37">
        <v>52.899999999999991</v>
      </c>
      <c r="K52" s="28">
        <v>50.5</v>
      </c>
      <c r="L52" s="28">
        <v>48.5</v>
      </c>
      <c r="M52" s="28">
        <v>266.63603999999998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341.6</v>
      </c>
      <c r="D53" s="37">
        <v>339.09999999999997</v>
      </c>
      <c r="E53" s="37">
        <v>335.19999999999993</v>
      </c>
      <c r="F53" s="37">
        <v>328.79999999999995</v>
      </c>
      <c r="G53" s="37">
        <v>324.89999999999992</v>
      </c>
      <c r="H53" s="37">
        <v>345.49999999999994</v>
      </c>
      <c r="I53" s="37">
        <v>349.39999999999992</v>
      </c>
      <c r="J53" s="37">
        <v>355.79999999999995</v>
      </c>
      <c r="K53" s="28">
        <v>343</v>
      </c>
      <c r="L53" s="28">
        <v>332.7</v>
      </c>
      <c r="M53" s="28">
        <v>64.402799999999999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683</v>
      </c>
      <c r="D54" s="37">
        <v>679.15</v>
      </c>
      <c r="E54" s="37">
        <v>671.44999999999993</v>
      </c>
      <c r="F54" s="37">
        <v>659.9</v>
      </c>
      <c r="G54" s="37">
        <v>652.19999999999993</v>
      </c>
      <c r="H54" s="37">
        <v>690.69999999999993</v>
      </c>
      <c r="I54" s="37">
        <v>698.4</v>
      </c>
      <c r="J54" s="37">
        <v>709.94999999999993</v>
      </c>
      <c r="K54" s="28">
        <v>686.85</v>
      </c>
      <c r="L54" s="28">
        <v>667.6</v>
      </c>
      <c r="M54" s="28">
        <v>84.629850000000005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334.45</v>
      </c>
      <c r="D55" s="37">
        <v>332.65000000000003</v>
      </c>
      <c r="E55" s="37">
        <v>326.80000000000007</v>
      </c>
      <c r="F55" s="37">
        <v>319.15000000000003</v>
      </c>
      <c r="G55" s="37">
        <v>313.30000000000007</v>
      </c>
      <c r="H55" s="37">
        <v>340.30000000000007</v>
      </c>
      <c r="I55" s="37">
        <v>346.15000000000009</v>
      </c>
      <c r="J55" s="37">
        <v>353.80000000000007</v>
      </c>
      <c r="K55" s="28">
        <v>338.5</v>
      </c>
      <c r="L55" s="28">
        <v>325</v>
      </c>
      <c r="M55" s="28">
        <v>60.208440000000003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14673.5</v>
      </c>
      <c r="D56" s="37">
        <v>14487.833333333334</v>
      </c>
      <c r="E56" s="37">
        <v>14218.316666666668</v>
      </c>
      <c r="F56" s="37">
        <v>13763.133333333333</v>
      </c>
      <c r="G56" s="37">
        <v>13493.616666666667</v>
      </c>
      <c r="H56" s="37">
        <v>14943.016666666668</v>
      </c>
      <c r="I56" s="37">
        <v>15212.533333333335</v>
      </c>
      <c r="J56" s="37">
        <v>15667.716666666669</v>
      </c>
      <c r="K56" s="28">
        <v>14757.35</v>
      </c>
      <c r="L56" s="28">
        <v>14032.65</v>
      </c>
      <c r="M56" s="28">
        <v>0.23021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3113.75</v>
      </c>
      <c r="D57" s="37">
        <v>3114.5833333333335</v>
      </c>
      <c r="E57" s="37">
        <v>3049.166666666667</v>
      </c>
      <c r="F57" s="37">
        <v>2984.5833333333335</v>
      </c>
      <c r="G57" s="37">
        <v>2919.166666666667</v>
      </c>
      <c r="H57" s="37">
        <v>3179.166666666667</v>
      </c>
      <c r="I57" s="37">
        <v>3244.5833333333339</v>
      </c>
      <c r="J57" s="37">
        <v>3309.166666666667</v>
      </c>
      <c r="K57" s="28">
        <v>3180</v>
      </c>
      <c r="L57" s="28">
        <v>3050</v>
      </c>
      <c r="M57" s="28">
        <v>5.4196600000000004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710.3</v>
      </c>
      <c r="D58" s="37">
        <v>704.80000000000007</v>
      </c>
      <c r="E58" s="37">
        <v>690.50000000000011</v>
      </c>
      <c r="F58" s="37">
        <v>670.7</v>
      </c>
      <c r="G58" s="37">
        <v>656.40000000000009</v>
      </c>
      <c r="H58" s="37">
        <v>724.60000000000014</v>
      </c>
      <c r="I58" s="37">
        <v>738.90000000000009</v>
      </c>
      <c r="J58" s="37">
        <v>758.70000000000016</v>
      </c>
      <c r="K58" s="28">
        <v>719.1</v>
      </c>
      <c r="L58" s="28">
        <v>685</v>
      </c>
      <c r="M58" s="28">
        <v>8.81203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209.35</v>
      </c>
      <c r="D59" s="37">
        <v>206.51666666666665</v>
      </c>
      <c r="E59" s="37">
        <v>202.33333333333331</v>
      </c>
      <c r="F59" s="37">
        <v>195.31666666666666</v>
      </c>
      <c r="G59" s="37">
        <v>191.13333333333333</v>
      </c>
      <c r="H59" s="37">
        <v>213.5333333333333</v>
      </c>
      <c r="I59" s="37">
        <v>217.71666666666664</v>
      </c>
      <c r="J59" s="37">
        <v>224.73333333333329</v>
      </c>
      <c r="K59" s="28">
        <v>210.7</v>
      </c>
      <c r="L59" s="28">
        <v>199.5</v>
      </c>
      <c r="M59" s="28">
        <v>202.33877000000001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108.5</v>
      </c>
      <c r="D60" s="37">
        <v>108.06666666666666</v>
      </c>
      <c r="E60" s="37">
        <v>107.23333333333332</v>
      </c>
      <c r="F60" s="37">
        <v>105.96666666666665</v>
      </c>
      <c r="G60" s="37">
        <v>105.13333333333331</v>
      </c>
      <c r="H60" s="37">
        <v>109.33333333333333</v>
      </c>
      <c r="I60" s="37">
        <v>110.16666666666667</v>
      </c>
      <c r="J60" s="37">
        <v>111.43333333333334</v>
      </c>
      <c r="K60" s="28">
        <v>108.9</v>
      </c>
      <c r="L60" s="28">
        <v>106.8</v>
      </c>
      <c r="M60" s="28">
        <v>3.97309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615.54999999999995</v>
      </c>
      <c r="D61" s="37">
        <v>610.73333333333323</v>
      </c>
      <c r="E61" s="37">
        <v>599.91666666666652</v>
      </c>
      <c r="F61" s="37">
        <v>584.2833333333333</v>
      </c>
      <c r="G61" s="37">
        <v>573.46666666666658</v>
      </c>
      <c r="H61" s="37">
        <v>626.36666666666645</v>
      </c>
      <c r="I61" s="37">
        <v>637.18333333333328</v>
      </c>
      <c r="J61" s="37">
        <v>652.81666666666638</v>
      </c>
      <c r="K61" s="28">
        <v>621.54999999999995</v>
      </c>
      <c r="L61" s="28">
        <v>595.1</v>
      </c>
      <c r="M61" s="28">
        <v>26.724029999999999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969.55</v>
      </c>
      <c r="D62" s="37">
        <v>960.65</v>
      </c>
      <c r="E62" s="37">
        <v>944.3</v>
      </c>
      <c r="F62" s="37">
        <v>919.05</v>
      </c>
      <c r="G62" s="37">
        <v>902.69999999999993</v>
      </c>
      <c r="H62" s="37">
        <v>985.9</v>
      </c>
      <c r="I62" s="37">
        <v>1002.2500000000001</v>
      </c>
      <c r="J62" s="37">
        <v>1027.5</v>
      </c>
      <c r="K62" s="28">
        <v>977</v>
      </c>
      <c r="L62" s="28">
        <v>935.4</v>
      </c>
      <c r="M62" s="28">
        <v>58.269390000000001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117.2</v>
      </c>
      <c r="D63" s="37">
        <v>115.25</v>
      </c>
      <c r="E63" s="37">
        <v>112.45</v>
      </c>
      <c r="F63" s="37">
        <v>107.7</v>
      </c>
      <c r="G63" s="37">
        <v>104.9</v>
      </c>
      <c r="H63" s="37">
        <v>120</v>
      </c>
      <c r="I63" s="37">
        <v>122.80000000000001</v>
      </c>
      <c r="J63" s="37">
        <v>127.55</v>
      </c>
      <c r="K63" s="28">
        <v>118.05</v>
      </c>
      <c r="L63" s="28">
        <v>110.5</v>
      </c>
      <c r="M63" s="28">
        <v>21.408300000000001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189.15</v>
      </c>
      <c r="D64" s="37">
        <v>189.15</v>
      </c>
      <c r="E64" s="37">
        <v>186.60000000000002</v>
      </c>
      <c r="F64" s="37">
        <v>184.05</v>
      </c>
      <c r="G64" s="37">
        <v>181.50000000000003</v>
      </c>
      <c r="H64" s="37">
        <v>191.70000000000002</v>
      </c>
      <c r="I64" s="37">
        <v>194.25000000000003</v>
      </c>
      <c r="J64" s="37">
        <v>196.8</v>
      </c>
      <c r="K64" s="28">
        <v>191.7</v>
      </c>
      <c r="L64" s="28">
        <v>186.6</v>
      </c>
      <c r="M64" s="28">
        <v>229.40456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4812.8500000000004</v>
      </c>
      <c r="D65" s="37">
        <v>4776.0833333333339</v>
      </c>
      <c r="E65" s="37">
        <v>4709.3666666666677</v>
      </c>
      <c r="F65" s="37">
        <v>4605.8833333333341</v>
      </c>
      <c r="G65" s="37">
        <v>4539.1666666666679</v>
      </c>
      <c r="H65" s="37">
        <v>4879.5666666666675</v>
      </c>
      <c r="I65" s="37">
        <v>4946.2833333333347</v>
      </c>
      <c r="J65" s="37">
        <v>5049.7666666666673</v>
      </c>
      <c r="K65" s="28">
        <v>4842.8</v>
      </c>
      <c r="L65" s="28">
        <v>4672.6000000000004</v>
      </c>
      <c r="M65" s="28">
        <v>4.6056999999999997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1430.4</v>
      </c>
      <c r="D66" s="37">
        <v>1418.4666666666665</v>
      </c>
      <c r="E66" s="37">
        <v>1399.9333333333329</v>
      </c>
      <c r="F66" s="37">
        <v>1369.4666666666665</v>
      </c>
      <c r="G66" s="37">
        <v>1350.9333333333329</v>
      </c>
      <c r="H66" s="37">
        <v>1448.9333333333329</v>
      </c>
      <c r="I66" s="37">
        <v>1467.4666666666662</v>
      </c>
      <c r="J66" s="37">
        <v>1497.9333333333329</v>
      </c>
      <c r="K66" s="28">
        <v>1437</v>
      </c>
      <c r="L66" s="28">
        <v>1388</v>
      </c>
      <c r="M66" s="28">
        <v>4.6999700000000004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569.45000000000005</v>
      </c>
      <c r="D67" s="37">
        <v>568.19999999999993</v>
      </c>
      <c r="E67" s="37">
        <v>557.24999999999989</v>
      </c>
      <c r="F67" s="37">
        <v>545.04999999999995</v>
      </c>
      <c r="G67" s="37">
        <v>534.09999999999991</v>
      </c>
      <c r="H67" s="37">
        <v>580.39999999999986</v>
      </c>
      <c r="I67" s="37">
        <v>591.34999999999991</v>
      </c>
      <c r="J67" s="37">
        <v>603.54999999999984</v>
      </c>
      <c r="K67" s="28">
        <v>579.15</v>
      </c>
      <c r="L67" s="28">
        <v>556</v>
      </c>
      <c r="M67" s="28">
        <v>11.061109999999999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758.4</v>
      </c>
      <c r="D68" s="37">
        <v>758.16666666666663</v>
      </c>
      <c r="E68" s="37">
        <v>752.38333333333321</v>
      </c>
      <c r="F68" s="37">
        <v>746.36666666666656</v>
      </c>
      <c r="G68" s="37">
        <v>740.58333333333314</v>
      </c>
      <c r="H68" s="37">
        <v>764.18333333333328</v>
      </c>
      <c r="I68" s="37">
        <v>769.96666666666681</v>
      </c>
      <c r="J68" s="37">
        <v>775.98333333333335</v>
      </c>
      <c r="K68" s="28">
        <v>763.95</v>
      </c>
      <c r="L68" s="28">
        <v>752.15</v>
      </c>
      <c r="M68" s="28">
        <v>2.8386999999999998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386.5</v>
      </c>
      <c r="D69" s="37">
        <v>382.35000000000008</v>
      </c>
      <c r="E69" s="37">
        <v>376.50000000000017</v>
      </c>
      <c r="F69" s="37">
        <v>366.50000000000011</v>
      </c>
      <c r="G69" s="37">
        <v>360.6500000000002</v>
      </c>
      <c r="H69" s="37">
        <v>392.35000000000014</v>
      </c>
      <c r="I69" s="37">
        <v>398.20000000000005</v>
      </c>
      <c r="J69" s="37">
        <v>408.2000000000001</v>
      </c>
      <c r="K69" s="28">
        <v>388.2</v>
      </c>
      <c r="L69" s="28">
        <v>372.35</v>
      </c>
      <c r="M69" s="28">
        <v>12.06284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945.45</v>
      </c>
      <c r="D70" s="37">
        <v>941</v>
      </c>
      <c r="E70" s="37">
        <v>929.55</v>
      </c>
      <c r="F70" s="37">
        <v>913.65</v>
      </c>
      <c r="G70" s="37">
        <v>902.19999999999993</v>
      </c>
      <c r="H70" s="37">
        <v>956.9</v>
      </c>
      <c r="I70" s="37">
        <v>968.35</v>
      </c>
      <c r="J70" s="37">
        <v>984.25</v>
      </c>
      <c r="K70" s="28">
        <v>952.45</v>
      </c>
      <c r="L70" s="28">
        <v>925.1</v>
      </c>
      <c r="M70" s="28">
        <v>3.2519800000000001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329.6</v>
      </c>
      <c r="D71" s="37">
        <v>324.35000000000002</v>
      </c>
      <c r="E71" s="37">
        <v>317.35000000000002</v>
      </c>
      <c r="F71" s="37">
        <v>305.10000000000002</v>
      </c>
      <c r="G71" s="37">
        <v>298.10000000000002</v>
      </c>
      <c r="H71" s="37">
        <v>336.6</v>
      </c>
      <c r="I71" s="37">
        <v>343.6</v>
      </c>
      <c r="J71" s="37">
        <v>355.85</v>
      </c>
      <c r="K71" s="28">
        <v>331.35</v>
      </c>
      <c r="L71" s="28">
        <v>312.10000000000002</v>
      </c>
      <c r="M71" s="28">
        <v>147.80062000000001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521.54999999999995</v>
      </c>
      <c r="D72" s="37">
        <v>516.44999999999993</v>
      </c>
      <c r="E72" s="37">
        <v>510.09999999999991</v>
      </c>
      <c r="F72" s="37">
        <v>498.65</v>
      </c>
      <c r="G72" s="37">
        <v>492.29999999999995</v>
      </c>
      <c r="H72" s="37">
        <v>527.89999999999986</v>
      </c>
      <c r="I72" s="37">
        <v>534.25</v>
      </c>
      <c r="J72" s="37">
        <v>545.69999999999982</v>
      </c>
      <c r="K72" s="28">
        <v>522.79999999999995</v>
      </c>
      <c r="L72" s="28">
        <v>505</v>
      </c>
      <c r="M72" s="28">
        <v>21.61459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1362.25</v>
      </c>
      <c r="D73" s="37">
        <v>1340.0333333333333</v>
      </c>
      <c r="E73" s="37">
        <v>1300.3666666666666</v>
      </c>
      <c r="F73" s="37">
        <v>1238.4833333333333</v>
      </c>
      <c r="G73" s="37">
        <v>1198.8166666666666</v>
      </c>
      <c r="H73" s="37">
        <v>1401.9166666666665</v>
      </c>
      <c r="I73" s="37">
        <v>1441.5833333333335</v>
      </c>
      <c r="J73" s="37">
        <v>1503.4666666666665</v>
      </c>
      <c r="K73" s="28">
        <v>1379.7</v>
      </c>
      <c r="L73" s="28">
        <v>1278.1500000000001</v>
      </c>
      <c r="M73" s="28">
        <v>5.7370299999999999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1888</v>
      </c>
      <c r="D74" s="37">
        <v>1870.9333333333334</v>
      </c>
      <c r="E74" s="37">
        <v>1842.0666666666668</v>
      </c>
      <c r="F74" s="37">
        <v>1796.1333333333334</v>
      </c>
      <c r="G74" s="37">
        <v>1767.2666666666669</v>
      </c>
      <c r="H74" s="37">
        <v>1916.8666666666668</v>
      </c>
      <c r="I74" s="37">
        <v>1945.7333333333336</v>
      </c>
      <c r="J74" s="37">
        <v>1991.6666666666667</v>
      </c>
      <c r="K74" s="28">
        <v>1899.8</v>
      </c>
      <c r="L74" s="28">
        <v>1825</v>
      </c>
      <c r="M74" s="28">
        <v>5.71706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70.5</v>
      </c>
      <c r="D75" s="37">
        <v>70.183333333333323</v>
      </c>
      <c r="E75" s="37">
        <v>68.666666666666643</v>
      </c>
      <c r="F75" s="37">
        <v>66.833333333333314</v>
      </c>
      <c r="G75" s="37">
        <v>65.316666666666634</v>
      </c>
      <c r="H75" s="37">
        <v>72.016666666666652</v>
      </c>
      <c r="I75" s="37">
        <v>73.533333333333331</v>
      </c>
      <c r="J75" s="37">
        <v>75.36666666666666</v>
      </c>
      <c r="K75" s="28">
        <v>71.7</v>
      </c>
      <c r="L75" s="28">
        <v>68.349999999999994</v>
      </c>
      <c r="M75" s="28">
        <v>44.9649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4164.25</v>
      </c>
      <c r="D76" s="37">
        <v>4135.083333333333</v>
      </c>
      <c r="E76" s="37">
        <v>4095.1666666666661</v>
      </c>
      <c r="F76" s="37">
        <v>4026.083333333333</v>
      </c>
      <c r="G76" s="37">
        <v>3986.1666666666661</v>
      </c>
      <c r="H76" s="37">
        <v>4204.1666666666661</v>
      </c>
      <c r="I76" s="37">
        <v>4244.0833333333321</v>
      </c>
      <c r="J76" s="37">
        <v>4313.1666666666661</v>
      </c>
      <c r="K76" s="28">
        <v>4175</v>
      </c>
      <c r="L76" s="28">
        <v>4066</v>
      </c>
      <c r="M76" s="28">
        <v>4.1413799999999998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4073.75</v>
      </c>
      <c r="D77" s="37">
        <v>4071.2333333333336</v>
      </c>
      <c r="E77" s="37">
        <v>4005.5166666666673</v>
      </c>
      <c r="F77" s="37">
        <v>3937.2833333333338</v>
      </c>
      <c r="G77" s="37">
        <v>3871.5666666666675</v>
      </c>
      <c r="H77" s="37">
        <v>4139.4666666666672</v>
      </c>
      <c r="I77" s="37">
        <v>4205.1833333333343</v>
      </c>
      <c r="J77" s="37">
        <v>4273.416666666667</v>
      </c>
      <c r="K77" s="28">
        <v>4136.95</v>
      </c>
      <c r="L77" s="28">
        <v>4003</v>
      </c>
      <c r="M77" s="28">
        <v>1.9863900000000001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2437.85</v>
      </c>
      <c r="D78" s="37">
        <v>2401.0333333333333</v>
      </c>
      <c r="E78" s="37">
        <v>2347.0666666666666</v>
      </c>
      <c r="F78" s="37">
        <v>2256.2833333333333</v>
      </c>
      <c r="G78" s="37">
        <v>2202.3166666666666</v>
      </c>
      <c r="H78" s="37">
        <v>2491.8166666666666</v>
      </c>
      <c r="I78" s="37">
        <v>2545.7833333333328</v>
      </c>
      <c r="J78" s="37">
        <v>2636.5666666666666</v>
      </c>
      <c r="K78" s="28">
        <v>2455</v>
      </c>
      <c r="L78" s="28">
        <v>2310.25</v>
      </c>
      <c r="M78" s="28">
        <v>2.5051100000000002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3868.55</v>
      </c>
      <c r="D79" s="37">
        <v>3831.1166666666668</v>
      </c>
      <c r="E79" s="37">
        <v>3775.2833333333338</v>
      </c>
      <c r="F79" s="37">
        <v>3682.0166666666669</v>
      </c>
      <c r="G79" s="37">
        <v>3626.1833333333338</v>
      </c>
      <c r="H79" s="37">
        <v>3924.3833333333337</v>
      </c>
      <c r="I79" s="37">
        <v>3980.2166666666667</v>
      </c>
      <c r="J79" s="37">
        <v>4073.4833333333336</v>
      </c>
      <c r="K79" s="28">
        <v>3886.95</v>
      </c>
      <c r="L79" s="28">
        <v>3737.85</v>
      </c>
      <c r="M79" s="28">
        <v>7.8416899999999998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2256.0500000000002</v>
      </c>
      <c r="D80" s="37">
        <v>2226.6833333333334</v>
      </c>
      <c r="E80" s="37">
        <v>2188.916666666667</v>
      </c>
      <c r="F80" s="37">
        <v>2121.7833333333338</v>
      </c>
      <c r="G80" s="37">
        <v>2084.0166666666673</v>
      </c>
      <c r="H80" s="37">
        <v>2293.8166666666666</v>
      </c>
      <c r="I80" s="37">
        <v>2331.583333333333</v>
      </c>
      <c r="J80" s="37">
        <v>2398.7166666666662</v>
      </c>
      <c r="K80" s="28">
        <v>2264.4499999999998</v>
      </c>
      <c r="L80" s="28">
        <v>2159.5500000000002</v>
      </c>
      <c r="M80" s="28">
        <v>15.332549999999999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461.45</v>
      </c>
      <c r="D81" s="37">
        <v>463.31666666666661</v>
      </c>
      <c r="E81" s="37">
        <v>451.73333333333323</v>
      </c>
      <c r="F81" s="37">
        <v>442.01666666666665</v>
      </c>
      <c r="G81" s="37">
        <v>430.43333333333328</v>
      </c>
      <c r="H81" s="37">
        <v>473.03333333333319</v>
      </c>
      <c r="I81" s="37">
        <v>484.61666666666656</v>
      </c>
      <c r="J81" s="37">
        <v>494.33333333333314</v>
      </c>
      <c r="K81" s="28">
        <v>474.9</v>
      </c>
      <c r="L81" s="28">
        <v>453.6</v>
      </c>
      <c r="M81" s="28">
        <v>7.7725400000000002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1111.1500000000001</v>
      </c>
      <c r="D82" s="37">
        <v>1123.6333333333332</v>
      </c>
      <c r="E82" s="37">
        <v>1091.7166666666665</v>
      </c>
      <c r="F82" s="37">
        <v>1072.2833333333333</v>
      </c>
      <c r="G82" s="37">
        <v>1040.3666666666666</v>
      </c>
      <c r="H82" s="37">
        <v>1143.0666666666664</v>
      </c>
      <c r="I82" s="37">
        <v>1174.9833333333333</v>
      </c>
      <c r="J82" s="37">
        <v>1194.4166666666663</v>
      </c>
      <c r="K82" s="28">
        <v>1155.55</v>
      </c>
      <c r="L82" s="28">
        <v>1104.2</v>
      </c>
      <c r="M82" s="28">
        <v>1.2962100000000001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1771.75</v>
      </c>
      <c r="D83" s="37">
        <v>1771.8999999999999</v>
      </c>
      <c r="E83" s="37">
        <v>1740.9499999999998</v>
      </c>
      <c r="F83" s="37">
        <v>1710.1499999999999</v>
      </c>
      <c r="G83" s="37">
        <v>1679.1999999999998</v>
      </c>
      <c r="H83" s="37">
        <v>1802.6999999999998</v>
      </c>
      <c r="I83" s="37">
        <v>1833.65</v>
      </c>
      <c r="J83" s="37">
        <v>1864.4499999999998</v>
      </c>
      <c r="K83" s="28">
        <v>1802.85</v>
      </c>
      <c r="L83" s="28">
        <v>1741.1</v>
      </c>
      <c r="M83" s="28">
        <v>15.69716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145</v>
      </c>
      <c r="D84" s="37">
        <v>143.33333333333334</v>
      </c>
      <c r="E84" s="37">
        <v>141.16666666666669</v>
      </c>
      <c r="F84" s="37">
        <v>137.33333333333334</v>
      </c>
      <c r="G84" s="37">
        <v>135.16666666666669</v>
      </c>
      <c r="H84" s="37">
        <v>147.16666666666669</v>
      </c>
      <c r="I84" s="37">
        <v>149.33333333333337</v>
      </c>
      <c r="J84" s="37">
        <v>153.16666666666669</v>
      </c>
      <c r="K84" s="28">
        <v>145.5</v>
      </c>
      <c r="L84" s="28">
        <v>139.5</v>
      </c>
      <c r="M84" s="28">
        <v>19.647410000000001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89.65</v>
      </c>
      <c r="D85" s="37">
        <v>88.7</v>
      </c>
      <c r="E85" s="37">
        <v>87</v>
      </c>
      <c r="F85" s="37">
        <v>84.35</v>
      </c>
      <c r="G85" s="37">
        <v>82.649999999999991</v>
      </c>
      <c r="H85" s="37">
        <v>91.350000000000009</v>
      </c>
      <c r="I85" s="37">
        <v>93.050000000000026</v>
      </c>
      <c r="J85" s="37">
        <v>95.700000000000017</v>
      </c>
      <c r="K85" s="28">
        <v>90.4</v>
      </c>
      <c r="L85" s="28">
        <v>86.05</v>
      </c>
      <c r="M85" s="28">
        <v>290.47023000000002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259.35000000000002</v>
      </c>
      <c r="D86" s="37">
        <v>258.36666666666673</v>
      </c>
      <c r="E86" s="37">
        <v>254.43333333333345</v>
      </c>
      <c r="F86" s="37">
        <v>249.51666666666671</v>
      </c>
      <c r="G86" s="37">
        <v>245.58333333333343</v>
      </c>
      <c r="H86" s="37">
        <v>263.28333333333347</v>
      </c>
      <c r="I86" s="37">
        <v>267.21666666666675</v>
      </c>
      <c r="J86" s="37">
        <v>272.1333333333335</v>
      </c>
      <c r="K86" s="28">
        <v>262.3</v>
      </c>
      <c r="L86" s="28">
        <v>253.45</v>
      </c>
      <c r="M86" s="28">
        <v>15.994809999999999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157.4</v>
      </c>
      <c r="D87" s="37">
        <v>159.06666666666669</v>
      </c>
      <c r="E87" s="37">
        <v>154.93333333333339</v>
      </c>
      <c r="F87" s="37">
        <v>152.4666666666667</v>
      </c>
      <c r="G87" s="37">
        <v>148.3333333333334</v>
      </c>
      <c r="H87" s="37">
        <v>161.53333333333339</v>
      </c>
      <c r="I87" s="37">
        <v>165.66666666666666</v>
      </c>
      <c r="J87" s="37">
        <v>168.13333333333338</v>
      </c>
      <c r="K87" s="28">
        <v>163.19999999999999</v>
      </c>
      <c r="L87" s="28">
        <v>156.6</v>
      </c>
      <c r="M87" s="28">
        <v>183.37924000000001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37.799999999999997</v>
      </c>
      <c r="D88" s="37">
        <v>37.466666666666669</v>
      </c>
      <c r="E88" s="37">
        <v>36.933333333333337</v>
      </c>
      <c r="F88" s="37">
        <v>36.06666666666667</v>
      </c>
      <c r="G88" s="37">
        <v>35.533333333333339</v>
      </c>
      <c r="H88" s="37">
        <v>38.333333333333336</v>
      </c>
      <c r="I88" s="37">
        <v>38.866666666666667</v>
      </c>
      <c r="J88" s="37">
        <v>39.733333333333334</v>
      </c>
      <c r="K88" s="28">
        <v>38</v>
      </c>
      <c r="L88" s="28">
        <v>36.6</v>
      </c>
      <c r="M88" s="28">
        <v>120.66703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3189.55</v>
      </c>
      <c r="D89" s="37">
        <v>3183.1166666666668</v>
      </c>
      <c r="E89" s="37">
        <v>3136.2333333333336</v>
      </c>
      <c r="F89" s="37">
        <v>3082.916666666667</v>
      </c>
      <c r="G89" s="37">
        <v>3036.0333333333338</v>
      </c>
      <c r="H89" s="37">
        <v>3236.4333333333334</v>
      </c>
      <c r="I89" s="37">
        <v>3283.3166666666666</v>
      </c>
      <c r="J89" s="37">
        <v>3336.6333333333332</v>
      </c>
      <c r="K89" s="28">
        <v>3230</v>
      </c>
      <c r="L89" s="28">
        <v>3129.8</v>
      </c>
      <c r="M89" s="28">
        <v>1.3227500000000001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437.45</v>
      </c>
      <c r="D90" s="37">
        <v>435.83333333333331</v>
      </c>
      <c r="E90" s="37">
        <v>430.66666666666663</v>
      </c>
      <c r="F90" s="37">
        <v>423.88333333333333</v>
      </c>
      <c r="G90" s="37">
        <v>418.71666666666664</v>
      </c>
      <c r="H90" s="37">
        <v>442.61666666666662</v>
      </c>
      <c r="I90" s="37">
        <v>447.78333333333325</v>
      </c>
      <c r="J90" s="37">
        <v>454.56666666666661</v>
      </c>
      <c r="K90" s="28">
        <v>441</v>
      </c>
      <c r="L90" s="28">
        <v>429.05</v>
      </c>
      <c r="M90" s="28">
        <v>5.8678100000000004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701.05</v>
      </c>
      <c r="D91" s="37">
        <v>688.35</v>
      </c>
      <c r="E91" s="37">
        <v>672.75</v>
      </c>
      <c r="F91" s="37">
        <v>644.44999999999993</v>
      </c>
      <c r="G91" s="37">
        <v>628.84999999999991</v>
      </c>
      <c r="H91" s="37">
        <v>716.65000000000009</v>
      </c>
      <c r="I91" s="37">
        <v>732.25000000000023</v>
      </c>
      <c r="J91" s="37">
        <v>760.55000000000018</v>
      </c>
      <c r="K91" s="28">
        <v>703.95</v>
      </c>
      <c r="L91" s="28">
        <v>660.05</v>
      </c>
      <c r="M91" s="28">
        <v>31.766860000000001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495.9</v>
      </c>
      <c r="D92" s="37">
        <v>497.58333333333331</v>
      </c>
      <c r="E92" s="37">
        <v>490.31666666666661</v>
      </c>
      <c r="F92" s="37">
        <v>484.73333333333329</v>
      </c>
      <c r="G92" s="37">
        <v>477.46666666666658</v>
      </c>
      <c r="H92" s="37">
        <v>503.16666666666663</v>
      </c>
      <c r="I92" s="37">
        <v>510.43333333333339</v>
      </c>
      <c r="J92" s="37">
        <v>516.01666666666665</v>
      </c>
      <c r="K92" s="28">
        <v>504.85</v>
      </c>
      <c r="L92" s="28">
        <v>492</v>
      </c>
      <c r="M92" s="28">
        <v>0.66056000000000004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1424.25</v>
      </c>
      <c r="D93" s="37">
        <v>1407.0833333333333</v>
      </c>
      <c r="E93" s="37">
        <v>1385.1666666666665</v>
      </c>
      <c r="F93" s="37">
        <v>1346.0833333333333</v>
      </c>
      <c r="G93" s="37">
        <v>1324.1666666666665</v>
      </c>
      <c r="H93" s="37">
        <v>1446.1666666666665</v>
      </c>
      <c r="I93" s="37">
        <v>1468.083333333333</v>
      </c>
      <c r="J93" s="37">
        <v>1507.1666666666665</v>
      </c>
      <c r="K93" s="28">
        <v>1429</v>
      </c>
      <c r="L93" s="28">
        <v>1368</v>
      </c>
      <c r="M93" s="28">
        <v>10.53313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1458.2</v>
      </c>
      <c r="D94" s="37">
        <v>1443.7</v>
      </c>
      <c r="E94" s="37">
        <v>1421.7</v>
      </c>
      <c r="F94" s="37">
        <v>1385.2</v>
      </c>
      <c r="G94" s="37">
        <v>1363.2</v>
      </c>
      <c r="H94" s="37">
        <v>1480.2</v>
      </c>
      <c r="I94" s="37">
        <v>1502.2</v>
      </c>
      <c r="J94" s="37">
        <v>1538.7</v>
      </c>
      <c r="K94" s="28">
        <v>1465.7</v>
      </c>
      <c r="L94" s="28">
        <v>1407.2</v>
      </c>
      <c r="M94" s="28">
        <v>8.1644699999999997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522.45000000000005</v>
      </c>
      <c r="D95" s="37">
        <v>516.56666666666672</v>
      </c>
      <c r="E95" s="37">
        <v>501.13333333333344</v>
      </c>
      <c r="F95" s="37">
        <v>479.81666666666672</v>
      </c>
      <c r="G95" s="37">
        <v>464.38333333333344</v>
      </c>
      <c r="H95" s="37">
        <v>537.88333333333344</v>
      </c>
      <c r="I95" s="37">
        <v>553.31666666666661</v>
      </c>
      <c r="J95" s="37">
        <v>574.63333333333344</v>
      </c>
      <c r="K95" s="28">
        <v>532</v>
      </c>
      <c r="L95" s="28">
        <v>495.25</v>
      </c>
      <c r="M95" s="28">
        <v>49.681220000000003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268.3</v>
      </c>
      <c r="D96" s="37">
        <v>267.88333333333338</v>
      </c>
      <c r="E96" s="37">
        <v>261.11666666666679</v>
      </c>
      <c r="F96" s="37">
        <v>253.93333333333339</v>
      </c>
      <c r="G96" s="37">
        <v>247.1666666666668</v>
      </c>
      <c r="H96" s="37">
        <v>275.06666666666678</v>
      </c>
      <c r="I96" s="37">
        <v>281.83333333333331</v>
      </c>
      <c r="J96" s="37">
        <v>289.01666666666677</v>
      </c>
      <c r="K96" s="28">
        <v>274.64999999999998</v>
      </c>
      <c r="L96" s="28">
        <v>260.7</v>
      </c>
      <c r="M96" s="28">
        <v>23.556049999999999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1175.3</v>
      </c>
      <c r="D97" s="37">
        <v>1169.9666666666665</v>
      </c>
      <c r="E97" s="37">
        <v>1160.333333333333</v>
      </c>
      <c r="F97" s="37">
        <v>1145.3666666666666</v>
      </c>
      <c r="G97" s="37">
        <v>1135.7333333333331</v>
      </c>
      <c r="H97" s="37">
        <v>1184.9333333333329</v>
      </c>
      <c r="I97" s="37">
        <v>1194.5666666666666</v>
      </c>
      <c r="J97" s="37">
        <v>1209.5333333333328</v>
      </c>
      <c r="K97" s="28">
        <v>1179.5999999999999</v>
      </c>
      <c r="L97" s="28">
        <v>1155</v>
      </c>
      <c r="M97" s="28">
        <v>38.051650000000002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2103.9</v>
      </c>
      <c r="D98" s="37">
        <v>2073.65</v>
      </c>
      <c r="E98" s="37">
        <v>2037.3000000000002</v>
      </c>
      <c r="F98" s="37">
        <v>1970.7</v>
      </c>
      <c r="G98" s="37">
        <v>1934.3500000000001</v>
      </c>
      <c r="H98" s="37">
        <v>2140.25</v>
      </c>
      <c r="I98" s="37">
        <v>2176.5999999999995</v>
      </c>
      <c r="J98" s="37">
        <v>2243.2000000000003</v>
      </c>
      <c r="K98" s="28">
        <v>2110</v>
      </c>
      <c r="L98" s="28">
        <v>2007.05</v>
      </c>
      <c r="M98" s="28">
        <v>2.5682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1327.8</v>
      </c>
      <c r="D99" s="37">
        <v>1317.9333333333334</v>
      </c>
      <c r="E99" s="37">
        <v>1301.8666666666668</v>
      </c>
      <c r="F99" s="37">
        <v>1275.9333333333334</v>
      </c>
      <c r="G99" s="37">
        <v>1259.8666666666668</v>
      </c>
      <c r="H99" s="37">
        <v>1343.8666666666668</v>
      </c>
      <c r="I99" s="37">
        <v>1359.9333333333334</v>
      </c>
      <c r="J99" s="37">
        <v>1385.8666666666668</v>
      </c>
      <c r="K99" s="28">
        <v>1334</v>
      </c>
      <c r="L99" s="28">
        <v>1292</v>
      </c>
      <c r="M99" s="28">
        <v>196.06245999999999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513.04999999999995</v>
      </c>
      <c r="D100" s="37">
        <v>508.34999999999997</v>
      </c>
      <c r="E100" s="37">
        <v>501.74999999999989</v>
      </c>
      <c r="F100" s="37">
        <v>490.44999999999993</v>
      </c>
      <c r="G100" s="37">
        <v>483.84999999999985</v>
      </c>
      <c r="H100" s="37">
        <v>519.64999999999986</v>
      </c>
      <c r="I100" s="37">
        <v>526.25</v>
      </c>
      <c r="J100" s="37">
        <v>537.54999999999995</v>
      </c>
      <c r="K100" s="28">
        <v>514.95000000000005</v>
      </c>
      <c r="L100" s="28">
        <v>497.05</v>
      </c>
      <c r="M100" s="28">
        <v>74.430359999999993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1075.3499999999999</v>
      </c>
      <c r="D101" s="37">
        <v>1066.6666666666667</v>
      </c>
      <c r="E101" s="37">
        <v>1048.6833333333334</v>
      </c>
      <c r="F101" s="37">
        <v>1022.0166666666667</v>
      </c>
      <c r="G101" s="37">
        <v>1004.0333333333333</v>
      </c>
      <c r="H101" s="37">
        <v>1093.3333333333335</v>
      </c>
      <c r="I101" s="37">
        <v>1111.3166666666666</v>
      </c>
      <c r="J101" s="37">
        <v>1137.9833333333336</v>
      </c>
      <c r="K101" s="28">
        <v>1084.6500000000001</v>
      </c>
      <c r="L101" s="28">
        <v>1040</v>
      </c>
      <c r="M101" s="28">
        <v>13.783910000000001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2251.65</v>
      </c>
      <c r="D102" s="37">
        <v>2219.25</v>
      </c>
      <c r="E102" s="37">
        <v>2179.25</v>
      </c>
      <c r="F102" s="37">
        <v>2106.85</v>
      </c>
      <c r="G102" s="37">
        <v>2066.85</v>
      </c>
      <c r="H102" s="37">
        <v>2291.65</v>
      </c>
      <c r="I102" s="37">
        <v>2331.65</v>
      </c>
      <c r="J102" s="37">
        <v>2404.0500000000002</v>
      </c>
      <c r="K102" s="28">
        <v>2259.25</v>
      </c>
      <c r="L102" s="28">
        <v>2146.85</v>
      </c>
      <c r="M102" s="28">
        <v>10.81826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589.95000000000005</v>
      </c>
      <c r="D103" s="37">
        <v>598.43333333333339</v>
      </c>
      <c r="E103" s="37">
        <v>578.86666666666679</v>
      </c>
      <c r="F103" s="37">
        <v>567.78333333333342</v>
      </c>
      <c r="G103" s="37">
        <v>548.21666666666681</v>
      </c>
      <c r="H103" s="37">
        <v>609.51666666666677</v>
      </c>
      <c r="I103" s="37">
        <v>629.08333333333337</v>
      </c>
      <c r="J103" s="37">
        <v>640.16666666666674</v>
      </c>
      <c r="K103" s="28">
        <v>618</v>
      </c>
      <c r="L103" s="28">
        <v>587.35</v>
      </c>
      <c r="M103" s="28">
        <v>194.77244999999999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1325.7</v>
      </c>
      <c r="D104" s="37">
        <v>1327.5833333333333</v>
      </c>
      <c r="E104" s="37">
        <v>1305.1666666666665</v>
      </c>
      <c r="F104" s="37">
        <v>1284.6333333333332</v>
      </c>
      <c r="G104" s="37">
        <v>1262.2166666666665</v>
      </c>
      <c r="H104" s="37">
        <v>1348.1166666666666</v>
      </c>
      <c r="I104" s="37">
        <v>1370.5333333333331</v>
      </c>
      <c r="J104" s="37">
        <v>1391.0666666666666</v>
      </c>
      <c r="K104" s="28">
        <v>1350</v>
      </c>
      <c r="L104" s="28">
        <v>1307.05</v>
      </c>
      <c r="M104" s="28">
        <v>5.8046499999999996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126.7</v>
      </c>
      <c r="D105" s="37">
        <v>128.69999999999999</v>
      </c>
      <c r="E105" s="37">
        <v>123.44999999999999</v>
      </c>
      <c r="F105" s="37">
        <v>120.2</v>
      </c>
      <c r="G105" s="37">
        <v>114.95</v>
      </c>
      <c r="H105" s="37">
        <v>131.94999999999999</v>
      </c>
      <c r="I105" s="37">
        <v>137.19999999999999</v>
      </c>
      <c r="J105" s="37">
        <v>140.44999999999996</v>
      </c>
      <c r="K105" s="28">
        <v>133.94999999999999</v>
      </c>
      <c r="L105" s="28">
        <v>125.45</v>
      </c>
      <c r="M105" s="28">
        <v>189.98589000000001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270.5</v>
      </c>
      <c r="D106" s="37">
        <v>270.81666666666666</v>
      </c>
      <c r="E106" s="37">
        <v>263.23333333333335</v>
      </c>
      <c r="F106" s="37">
        <v>255.9666666666667</v>
      </c>
      <c r="G106" s="37">
        <v>248.38333333333338</v>
      </c>
      <c r="H106" s="37">
        <v>278.08333333333331</v>
      </c>
      <c r="I106" s="37">
        <v>285.66666666666669</v>
      </c>
      <c r="J106" s="37">
        <v>292.93333333333328</v>
      </c>
      <c r="K106" s="28">
        <v>278.39999999999998</v>
      </c>
      <c r="L106" s="28">
        <v>263.55</v>
      </c>
      <c r="M106" s="28">
        <v>87.192080000000004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1949</v>
      </c>
      <c r="D107" s="37">
        <v>1936.1833333333334</v>
      </c>
      <c r="E107" s="37">
        <v>1914.3666666666668</v>
      </c>
      <c r="F107" s="37">
        <v>1879.7333333333333</v>
      </c>
      <c r="G107" s="37">
        <v>1857.9166666666667</v>
      </c>
      <c r="H107" s="37">
        <v>1970.8166666666668</v>
      </c>
      <c r="I107" s="37">
        <v>1992.6333333333334</v>
      </c>
      <c r="J107" s="37">
        <v>2027.2666666666669</v>
      </c>
      <c r="K107" s="28">
        <v>1958</v>
      </c>
      <c r="L107" s="28">
        <v>1901.55</v>
      </c>
      <c r="M107" s="28">
        <v>32.11938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322.39999999999998</v>
      </c>
      <c r="D108" s="37">
        <v>325.63333333333333</v>
      </c>
      <c r="E108" s="37">
        <v>313.36666666666667</v>
      </c>
      <c r="F108" s="37">
        <v>304.33333333333337</v>
      </c>
      <c r="G108" s="37">
        <v>292.06666666666672</v>
      </c>
      <c r="H108" s="37">
        <v>334.66666666666663</v>
      </c>
      <c r="I108" s="37">
        <v>346.93333333333328</v>
      </c>
      <c r="J108" s="37">
        <v>355.96666666666658</v>
      </c>
      <c r="K108" s="28">
        <v>337.9</v>
      </c>
      <c r="L108" s="28">
        <v>316.60000000000002</v>
      </c>
      <c r="M108" s="28">
        <v>62.052509999999998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2151.6999999999998</v>
      </c>
      <c r="D109" s="37">
        <v>2119.8833333333332</v>
      </c>
      <c r="E109" s="37">
        <v>2077.8166666666666</v>
      </c>
      <c r="F109" s="37">
        <v>2003.9333333333334</v>
      </c>
      <c r="G109" s="37">
        <v>1961.8666666666668</v>
      </c>
      <c r="H109" s="37">
        <v>2193.7666666666664</v>
      </c>
      <c r="I109" s="37">
        <v>2235.833333333333</v>
      </c>
      <c r="J109" s="37">
        <v>2309.7166666666662</v>
      </c>
      <c r="K109" s="28">
        <v>2161.9499999999998</v>
      </c>
      <c r="L109" s="28">
        <v>2046</v>
      </c>
      <c r="M109" s="28">
        <v>90.241829999999993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665</v>
      </c>
      <c r="D110" s="37">
        <v>659.15</v>
      </c>
      <c r="E110" s="37">
        <v>648.84999999999991</v>
      </c>
      <c r="F110" s="37">
        <v>632.69999999999993</v>
      </c>
      <c r="G110" s="37">
        <v>622.39999999999986</v>
      </c>
      <c r="H110" s="37">
        <v>675.3</v>
      </c>
      <c r="I110" s="37">
        <v>685.59999999999991</v>
      </c>
      <c r="J110" s="37">
        <v>701.75</v>
      </c>
      <c r="K110" s="28">
        <v>669.45</v>
      </c>
      <c r="L110" s="28">
        <v>643</v>
      </c>
      <c r="M110" s="28">
        <v>267.16975000000002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1217.6500000000001</v>
      </c>
      <c r="D111" s="37">
        <v>1216.6166666666668</v>
      </c>
      <c r="E111" s="37">
        <v>1199.0833333333335</v>
      </c>
      <c r="F111" s="37">
        <v>1180.5166666666667</v>
      </c>
      <c r="G111" s="37">
        <v>1162.9833333333333</v>
      </c>
      <c r="H111" s="37">
        <v>1235.1833333333336</v>
      </c>
      <c r="I111" s="37">
        <v>1252.7166666666669</v>
      </c>
      <c r="J111" s="37">
        <v>1271.2833333333338</v>
      </c>
      <c r="K111" s="28">
        <v>1234.1500000000001</v>
      </c>
      <c r="L111" s="28">
        <v>1198.05</v>
      </c>
      <c r="M111" s="28">
        <v>10.097899999999999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449.15</v>
      </c>
      <c r="D112" s="37">
        <v>443.88333333333338</v>
      </c>
      <c r="E112" s="37">
        <v>435.26666666666677</v>
      </c>
      <c r="F112" s="37">
        <v>421.38333333333338</v>
      </c>
      <c r="G112" s="37">
        <v>412.76666666666677</v>
      </c>
      <c r="H112" s="37">
        <v>457.76666666666677</v>
      </c>
      <c r="I112" s="37">
        <v>466.38333333333344</v>
      </c>
      <c r="J112" s="37">
        <v>480.26666666666677</v>
      </c>
      <c r="K112" s="28">
        <v>452.5</v>
      </c>
      <c r="L112" s="28">
        <v>430</v>
      </c>
      <c r="M112" s="28">
        <v>32.287640000000003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599.04999999999995</v>
      </c>
      <c r="D113" s="37">
        <v>594.41666666666663</v>
      </c>
      <c r="E113" s="37">
        <v>583.88333333333321</v>
      </c>
      <c r="F113" s="37">
        <v>568.71666666666658</v>
      </c>
      <c r="G113" s="37">
        <v>558.18333333333317</v>
      </c>
      <c r="H113" s="37">
        <v>609.58333333333326</v>
      </c>
      <c r="I113" s="37">
        <v>620.11666666666679</v>
      </c>
      <c r="J113" s="37">
        <v>635.2833333333333</v>
      </c>
      <c r="K113" s="28">
        <v>604.95000000000005</v>
      </c>
      <c r="L113" s="28">
        <v>579.25</v>
      </c>
      <c r="M113" s="28">
        <v>2.6026199999999999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40.6</v>
      </c>
      <c r="D114" s="37">
        <v>40.466666666666661</v>
      </c>
      <c r="E114" s="37">
        <v>39.683333333333323</v>
      </c>
      <c r="F114" s="37">
        <v>38.766666666666659</v>
      </c>
      <c r="G114" s="37">
        <v>37.98333333333332</v>
      </c>
      <c r="H114" s="37">
        <v>41.383333333333326</v>
      </c>
      <c r="I114" s="37">
        <v>42.166666666666671</v>
      </c>
      <c r="J114" s="37">
        <v>43.083333333333329</v>
      </c>
      <c r="K114" s="28">
        <v>41.25</v>
      </c>
      <c r="L114" s="28">
        <v>39.549999999999997</v>
      </c>
      <c r="M114" s="28">
        <v>311.72978999999998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226.9</v>
      </c>
      <c r="D115" s="37">
        <v>226.36666666666667</v>
      </c>
      <c r="E115" s="37">
        <v>224.28333333333336</v>
      </c>
      <c r="F115" s="37">
        <v>221.66666666666669</v>
      </c>
      <c r="G115" s="37">
        <v>219.58333333333337</v>
      </c>
      <c r="H115" s="37">
        <v>228.98333333333335</v>
      </c>
      <c r="I115" s="37">
        <v>231.06666666666666</v>
      </c>
      <c r="J115" s="37">
        <v>233.68333333333334</v>
      </c>
      <c r="K115" s="28">
        <v>228.45</v>
      </c>
      <c r="L115" s="28">
        <v>223.75</v>
      </c>
      <c r="M115" s="28">
        <v>360.36336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4081.75</v>
      </c>
      <c r="D116" s="37">
        <v>4076.9166666666665</v>
      </c>
      <c r="E116" s="37">
        <v>3964.833333333333</v>
      </c>
      <c r="F116" s="37">
        <v>3847.9166666666665</v>
      </c>
      <c r="G116" s="37">
        <v>3735.833333333333</v>
      </c>
      <c r="H116" s="37">
        <v>4193.833333333333</v>
      </c>
      <c r="I116" s="37">
        <v>4305.9166666666661</v>
      </c>
      <c r="J116" s="37">
        <v>4422.833333333333</v>
      </c>
      <c r="K116" s="28">
        <v>4189</v>
      </c>
      <c r="L116" s="28">
        <v>3960</v>
      </c>
      <c r="M116" s="28">
        <v>2.6760999999999999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144.75</v>
      </c>
      <c r="D117" s="37">
        <v>141.43333333333334</v>
      </c>
      <c r="E117" s="37">
        <v>136.06666666666666</v>
      </c>
      <c r="F117" s="37">
        <v>127.38333333333333</v>
      </c>
      <c r="G117" s="37">
        <v>122.01666666666665</v>
      </c>
      <c r="H117" s="37">
        <v>150.11666666666667</v>
      </c>
      <c r="I117" s="37">
        <v>155.48333333333335</v>
      </c>
      <c r="J117" s="37">
        <v>164.16666666666669</v>
      </c>
      <c r="K117" s="28">
        <v>146.80000000000001</v>
      </c>
      <c r="L117" s="28">
        <v>132.75</v>
      </c>
      <c r="M117" s="28">
        <v>56.34046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194.05</v>
      </c>
      <c r="D118" s="37">
        <v>192.53333333333333</v>
      </c>
      <c r="E118" s="37">
        <v>190.06666666666666</v>
      </c>
      <c r="F118" s="37">
        <v>186.08333333333334</v>
      </c>
      <c r="G118" s="37">
        <v>183.61666666666667</v>
      </c>
      <c r="H118" s="37">
        <v>196.51666666666665</v>
      </c>
      <c r="I118" s="37">
        <v>198.98333333333329</v>
      </c>
      <c r="J118" s="37">
        <v>202.96666666666664</v>
      </c>
      <c r="K118" s="28">
        <v>195</v>
      </c>
      <c r="L118" s="28">
        <v>188.55</v>
      </c>
      <c r="M118" s="28">
        <v>35.813189999999999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117.05</v>
      </c>
      <c r="D119" s="37">
        <v>115.46666666666665</v>
      </c>
      <c r="E119" s="37">
        <v>113.18333333333331</v>
      </c>
      <c r="F119" s="37">
        <v>109.31666666666665</v>
      </c>
      <c r="G119" s="37">
        <v>107.0333333333333</v>
      </c>
      <c r="H119" s="37">
        <v>119.33333333333331</v>
      </c>
      <c r="I119" s="37">
        <v>121.61666666666665</v>
      </c>
      <c r="J119" s="37">
        <v>125.48333333333332</v>
      </c>
      <c r="K119" s="28">
        <v>117.75</v>
      </c>
      <c r="L119" s="28">
        <v>111.6</v>
      </c>
      <c r="M119" s="28">
        <v>223.22573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718.05</v>
      </c>
      <c r="D120" s="37">
        <v>718.68333333333339</v>
      </c>
      <c r="E120" s="37">
        <v>708.41666666666674</v>
      </c>
      <c r="F120" s="37">
        <v>698.7833333333333</v>
      </c>
      <c r="G120" s="37">
        <v>688.51666666666665</v>
      </c>
      <c r="H120" s="37">
        <v>728.31666666666683</v>
      </c>
      <c r="I120" s="37">
        <v>738.58333333333348</v>
      </c>
      <c r="J120" s="37">
        <v>748.21666666666692</v>
      </c>
      <c r="K120" s="28">
        <v>728.95</v>
      </c>
      <c r="L120" s="28">
        <v>709.05</v>
      </c>
      <c r="M120" s="28">
        <v>48.721089999999997</v>
      </c>
      <c r="N120" s="1"/>
      <c r="O120" s="1"/>
    </row>
    <row r="121" spans="1:15" ht="12.75" customHeight="1">
      <c r="A121" s="53">
        <v>112</v>
      </c>
      <c r="B121" s="28" t="s">
        <v>829</v>
      </c>
      <c r="C121" s="28">
        <v>21.55</v>
      </c>
      <c r="D121" s="37">
        <v>21.466666666666669</v>
      </c>
      <c r="E121" s="37">
        <v>21.133333333333336</v>
      </c>
      <c r="F121" s="37">
        <v>20.716666666666669</v>
      </c>
      <c r="G121" s="37">
        <v>20.383333333333336</v>
      </c>
      <c r="H121" s="37">
        <v>21.883333333333336</v>
      </c>
      <c r="I121" s="37">
        <v>22.216666666666665</v>
      </c>
      <c r="J121" s="37">
        <v>22.633333333333336</v>
      </c>
      <c r="K121" s="28">
        <v>21.8</v>
      </c>
      <c r="L121" s="28">
        <v>21.05</v>
      </c>
      <c r="M121" s="28">
        <v>82.920330000000007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370.15</v>
      </c>
      <c r="D122" s="37">
        <v>362.98333333333335</v>
      </c>
      <c r="E122" s="37">
        <v>349.9666666666667</v>
      </c>
      <c r="F122" s="37">
        <v>329.78333333333336</v>
      </c>
      <c r="G122" s="37">
        <v>316.76666666666671</v>
      </c>
      <c r="H122" s="37">
        <v>383.16666666666669</v>
      </c>
      <c r="I122" s="37">
        <v>396.18333333333334</v>
      </c>
      <c r="J122" s="37">
        <v>416.36666666666667</v>
      </c>
      <c r="K122" s="28">
        <v>376</v>
      </c>
      <c r="L122" s="28">
        <v>342.8</v>
      </c>
      <c r="M122" s="28">
        <v>219.95182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204</v>
      </c>
      <c r="D123" s="37">
        <v>202.26666666666665</v>
      </c>
      <c r="E123" s="37">
        <v>199.2833333333333</v>
      </c>
      <c r="F123" s="37">
        <v>194.56666666666666</v>
      </c>
      <c r="G123" s="37">
        <v>191.58333333333331</v>
      </c>
      <c r="H123" s="37">
        <v>206.98333333333329</v>
      </c>
      <c r="I123" s="37">
        <v>209.96666666666664</v>
      </c>
      <c r="J123" s="37">
        <v>214.68333333333328</v>
      </c>
      <c r="K123" s="28">
        <v>205.25</v>
      </c>
      <c r="L123" s="28">
        <v>197.55</v>
      </c>
      <c r="M123" s="28">
        <v>33.82497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840.7</v>
      </c>
      <c r="D124" s="37">
        <v>834.83333333333337</v>
      </c>
      <c r="E124" s="37">
        <v>821.86666666666679</v>
      </c>
      <c r="F124" s="37">
        <v>803.03333333333342</v>
      </c>
      <c r="G124" s="37">
        <v>790.06666666666683</v>
      </c>
      <c r="H124" s="37">
        <v>853.66666666666674</v>
      </c>
      <c r="I124" s="37">
        <v>866.63333333333321</v>
      </c>
      <c r="J124" s="37">
        <v>885.4666666666667</v>
      </c>
      <c r="K124" s="28">
        <v>847.8</v>
      </c>
      <c r="L124" s="28">
        <v>816</v>
      </c>
      <c r="M124" s="28">
        <v>61.634329999999999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4386.1000000000004</v>
      </c>
      <c r="D125" s="37">
        <v>4353.7</v>
      </c>
      <c r="E125" s="37">
        <v>4312.3999999999996</v>
      </c>
      <c r="F125" s="37">
        <v>4238.7</v>
      </c>
      <c r="G125" s="37">
        <v>4197.3999999999996</v>
      </c>
      <c r="H125" s="37">
        <v>4427.3999999999996</v>
      </c>
      <c r="I125" s="37">
        <v>4468.7000000000007</v>
      </c>
      <c r="J125" s="37">
        <v>4542.3999999999996</v>
      </c>
      <c r="K125" s="28">
        <v>4395</v>
      </c>
      <c r="L125" s="28">
        <v>4280</v>
      </c>
      <c r="M125" s="28">
        <v>2.3405499999999999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1778.2</v>
      </c>
      <c r="D126" s="37">
        <v>1765.55</v>
      </c>
      <c r="E126" s="37">
        <v>1731.1</v>
      </c>
      <c r="F126" s="37">
        <v>1684</v>
      </c>
      <c r="G126" s="37">
        <v>1649.55</v>
      </c>
      <c r="H126" s="37">
        <v>1812.6499999999999</v>
      </c>
      <c r="I126" s="37">
        <v>1847.1000000000001</v>
      </c>
      <c r="J126" s="37">
        <v>1894.1999999999998</v>
      </c>
      <c r="K126" s="28">
        <v>1800</v>
      </c>
      <c r="L126" s="28">
        <v>1718.45</v>
      </c>
      <c r="M126" s="28">
        <v>109.845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1598.8</v>
      </c>
      <c r="D127" s="37">
        <v>1589.6166666666668</v>
      </c>
      <c r="E127" s="37">
        <v>1564.2833333333335</v>
      </c>
      <c r="F127" s="37">
        <v>1529.7666666666667</v>
      </c>
      <c r="G127" s="37">
        <v>1504.4333333333334</v>
      </c>
      <c r="H127" s="37">
        <v>1624.1333333333337</v>
      </c>
      <c r="I127" s="37">
        <v>1649.4666666666667</v>
      </c>
      <c r="J127" s="37">
        <v>1683.9833333333338</v>
      </c>
      <c r="K127" s="28">
        <v>1614.95</v>
      </c>
      <c r="L127" s="28">
        <v>1555.1</v>
      </c>
      <c r="M127" s="28">
        <v>15.59479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1016.2</v>
      </c>
      <c r="D128" s="37">
        <v>1000.4</v>
      </c>
      <c r="E128" s="37">
        <v>979.8</v>
      </c>
      <c r="F128" s="37">
        <v>943.4</v>
      </c>
      <c r="G128" s="37">
        <v>922.8</v>
      </c>
      <c r="H128" s="37">
        <v>1036.8</v>
      </c>
      <c r="I128" s="37">
        <v>1057.4000000000001</v>
      </c>
      <c r="J128" s="37">
        <v>1093.8</v>
      </c>
      <c r="K128" s="28">
        <v>1021</v>
      </c>
      <c r="L128" s="28">
        <v>964</v>
      </c>
      <c r="M128" s="28">
        <v>5.9242600000000003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298.2</v>
      </c>
      <c r="D129" s="37">
        <v>304.66666666666669</v>
      </c>
      <c r="E129" s="37">
        <v>290.63333333333338</v>
      </c>
      <c r="F129" s="37">
        <v>283.06666666666672</v>
      </c>
      <c r="G129" s="37">
        <v>269.03333333333342</v>
      </c>
      <c r="H129" s="37">
        <v>312.23333333333335</v>
      </c>
      <c r="I129" s="37">
        <v>326.26666666666665</v>
      </c>
      <c r="J129" s="37">
        <v>333.83333333333331</v>
      </c>
      <c r="K129" s="28">
        <v>318.7</v>
      </c>
      <c r="L129" s="28">
        <v>297.10000000000002</v>
      </c>
      <c r="M129" s="28">
        <v>9.7499199999999995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629.85</v>
      </c>
      <c r="D130" s="37">
        <v>627.63333333333333</v>
      </c>
      <c r="E130" s="37">
        <v>615.31666666666661</v>
      </c>
      <c r="F130" s="37">
        <v>600.7833333333333</v>
      </c>
      <c r="G130" s="37">
        <v>588.46666666666658</v>
      </c>
      <c r="H130" s="37">
        <v>642.16666666666663</v>
      </c>
      <c r="I130" s="37">
        <v>654.48333333333346</v>
      </c>
      <c r="J130" s="37">
        <v>669.01666666666665</v>
      </c>
      <c r="K130" s="28">
        <v>639.95000000000005</v>
      </c>
      <c r="L130" s="28">
        <v>613.1</v>
      </c>
      <c r="M130" s="28">
        <v>54.229869999999998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442</v>
      </c>
      <c r="D131" s="37">
        <v>437.73333333333335</v>
      </c>
      <c r="E131" s="37">
        <v>430.4666666666667</v>
      </c>
      <c r="F131" s="37">
        <v>418.93333333333334</v>
      </c>
      <c r="G131" s="37">
        <v>411.66666666666669</v>
      </c>
      <c r="H131" s="37">
        <v>449.26666666666671</v>
      </c>
      <c r="I131" s="37">
        <v>456.53333333333336</v>
      </c>
      <c r="J131" s="37">
        <v>468.06666666666672</v>
      </c>
      <c r="K131" s="28">
        <v>445</v>
      </c>
      <c r="L131" s="28">
        <v>426.2</v>
      </c>
      <c r="M131" s="28">
        <v>78.483739999999997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2577.35</v>
      </c>
      <c r="D132" s="37">
        <v>2634.7166666666667</v>
      </c>
      <c r="E132" s="37">
        <v>2460.6833333333334</v>
      </c>
      <c r="F132" s="37">
        <v>2344.0166666666669</v>
      </c>
      <c r="G132" s="37">
        <v>2169.9833333333336</v>
      </c>
      <c r="H132" s="37">
        <v>2751.3833333333332</v>
      </c>
      <c r="I132" s="37">
        <v>2925.416666666667</v>
      </c>
      <c r="J132" s="37">
        <v>3042.083333333333</v>
      </c>
      <c r="K132" s="28">
        <v>2808.75</v>
      </c>
      <c r="L132" s="28">
        <v>2518.0500000000002</v>
      </c>
      <c r="M132" s="28">
        <v>8.3317800000000002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1723.1</v>
      </c>
      <c r="D133" s="37">
        <v>1708.3833333333332</v>
      </c>
      <c r="E133" s="37">
        <v>1687.2666666666664</v>
      </c>
      <c r="F133" s="37">
        <v>1651.4333333333332</v>
      </c>
      <c r="G133" s="37">
        <v>1630.3166666666664</v>
      </c>
      <c r="H133" s="37">
        <v>1744.2166666666665</v>
      </c>
      <c r="I133" s="37">
        <v>1765.3333333333333</v>
      </c>
      <c r="J133" s="37">
        <v>1801.1666666666665</v>
      </c>
      <c r="K133" s="28">
        <v>1729.5</v>
      </c>
      <c r="L133" s="28">
        <v>1672.55</v>
      </c>
      <c r="M133" s="28">
        <v>54.364960000000004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62.4</v>
      </c>
      <c r="D134" s="37">
        <v>61.550000000000004</v>
      </c>
      <c r="E134" s="37">
        <v>60.350000000000009</v>
      </c>
      <c r="F134" s="37">
        <v>58.300000000000004</v>
      </c>
      <c r="G134" s="37">
        <v>57.100000000000009</v>
      </c>
      <c r="H134" s="37">
        <v>63.600000000000009</v>
      </c>
      <c r="I134" s="37">
        <v>64.800000000000011</v>
      </c>
      <c r="J134" s="37">
        <v>66.850000000000009</v>
      </c>
      <c r="K134" s="28">
        <v>62.75</v>
      </c>
      <c r="L134" s="28">
        <v>59.5</v>
      </c>
      <c r="M134" s="28">
        <v>76.622489999999999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4825.5</v>
      </c>
      <c r="D135" s="37">
        <v>4771.916666666667</v>
      </c>
      <c r="E135" s="37">
        <v>4683.8333333333339</v>
      </c>
      <c r="F135" s="37">
        <v>4542.166666666667</v>
      </c>
      <c r="G135" s="37">
        <v>4454.0833333333339</v>
      </c>
      <c r="H135" s="37">
        <v>4913.5833333333339</v>
      </c>
      <c r="I135" s="37">
        <v>5001.6666666666679</v>
      </c>
      <c r="J135" s="37">
        <v>5143.3333333333339</v>
      </c>
      <c r="K135" s="28">
        <v>4860</v>
      </c>
      <c r="L135" s="28">
        <v>4630.25</v>
      </c>
      <c r="M135" s="28">
        <v>4.6811600000000002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338.85</v>
      </c>
      <c r="D136" s="37">
        <v>335.50000000000006</v>
      </c>
      <c r="E136" s="37">
        <v>330.2000000000001</v>
      </c>
      <c r="F136" s="37">
        <v>321.55000000000007</v>
      </c>
      <c r="G136" s="37">
        <v>316.25000000000011</v>
      </c>
      <c r="H136" s="37">
        <v>344.15000000000009</v>
      </c>
      <c r="I136" s="37">
        <v>349.45000000000005</v>
      </c>
      <c r="J136" s="37">
        <v>358.10000000000008</v>
      </c>
      <c r="K136" s="28">
        <v>340.8</v>
      </c>
      <c r="L136" s="28">
        <v>326.85000000000002</v>
      </c>
      <c r="M136" s="28">
        <v>22.349450000000001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6437.75</v>
      </c>
      <c r="D137" s="37">
        <v>6353.3166666666666</v>
      </c>
      <c r="E137" s="37">
        <v>6249.4333333333334</v>
      </c>
      <c r="F137" s="37">
        <v>6061.1166666666668</v>
      </c>
      <c r="G137" s="37">
        <v>5957.2333333333336</v>
      </c>
      <c r="H137" s="37">
        <v>6541.6333333333332</v>
      </c>
      <c r="I137" s="37">
        <v>6645.5166666666664</v>
      </c>
      <c r="J137" s="37">
        <v>6833.833333333333</v>
      </c>
      <c r="K137" s="28">
        <v>6457.2</v>
      </c>
      <c r="L137" s="28">
        <v>6165</v>
      </c>
      <c r="M137" s="28">
        <v>3.8810500000000001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1658.5</v>
      </c>
      <c r="D138" s="37">
        <v>1639.8333333333333</v>
      </c>
      <c r="E138" s="37">
        <v>1613.6666666666665</v>
      </c>
      <c r="F138" s="37">
        <v>1568.8333333333333</v>
      </c>
      <c r="G138" s="37">
        <v>1542.6666666666665</v>
      </c>
      <c r="H138" s="37">
        <v>1684.6666666666665</v>
      </c>
      <c r="I138" s="37">
        <v>1710.833333333333</v>
      </c>
      <c r="J138" s="37">
        <v>1755.6666666666665</v>
      </c>
      <c r="K138" s="28">
        <v>1666</v>
      </c>
      <c r="L138" s="28">
        <v>1595</v>
      </c>
      <c r="M138" s="28">
        <v>44.217300000000002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535.1</v>
      </c>
      <c r="D139" s="37">
        <v>534.80000000000007</v>
      </c>
      <c r="E139" s="37">
        <v>524.40000000000009</v>
      </c>
      <c r="F139" s="37">
        <v>513.70000000000005</v>
      </c>
      <c r="G139" s="37">
        <v>503.30000000000007</v>
      </c>
      <c r="H139" s="37">
        <v>545.50000000000011</v>
      </c>
      <c r="I139" s="37">
        <v>555.9</v>
      </c>
      <c r="J139" s="37">
        <v>566.60000000000014</v>
      </c>
      <c r="K139" s="28">
        <v>545.20000000000005</v>
      </c>
      <c r="L139" s="28">
        <v>524.1</v>
      </c>
      <c r="M139" s="28">
        <v>15.27802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708.4</v>
      </c>
      <c r="D140" s="37">
        <v>704.13333333333333</v>
      </c>
      <c r="E140" s="37">
        <v>696.76666666666665</v>
      </c>
      <c r="F140" s="37">
        <v>685.13333333333333</v>
      </c>
      <c r="G140" s="37">
        <v>677.76666666666665</v>
      </c>
      <c r="H140" s="37">
        <v>715.76666666666665</v>
      </c>
      <c r="I140" s="37">
        <v>723.13333333333321</v>
      </c>
      <c r="J140" s="37">
        <v>734.76666666666665</v>
      </c>
      <c r="K140" s="28">
        <v>711.5</v>
      </c>
      <c r="L140" s="28">
        <v>692.5</v>
      </c>
      <c r="M140" s="28">
        <v>14.48596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66394.850000000006</v>
      </c>
      <c r="D141" s="37">
        <v>66181.95</v>
      </c>
      <c r="E141" s="37">
        <v>65713.899999999994</v>
      </c>
      <c r="F141" s="37">
        <v>65032.95</v>
      </c>
      <c r="G141" s="37">
        <v>64564.899999999994</v>
      </c>
      <c r="H141" s="37">
        <v>66862.899999999994</v>
      </c>
      <c r="I141" s="37">
        <v>67330.950000000012</v>
      </c>
      <c r="J141" s="37">
        <v>68011.899999999994</v>
      </c>
      <c r="K141" s="28">
        <v>66650</v>
      </c>
      <c r="L141" s="28">
        <v>65501</v>
      </c>
      <c r="M141" s="28">
        <v>8.208E-2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761.85</v>
      </c>
      <c r="D142" s="37">
        <v>753.04999999999984</v>
      </c>
      <c r="E142" s="37">
        <v>728.84999999999968</v>
      </c>
      <c r="F142" s="37">
        <v>695.8499999999998</v>
      </c>
      <c r="G142" s="37">
        <v>671.64999999999964</v>
      </c>
      <c r="H142" s="37">
        <v>786.04999999999973</v>
      </c>
      <c r="I142" s="37">
        <v>810.24999999999977</v>
      </c>
      <c r="J142" s="37">
        <v>843.24999999999977</v>
      </c>
      <c r="K142" s="28">
        <v>777.25</v>
      </c>
      <c r="L142" s="28">
        <v>720.05</v>
      </c>
      <c r="M142" s="28">
        <v>24.812429999999999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134.05000000000001</v>
      </c>
      <c r="D143" s="37">
        <v>132.43333333333337</v>
      </c>
      <c r="E143" s="37">
        <v>129.71666666666673</v>
      </c>
      <c r="F143" s="37">
        <v>125.38333333333335</v>
      </c>
      <c r="G143" s="37">
        <v>122.66666666666671</v>
      </c>
      <c r="H143" s="37">
        <v>136.76666666666674</v>
      </c>
      <c r="I143" s="37">
        <v>139.48333333333338</v>
      </c>
      <c r="J143" s="37">
        <v>143.81666666666675</v>
      </c>
      <c r="K143" s="28">
        <v>135.15</v>
      </c>
      <c r="L143" s="28">
        <v>128.1</v>
      </c>
      <c r="M143" s="28">
        <v>102.06059999999999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700.65</v>
      </c>
      <c r="D144" s="37">
        <v>691.61666666666667</v>
      </c>
      <c r="E144" s="37">
        <v>680.18333333333339</v>
      </c>
      <c r="F144" s="37">
        <v>659.7166666666667</v>
      </c>
      <c r="G144" s="37">
        <v>648.28333333333342</v>
      </c>
      <c r="H144" s="37">
        <v>712.08333333333337</v>
      </c>
      <c r="I144" s="37">
        <v>723.51666666666654</v>
      </c>
      <c r="J144" s="37">
        <v>743.98333333333335</v>
      </c>
      <c r="K144" s="28">
        <v>703.05</v>
      </c>
      <c r="L144" s="28">
        <v>671.15</v>
      </c>
      <c r="M144" s="28">
        <v>40.002940000000002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120.45</v>
      </c>
      <c r="D145" s="37">
        <v>118.81666666666666</v>
      </c>
      <c r="E145" s="37">
        <v>116.13333333333333</v>
      </c>
      <c r="F145" s="37">
        <v>111.81666666666666</v>
      </c>
      <c r="G145" s="37">
        <v>109.13333333333333</v>
      </c>
      <c r="H145" s="37">
        <v>123.13333333333333</v>
      </c>
      <c r="I145" s="37">
        <v>125.81666666666666</v>
      </c>
      <c r="J145" s="37">
        <v>130.13333333333333</v>
      </c>
      <c r="K145" s="28">
        <v>121.5</v>
      </c>
      <c r="L145" s="28">
        <v>114.5</v>
      </c>
      <c r="M145" s="28">
        <v>66.797089999999997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490.65</v>
      </c>
      <c r="D146" s="37">
        <v>487.08333333333331</v>
      </c>
      <c r="E146" s="37">
        <v>481.76666666666665</v>
      </c>
      <c r="F146" s="37">
        <v>472.88333333333333</v>
      </c>
      <c r="G146" s="37">
        <v>467.56666666666666</v>
      </c>
      <c r="H146" s="37">
        <v>495.96666666666664</v>
      </c>
      <c r="I146" s="37">
        <v>501.28333333333336</v>
      </c>
      <c r="J146" s="37">
        <v>510.16666666666663</v>
      </c>
      <c r="K146" s="28">
        <v>492.4</v>
      </c>
      <c r="L146" s="28">
        <v>478.2</v>
      </c>
      <c r="M146" s="28">
        <v>17.979109999999999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6806.3</v>
      </c>
      <c r="D147" s="37">
        <v>6732.6166666666659</v>
      </c>
      <c r="E147" s="37">
        <v>6610.2333333333318</v>
      </c>
      <c r="F147" s="37">
        <v>6414.1666666666661</v>
      </c>
      <c r="G147" s="37">
        <v>6291.7833333333319</v>
      </c>
      <c r="H147" s="37">
        <v>6928.6833333333316</v>
      </c>
      <c r="I147" s="37">
        <v>7051.0666666666648</v>
      </c>
      <c r="J147" s="37">
        <v>7247.1333333333314</v>
      </c>
      <c r="K147" s="28">
        <v>6855</v>
      </c>
      <c r="L147" s="28">
        <v>6536.55</v>
      </c>
      <c r="M147" s="28">
        <v>28.403759999999998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774.5</v>
      </c>
      <c r="D148" s="37">
        <v>772.2166666666667</v>
      </c>
      <c r="E148" s="37">
        <v>758.28333333333342</v>
      </c>
      <c r="F148" s="37">
        <v>742.06666666666672</v>
      </c>
      <c r="G148" s="37">
        <v>728.13333333333344</v>
      </c>
      <c r="H148" s="37">
        <v>788.43333333333339</v>
      </c>
      <c r="I148" s="37">
        <v>802.36666666666679</v>
      </c>
      <c r="J148" s="37">
        <v>818.58333333333337</v>
      </c>
      <c r="K148" s="28">
        <v>786.15</v>
      </c>
      <c r="L148" s="28">
        <v>756</v>
      </c>
      <c r="M148" s="28">
        <v>3.1621700000000001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3996.75</v>
      </c>
      <c r="D149" s="37">
        <v>3962.5</v>
      </c>
      <c r="E149" s="37">
        <v>3909</v>
      </c>
      <c r="F149" s="37">
        <v>3821.25</v>
      </c>
      <c r="G149" s="37">
        <v>3767.75</v>
      </c>
      <c r="H149" s="37">
        <v>4050.25</v>
      </c>
      <c r="I149" s="37">
        <v>4103.75</v>
      </c>
      <c r="J149" s="37">
        <v>4191.5</v>
      </c>
      <c r="K149" s="28">
        <v>4016</v>
      </c>
      <c r="L149" s="28">
        <v>3874.75</v>
      </c>
      <c r="M149" s="28">
        <v>8.3282900000000009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3175.3</v>
      </c>
      <c r="D150" s="37">
        <v>3170.1</v>
      </c>
      <c r="E150" s="37">
        <v>3140.2</v>
      </c>
      <c r="F150" s="37">
        <v>3105.1</v>
      </c>
      <c r="G150" s="37">
        <v>3075.2</v>
      </c>
      <c r="H150" s="37">
        <v>3205.2</v>
      </c>
      <c r="I150" s="37">
        <v>3235.1000000000004</v>
      </c>
      <c r="J150" s="37">
        <v>3270.2</v>
      </c>
      <c r="K150" s="28">
        <v>3200</v>
      </c>
      <c r="L150" s="28">
        <v>3135</v>
      </c>
      <c r="M150" s="28">
        <v>4.9717000000000002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1371.55</v>
      </c>
      <c r="D151" s="37">
        <v>1362.8166666666668</v>
      </c>
      <c r="E151" s="37">
        <v>1347.6333333333337</v>
      </c>
      <c r="F151" s="37">
        <v>1323.7166666666669</v>
      </c>
      <c r="G151" s="37">
        <v>1308.5333333333338</v>
      </c>
      <c r="H151" s="37">
        <v>1386.7333333333336</v>
      </c>
      <c r="I151" s="37">
        <v>1401.9166666666665</v>
      </c>
      <c r="J151" s="37">
        <v>1425.8333333333335</v>
      </c>
      <c r="K151" s="28">
        <v>1378</v>
      </c>
      <c r="L151" s="28">
        <v>1338.9</v>
      </c>
      <c r="M151" s="28">
        <v>7.5888999999999998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849.2</v>
      </c>
      <c r="D152" s="37">
        <v>870.31666666666661</v>
      </c>
      <c r="E152" s="37">
        <v>821.13333333333321</v>
      </c>
      <c r="F152" s="37">
        <v>793.06666666666661</v>
      </c>
      <c r="G152" s="37">
        <v>743.88333333333321</v>
      </c>
      <c r="H152" s="37">
        <v>898.38333333333321</v>
      </c>
      <c r="I152" s="37">
        <v>947.56666666666661</v>
      </c>
      <c r="J152" s="37">
        <v>975.63333333333321</v>
      </c>
      <c r="K152" s="28">
        <v>919.5</v>
      </c>
      <c r="L152" s="28">
        <v>842.25</v>
      </c>
      <c r="M152" s="28">
        <v>6.0024199999999999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153.25</v>
      </c>
      <c r="D153" s="37">
        <v>152.41666666666666</v>
      </c>
      <c r="E153" s="37">
        <v>149.83333333333331</v>
      </c>
      <c r="F153" s="37">
        <v>146.41666666666666</v>
      </c>
      <c r="G153" s="37">
        <v>143.83333333333331</v>
      </c>
      <c r="H153" s="37">
        <v>155.83333333333331</v>
      </c>
      <c r="I153" s="37">
        <v>158.41666666666663</v>
      </c>
      <c r="J153" s="37">
        <v>161.83333333333331</v>
      </c>
      <c r="K153" s="28">
        <v>155</v>
      </c>
      <c r="L153" s="28">
        <v>149</v>
      </c>
      <c r="M153" s="28">
        <v>149.39858000000001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133.75</v>
      </c>
      <c r="D154" s="37">
        <v>133.35</v>
      </c>
      <c r="E154" s="37">
        <v>130.89999999999998</v>
      </c>
      <c r="F154" s="37">
        <v>128.04999999999998</v>
      </c>
      <c r="G154" s="37">
        <v>125.59999999999997</v>
      </c>
      <c r="H154" s="37">
        <v>136.19999999999999</v>
      </c>
      <c r="I154" s="37">
        <v>138.64999999999998</v>
      </c>
      <c r="J154" s="37">
        <v>141.5</v>
      </c>
      <c r="K154" s="28">
        <v>135.80000000000001</v>
      </c>
      <c r="L154" s="28">
        <v>130.5</v>
      </c>
      <c r="M154" s="28">
        <v>285.72640000000001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122.15</v>
      </c>
      <c r="D155" s="37">
        <v>123.18333333333334</v>
      </c>
      <c r="E155" s="37">
        <v>119.46666666666667</v>
      </c>
      <c r="F155" s="37">
        <v>116.78333333333333</v>
      </c>
      <c r="G155" s="37">
        <v>113.06666666666666</v>
      </c>
      <c r="H155" s="37">
        <v>125.86666666666667</v>
      </c>
      <c r="I155" s="37">
        <v>129.58333333333334</v>
      </c>
      <c r="J155" s="37">
        <v>132.26666666666668</v>
      </c>
      <c r="K155" s="28">
        <v>126.9</v>
      </c>
      <c r="L155" s="28">
        <v>120.5</v>
      </c>
      <c r="M155" s="28">
        <v>373.99419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3529.1</v>
      </c>
      <c r="D156" s="37">
        <v>3485.0166666666664</v>
      </c>
      <c r="E156" s="37">
        <v>3404.083333333333</v>
      </c>
      <c r="F156" s="37">
        <v>3279.0666666666666</v>
      </c>
      <c r="G156" s="37">
        <v>3198.1333333333332</v>
      </c>
      <c r="H156" s="37">
        <v>3610.0333333333328</v>
      </c>
      <c r="I156" s="37">
        <v>3690.9666666666662</v>
      </c>
      <c r="J156" s="37">
        <v>3815.9833333333327</v>
      </c>
      <c r="K156" s="28">
        <v>3565.95</v>
      </c>
      <c r="L156" s="28">
        <v>3360</v>
      </c>
      <c r="M156" s="28">
        <v>6.7370299999999999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17263.3</v>
      </c>
      <c r="D157" s="37">
        <v>17252.766666666666</v>
      </c>
      <c r="E157" s="37">
        <v>16975.533333333333</v>
      </c>
      <c r="F157" s="37">
        <v>16687.766666666666</v>
      </c>
      <c r="G157" s="37">
        <v>16410.533333333333</v>
      </c>
      <c r="H157" s="37">
        <v>17540.533333333333</v>
      </c>
      <c r="I157" s="37">
        <v>17817.766666666663</v>
      </c>
      <c r="J157" s="37">
        <v>18105.533333333333</v>
      </c>
      <c r="K157" s="28">
        <v>17530</v>
      </c>
      <c r="L157" s="28">
        <v>16965</v>
      </c>
      <c r="M157" s="28">
        <v>0.97724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294.35000000000002</v>
      </c>
      <c r="D158" s="37">
        <v>292.45</v>
      </c>
      <c r="E158" s="37">
        <v>287.89999999999998</v>
      </c>
      <c r="F158" s="37">
        <v>281.45</v>
      </c>
      <c r="G158" s="37">
        <v>276.89999999999998</v>
      </c>
      <c r="H158" s="37">
        <v>298.89999999999998</v>
      </c>
      <c r="I158" s="37">
        <v>303.45000000000005</v>
      </c>
      <c r="J158" s="37">
        <v>309.89999999999998</v>
      </c>
      <c r="K158" s="28">
        <v>297</v>
      </c>
      <c r="L158" s="28">
        <v>286</v>
      </c>
      <c r="M158" s="28">
        <v>4.3333599999999999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832.45</v>
      </c>
      <c r="D159" s="37">
        <v>819.9</v>
      </c>
      <c r="E159" s="37">
        <v>800.84999999999991</v>
      </c>
      <c r="F159" s="37">
        <v>769.24999999999989</v>
      </c>
      <c r="G159" s="37">
        <v>750.19999999999982</v>
      </c>
      <c r="H159" s="37">
        <v>851.5</v>
      </c>
      <c r="I159" s="37">
        <v>870.55</v>
      </c>
      <c r="J159" s="37">
        <v>902.15000000000009</v>
      </c>
      <c r="K159" s="28">
        <v>838.95</v>
      </c>
      <c r="L159" s="28">
        <v>788.3</v>
      </c>
      <c r="M159" s="28">
        <v>7.78796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179.1</v>
      </c>
      <c r="D160" s="37">
        <v>183.94999999999996</v>
      </c>
      <c r="E160" s="37">
        <v>172.94999999999993</v>
      </c>
      <c r="F160" s="37">
        <v>166.79999999999998</v>
      </c>
      <c r="G160" s="37">
        <v>155.79999999999995</v>
      </c>
      <c r="H160" s="37">
        <v>190.09999999999991</v>
      </c>
      <c r="I160" s="37">
        <v>201.09999999999997</v>
      </c>
      <c r="J160" s="37">
        <v>207.24999999999989</v>
      </c>
      <c r="K160" s="28">
        <v>194.95</v>
      </c>
      <c r="L160" s="28">
        <v>177.8</v>
      </c>
      <c r="M160" s="28">
        <v>731.27815999999996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245.9</v>
      </c>
      <c r="D161" s="37">
        <v>247.36666666666667</v>
      </c>
      <c r="E161" s="37">
        <v>240.68333333333334</v>
      </c>
      <c r="F161" s="37">
        <v>235.46666666666667</v>
      </c>
      <c r="G161" s="37">
        <v>228.78333333333333</v>
      </c>
      <c r="H161" s="37">
        <v>252.58333333333334</v>
      </c>
      <c r="I161" s="37">
        <v>259.26666666666665</v>
      </c>
      <c r="J161" s="37">
        <v>264.48333333333335</v>
      </c>
      <c r="K161" s="28">
        <v>254.05</v>
      </c>
      <c r="L161" s="28">
        <v>242.15</v>
      </c>
      <c r="M161" s="28">
        <v>23.968620000000001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2439.8000000000002</v>
      </c>
      <c r="D162" s="37">
        <v>2420.1</v>
      </c>
      <c r="E162" s="37">
        <v>2386.1499999999996</v>
      </c>
      <c r="F162" s="37">
        <v>2332.4999999999995</v>
      </c>
      <c r="G162" s="37">
        <v>2298.5499999999993</v>
      </c>
      <c r="H162" s="37">
        <v>2473.75</v>
      </c>
      <c r="I162" s="37">
        <v>2507.6999999999998</v>
      </c>
      <c r="J162" s="37">
        <v>2561.3500000000004</v>
      </c>
      <c r="K162" s="28">
        <v>2454.0500000000002</v>
      </c>
      <c r="L162" s="28">
        <v>2366.4499999999998</v>
      </c>
      <c r="M162" s="28">
        <v>1.55314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39514.400000000001</v>
      </c>
      <c r="D163" s="37">
        <v>39609.35</v>
      </c>
      <c r="E163" s="37">
        <v>38918.799999999996</v>
      </c>
      <c r="F163" s="37">
        <v>38323.199999999997</v>
      </c>
      <c r="G163" s="37">
        <v>37632.649999999994</v>
      </c>
      <c r="H163" s="37">
        <v>40204.949999999997</v>
      </c>
      <c r="I163" s="37">
        <v>40895.5</v>
      </c>
      <c r="J163" s="37">
        <v>41491.1</v>
      </c>
      <c r="K163" s="28">
        <v>40299.9</v>
      </c>
      <c r="L163" s="28">
        <v>39013.75</v>
      </c>
      <c r="M163" s="28">
        <v>0.35250999999999999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220.85</v>
      </c>
      <c r="D164" s="37">
        <v>220.03333333333333</v>
      </c>
      <c r="E164" s="37">
        <v>217.56666666666666</v>
      </c>
      <c r="F164" s="37">
        <v>214.28333333333333</v>
      </c>
      <c r="G164" s="37">
        <v>211.81666666666666</v>
      </c>
      <c r="H164" s="37">
        <v>223.31666666666666</v>
      </c>
      <c r="I164" s="37">
        <v>225.7833333333333</v>
      </c>
      <c r="J164" s="37">
        <v>229.06666666666666</v>
      </c>
      <c r="K164" s="28">
        <v>222.5</v>
      </c>
      <c r="L164" s="28">
        <v>216.75</v>
      </c>
      <c r="M164" s="28">
        <v>19.209409999999998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4382.55</v>
      </c>
      <c r="D165" s="37">
        <v>4347.5333333333328</v>
      </c>
      <c r="E165" s="37">
        <v>4295.0666666666657</v>
      </c>
      <c r="F165" s="37">
        <v>4207.583333333333</v>
      </c>
      <c r="G165" s="37">
        <v>4155.1166666666659</v>
      </c>
      <c r="H165" s="37">
        <v>4435.0166666666655</v>
      </c>
      <c r="I165" s="37">
        <v>4487.4833333333327</v>
      </c>
      <c r="J165" s="37">
        <v>4574.9666666666653</v>
      </c>
      <c r="K165" s="28">
        <v>4400</v>
      </c>
      <c r="L165" s="28">
        <v>4260.05</v>
      </c>
      <c r="M165" s="28">
        <v>0.52095999999999998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2180.85</v>
      </c>
      <c r="D166" s="37">
        <v>2178.1166666666663</v>
      </c>
      <c r="E166" s="37">
        <v>2136.2833333333328</v>
      </c>
      <c r="F166" s="37">
        <v>2091.7166666666667</v>
      </c>
      <c r="G166" s="37">
        <v>2049.8833333333332</v>
      </c>
      <c r="H166" s="37">
        <v>2222.6833333333325</v>
      </c>
      <c r="I166" s="37">
        <v>2264.5166666666655</v>
      </c>
      <c r="J166" s="37">
        <v>2309.0833333333321</v>
      </c>
      <c r="K166" s="28">
        <v>2219.9499999999998</v>
      </c>
      <c r="L166" s="28">
        <v>2133.5500000000002</v>
      </c>
      <c r="M166" s="28">
        <v>4.9553000000000003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1943</v>
      </c>
      <c r="D167" s="37">
        <v>1924.4166666666667</v>
      </c>
      <c r="E167" s="37">
        <v>1898.6333333333334</v>
      </c>
      <c r="F167" s="37">
        <v>1854.2666666666667</v>
      </c>
      <c r="G167" s="37">
        <v>1828.4833333333333</v>
      </c>
      <c r="H167" s="37">
        <v>1968.7833333333335</v>
      </c>
      <c r="I167" s="37">
        <v>1994.5666666666668</v>
      </c>
      <c r="J167" s="37">
        <v>2038.9333333333336</v>
      </c>
      <c r="K167" s="28">
        <v>1950.2</v>
      </c>
      <c r="L167" s="28">
        <v>1880.05</v>
      </c>
      <c r="M167" s="28">
        <v>7.9649900000000002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2238.4</v>
      </c>
      <c r="D168" s="37">
        <v>2227.1333333333332</v>
      </c>
      <c r="E168" s="37">
        <v>2186.2666666666664</v>
      </c>
      <c r="F168" s="37">
        <v>2134.1333333333332</v>
      </c>
      <c r="G168" s="37">
        <v>2093.2666666666664</v>
      </c>
      <c r="H168" s="37">
        <v>2279.2666666666664</v>
      </c>
      <c r="I168" s="37">
        <v>2320.1333333333332</v>
      </c>
      <c r="J168" s="37">
        <v>2372.2666666666664</v>
      </c>
      <c r="K168" s="28">
        <v>2268</v>
      </c>
      <c r="L168" s="28">
        <v>2175</v>
      </c>
      <c r="M168" s="28">
        <v>2.6124499999999999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108.5</v>
      </c>
      <c r="D169" s="37">
        <v>107.71666666666665</v>
      </c>
      <c r="E169" s="37">
        <v>106.48333333333331</v>
      </c>
      <c r="F169" s="37">
        <v>104.46666666666665</v>
      </c>
      <c r="G169" s="37">
        <v>103.23333333333331</v>
      </c>
      <c r="H169" s="37">
        <v>109.73333333333331</v>
      </c>
      <c r="I169" s="37">
        <v>110.96666666666665</v>
      </c>
      <c r="J169" s="37">
        <v>112.98333333333331</v>
      </c>
      <c r="K169" s="28">
        <v>108.95</v>
      </c>
      <c r="L169" s="28">
        <v>105.7</v>
      </c>
      <c r="M169" s="28">
        <v>53.022210000000001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212.35</v>
      </c>
      <c r="D170" s="37">
        <v>215.18333333333331</v>
      </c>
      <c r="E170" s="37">
        <v>206.96666666666661</v>
      </c>
      <c r="F170" s="37">
        <v>201.58333333333331</v>
      </c>
      <c r="G170" s="37">
        <v>193.36666666666662</v>
      </c>
      <c r="H170" s="37">
        <v>220.56666666666661</v>
      </c>
      <c r="I170" s="37">
        <v>228.7833333333333</v>
      </c>
      <c r="J170" s="37">
        <v>234.1666666666666</v>
      </c>
      <c r="K170" s="28">
        <v>223.4</v>
      </c>
      <c r="L170" s="28">
        <v>209.8</v>
      </c>
      <c r="M170" s="28">
        <v>213.07867999999999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409.5</v>
      </c>
      <c r="D171" s="37">
        <v>406.16666666666669</v>
      </c>
      <c r="E171" s="37">
        <v>392.33333333333337</v>
      </c>
      <c r="F171" s="37">
        <v>375.16666666666669</v>
      </c>
      <c r="G171" s="37">
        <v>361.33333333333337</v>
      </c>
      <c r="H171" s="37">
        <v>423.33333333333337</v>
      </c>
      <c r="I171" s="37">
        <v>437.16666666666674</v>
      </c>
      <c r="J171" s="37">
        <v>454.33333333333337</v>
      </c>
      <c r="K171" s="28">
        <v>420</v>
      </c>
      <c r="L171" s="28">
        <v>389</v>
      </c>
      <c r="M171" s="28">
        <v>8.0073100000000004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14184.95</v>
      </c>
      <c r="D172" s="37">
        <v>14215.666666666666</v>
      </c>
      <c r="E172" s="37">
        <v>13687.333333333332</v>
      </c>
      <c r="F172" s="37">
        <v>13189.716666666665</v>
      </c>
      <c r="G172" s="37">
        <v>12661.383333333331</v>
      </c>
      <c r="H172" s="37">
        <v>14713.283333333333</v>
      </c>
      <c r="I172" s="37">
        <v>15241.616666666665</v>
      </c>
      <c r="J172" s="37">
        <v>15739.233333333334</v>
      </c>
      <c r="K172" s="28">
        <v>14744</v>
      </c>
      <c r="L172" s="28">
        <v>13718.05</v>
      </c>
      <c r="M172" s="28">
        <v>0.25833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34.9</v>
      </c>
      <c r="D173" s="37">
        <v>34.666666666666664</v>
      </c>
      <c r="E173" s="37">
        <v>34.18333333333333</v>
      </c>
      <c r="F173" s="37">
        <v>33.466666666666669</v>
      </c>
      <c r="G173" s="37">
        <v>32.983333333333334</v>
      </c>
      <c r="H173" s="37">
        <v>35.383333333333326</v>
      </c>
      <c r="I173" s="37">
        <v>35.86666666666666</v>
      </c>
      <c r="J173" s="37">
        <v>36.583333333333321</v>
      </c>
      <c r="K173" s="28">
        <v>35.15</v>
      </c>
      <c r="L173" s="28">
        <v>33.950000000000003</v>
      </c>
      <c r="M173" s="28">
        <v>648.60676000000001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128.44999999999999</v>
      </c>
      <c r="D174" s="37">
        <v>126.34999999999998</v>
      </c>
      <c r="E174" s="37">
        <v>123.19999999999996</v>
      </c>
      <c r="F174" s="37">
        <v>117.94999999999997</v>
      </c>
      <c r="G174" s="37">
        <v>114.79999999999995</v>
      </c>
      <c r="H174" s="37">
        <v>131.59999999999997</v>
      </c>
      <c r="I174" s="37">
        <v>134.74999999999997</v>
      </c>
      <c r="J174" s="37">
        <v>139.99999999999997</v>
      </c>
      <c r="K174" s="28">
        <v>129.5</v>
      </c>
      <c r="L174" s="28">
        <v>121.1</v>
      </c>
      <c r="M174" s="28">
        <v>186.45320000000001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123.1</v>
      </c>
      <c r="D175" s="37">
        <v>122.40000000000002</v>
      </c>
      <c r="E175" s="37">
        <v>120.85000000000004</v>
      </c>
      <c r="F175" s="37">
        <v>118.60000000000002</v>
      </c>
      <c r="G175" s="37">
        <v>117.05000000000004</v>
      </c>
      <c r="H175" s="37">
        <v>124.65000000000003</v>
      </c>
      <c r="I175" s="37">
        <v>126.20000000000002</v>
      </c>
      <c r="J175" s="37">
        <v>128.45000000000005</v>
      </c>
      <c r="K175" s="28">
        <v>123.95</v>
      </c>
      <c r="L175" s="28">
        <v>120.15</v>
      </c>
      <c r="M175" s="28">
        <v>42.029409999999999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2235.5</v>
      </c>
      <c r="D176" s="37">
        <v>2220.5</v>
      </c>
      <c r="E176" s="37">
        <v>2195</v>
      </c>
      <c r="F176" s="37">
        <v>2154.5</v>
      </c>
      <c r="G176" s="37">
        <v>2129</v>
      </c>
      <c r="H176" s="37">
        <v>2261</v>
      </c>
      <c r="I176" s="37">
        <v>2286.5</v>
      </c>
      <c r="J176" s="37">
        <v>2327</v>
      </c>
      <c r="K176" s="28">
        <v>2246</v>
      </c>
      <c r="L176" s="28">
        <v>2180</v>
      </c>
      <c r="M176" s="28">
        <v>98.250429999999994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781.9</v>
      </c>
      <c r="D177" s="37">
        <v>767.5</v>
      </c>
      <c r="E177" s="37">
        <v>746.05</v>
      </c>
      <c r="F177" s="37">
        <v>710.19999999999993</v>
      </c>
      <c r="G177" s="37">
        <v>688.74999999999989</v>
      </c>
      <c r="H177" s="37">
        <v>803.35</v>
      </c>
      <c r="I177" s="37">
        <v>824.80000000000007</v>
      </c>
      <c r="J177" s="37">
        <v>860.65000000000009</v>
      </c>
      <c r="K177" s="28">
        <v>788.95</v>
      </c>
      <c r="L177" s="28">
        <v>731.65</v>
      </c>
      <c r="M177" s="28">
        <v>21.867280000000001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1031.95</v>
      </c>
      <c r="D178" s="37">
        <v>1025.0666666666666</v>
      </c>
      <c r="E178" s="37">
        <v>1010.3833333333332</v>
      </c>
      <c r="F178" s="37">
        <v>988.81666666666661</v>
      </c>
      <c r="G178" s="37">
        <v>974.13333333333321</v>
      </c>
      <c r="H178" s="37">
        <v>1046.6333333333332</v>
      </c>
      <c r="I178" s="37">
        <v>1061.3166666666666</v>
      </c>
      <c r="J178" s="37">
        <v>1082.8833333333332</v>
      </c>
      <c r="K178" s="28">
        <v>1039.75</v>
      </c>
      <c r="L178" s="28">
        <v>1003.5</v>
      </c>
      <c r="M178" s="28">
        <v>15.800560000000001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2189.75</v>
      </c>
      <c r="D179" s="37">
        <v>2166.2833333333333</v>
      </c>
      <c r="E179" s="37">
        <v>2137.5666666666666</v>
      </c>
      <c r="F179" s="37">
        <v>2085.3833333333332</v>
      </c>
      <c r="G179" s="37">
        <v>2056.6666666666665</v>
      </c>
      <c r="H179" s="37">
        <v>2218.4666666666667</v>
      </c>
      <c r="I179" s="37">
        <v>2247.1833333333329</v>
      </c>
      <c r="J179" s="37">
        <v>2299.3666666666668</v>
      </c>
      <c r="K179" s="28">
        <v>2195</v>
      </c>
      <c r="L179" s="28">
        <v>2114.1</v>
      </c>
      <c r="M179" s="28">
        <v>7.4780699999999998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7107.05</v>
      </c>
      <c r="D180" s="37">
        <v>7090.0999999999995</v>
      </c>
      <c r="E180" s="37">
        <v>7050.1999999999989</v>
      </c>
      <c r="F180" s="37">
        <v>6993.3499999999995</v>
      </c>
      <c r="G180" s="37">
        <v>6953.4499999999989</v>
      </c>
      <c r="H180" s="37">
        <v>7146.9499999999989</v>
      </c>
      <c r="I180" s="37">
        <v>7186.8499999999985</v>
      </c>
      <c r="J180" s="37">
        <v>7243.6999999999989</v>
      </c>
      <c r="K180" s="28">
        <v>7130</v>
      </c>
      <c r="L180" s="28">
        <v>7033.25</v>
      </c>
      <c r="M180" s="28">
        <v>0.14935000000000001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22583.85</v>
      </c>
      <c r="D181" s="37">
        <v>22333.266666666666</v>
      </c>
      <c r="E181" s="37">
        <v>21962.583333333332</v>
      </c>
      <c r="F181" s="37">
        <v>21341.316666666666</v>
      </c>
      <c r="G181" s="37">
        <v>20970.633333333331</v>
      </c>
      <c r="H181" s="37">
        <v>22954.533333333333</v>
      </c>
      <c r="I181" s="37">
        <v>23325.216666666667</v>
      </c>
      <c r="J181" s="37">
        <v>23946.483333333334</v>
      </c>
      <c r="K181" s="28">
        <v>22703.95</v>
      </c>
      <c r="L181" s="28">
        <v>21712</v>
      </c>
      <c r="M181" s="28">
        <v>0.51900000000000002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1041.5999999999999</v>
      </c>
      <c r="D182" s="37">
        <v>1031.1333333333332</v>
      </c>
      <c r="E182" s="37">
        <v>1012.4666666666665</v>
      </c>
      <c r="F182" s="37">
        <v>983.33333333333326</v>
      </c>
      <c r="G182" s="37">
        <v>964.66666666666652</v>
      </c>
      <c r="H182" s="37">
        <v>1060.2666666666664</v>
      </c>
      <c r="I182" s="37">
        <v>1078.9333333333334</v>
      </c>
      <c r="J182" s="37">
        <v>1108.0666666666664</v>
      </c>
      <c r="K182" s="28">
        <v>1049.8</v>
      </c>
      <c r="L182" s="28">
        <v>1002</v>
      </c>
      <c r="M182" s="28">
        <v>24.435569999999998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2249.8000000000002</v>
      </c>
      <c r="D183" s="37">
        <v>2230.4166666666665</v>
      </c>
      <c r="E183" s="37">
        <v>2197.3833333333332</v>
      </c>
      <c r="F183" s="37">
        <v>2144.9666666666667</v>
      </c>
      <c r="G183" s="37">
        <v>2111.9333333333334</v>
      </c>
      <c r="H183" s="37">
        <v>2282.833333333333</v>
      </c>
      <c r="I183" s="37">
        <v>2315.8666666666668</v>
      </c>
      <c r="J183" s="37">
        <v>2368.2833333333328</v>
      </c>
      <c r="K183" s="28">
        <v>2263.4499999999998</v>
      </c>
      <c r="L183" s="28">
        <v>2178</v>
      </c>
      <c r="M183" s="28">
        <v>1.7784899999999999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440.3</v>
      </c>
      <c r="D184" s="37">
        <v>435.8</v>
      </c>
      <c r="E184" s="37">
        <v>429.5</v>
      </c>
      <c r="F184" s="37">
        <v>418.7</v>
      </c>
      <c r="G184" s="37">
        <v>412.4</v>
      </c>
      <c r="H184" s="37">
        <v>446.6</v>
      </c>
      <c r="I184" s="37">
        <v>452.90000000000009</v>
      </c>
      <c r="J184" s="37">
        <v>463.70000000000005</v>
      </c>
      <c r="K184" s="28">
        <v>442.1</v>
      </c>
      <c r="L184" s="28">
        <v>425</v>
      </c>
      <c r="M184" s="28">
        <v>425.10207000000003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96.1</v>
      </c>
      <c r="D185" s="37">
        <v>96.033333333333346</v>
      </c>
      <c r="E185" s="37">
        <v>93.566666666666691</v>
      </c>
      <c r="F185" s="37">
        <v>91.033333333333346</v>
      </c>
      <c r="G185" s="37">
        <v>88.566666666666691</v>
      </c>
      <c r="H185" s="37">
        <v>98.566666666666691</v>
      </c>
      <c r="I185" s="37">
        <v>101.03333333333336</v>
      </c>
      <c r="J185" s="37">
        <v>103.56666666666669</v>
      </c>
      <c r="K185" s="28">
        <v>98.5</v>
      </c>
      <c r="L185" s="28">
        <v>93.5</v>
      </c>
      <c r="M185" s="28">
        <v>385.96051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855</v>
      </c>
      <c r="D186" s="37">
        <v>847.63333333333333</v>
      </c>
      <c r="E186" s="37">
        <v>833.56666666666661</v>
      </c>
      <c r="F186" s="37">
        <v>812.13333333333333</v>
      </c>
      <c r="G186" s="37">
        <v>798.06666666666661</v>
      </c>
      <c r="H186" s="37">
        <v>869.06666666666661</v>
      </c>
      <c r="I186" s="37">
        <v>883.13333333333344</v>
      </c>
      <c r="J186" s="37">
        <v>904.56666666666661</v>
      </c>
      <c r="K186" s="28">
        <v>861.7</v>
      </c>
      <c r="L186" s="28">
        <v>826.2</v>
      </c>
      <c r="M186" s="28">
        <v>48.642749999999999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445.05</v>
      </c>
      <c r="D187" s="37">
        <v>440.89999999999992</v>
      </c>
      <c r="E187" s="37">
        <v>433.79999999999984</v>
      </c>
      <c r="F187" s="37">
        <v>422.5499999999999</v>
      </c>
      <c r="G187" s="37">
        <v>415.44999999999982</v>
      </c>
      <c r="H187" s="37">
        <v>452.14999999999986</v>
      </c>
      <c r="I187" s="37">
        <v>459.24999999999989</v>
      </c>
      <c r="J187" s="37">
        <v>470.49999999999989</v>
      </c>
      <c r="K187" s="28">
        <v>448</v>
      </c>
      <c r="L187" s="28">
        <v>429.65</v>
      </c>
      <c r="M187" s="28">
        <v>18.60022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539.4</v>
      </c>
      <c r="D188" s="37">
        <v>539.56666666666661</v>
      </c>
      <c r="E188" s="37">
        <v>529.98333333333323</v>
      </c>
      <c r="F188" s="37">
        <v>520.56666666666661</v>
      </c>
      <c r="G188" s="37">
        <v>510.98333333333323</v>
      </c>
      <c r="H188" s="37">
        <v>548.98333333333323</v>
      </c>
      <c r="I188" s="37">
        <v>558.56666666666672</v>
      </c>
      <c r="J188" s="37">
        <v>567.98333333333323</v>
      </c>
      <c r="K188" s="28">
        <v>549.15</v>
      </c>
      <c r="L188" s="28">
        <v>530.15</v>
      </c>
      <c r="M188" s="28">
        <v>3.4378000000000002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535.15</v>
      </c>
      <c r="D189" s="37">
        <v>530.68333333333328</v>
      </c>
      <c r="E189" s="37">
        <v>523.91666666666652</v>
      </c>
      <c r="F189" s="37">
        <v>512.68333333333328</v>
      </c>
      <c r="G189" s="37">
        <v>505.91666666666652</v>
      </c>
      <c r="H189" s="37">
        <v>541.91666666666652</v>
      </c>
      <c r="I189" s="37">
        <v>548.68333333333317</v>
      </c>
      <c r="J189" s="37">
        <v>559.91666666666652</v>
      </c>
      <c r="K189" s="28">
        <v>537.45000000000005</v>
      </c>
      <c r="L189" s="28">
        <v>519.45000000000005</v>
      </c>
      <c r="M189" s="28">
        <v>20.020289999999999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869.9</v>
      </c>
      <c r="D190" s="37">
        <v>862.41666666666663</v>
      </c>
      <c r="E190" s="37">
        <v>848.5333333333333</v>
      </c>
      <c r="F190" s="37">
        <v>827.16666666666663</v>
      </c>
      <c r="G190" s="37">
        <v>813.2833333333333</v>
      </c>
      <c r="H190" s="37">
        <v>883.7833333333333</v>
      </c>
      <c r="I190" s="37">
        <v>897.66666666666674</v>
      </c>
      <c r="J190" s="37">
        <v>919.0333333333333</v>
      </c>
      <c r="K190" s="28">
        <v>876.3</v>
      </c>
      <c r="L190" s="28">
        <v>841.05</v>
      </c>
      <c r="M190" s="28">
        <v>13.994630000000001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1138.3</v>
      </c>
      <c r="D191" s="37">
        <v>1133.9666666666665</v>
      </c>
      <c r="E191" s="37">
        <v>1120.333333333333</v>
      </c>
      <c r="F191" s="37">
        <v>1102.3666666666666</v>
      </c>
      <c r="G191" s="37">
        <v>1088.7333333333331</v>
      </c>
      <c r="H191" s="37">
        <v>1151.9333333333329</v>
      </c>
      <c r="I191" s="37">
        <v>1165.5666666666666</v>
      </c>
      <c r="J191" s="37">
        <v>1183.5333333333328</v>
      </c>
      <c r="K191" s="28">
        <v>1147.5999999999999</v>
      </c>
      <c r="L191" s="28">
        <v>1116</v>
      </c>
      <c r="M191" s="28">
        <v>2.8001100000000001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3599.95</v>
      </c>
      <c r="D192" s="37">
        <v>3556.3166666666671</v>
      </c>
      <c r="E192" s="37">
        <v>3503.6333333333341</v>
      </c>
      <c r="F192" s="37">
        <v>3407.3166666666671</v>
      </c>
      <c r="G192" s="37">
        <v>3354.6333333333341</v>
      </c>
      <c r="H192" s="37">
        <v>3652.6333333333341</v>
      </c>
      <c r="I192" s="37">
        <v>3705.3166666666675</v>
      </c>
      <c r="J192" s="37">
        <v>3801.6333333333341</v>
      </c>
      <c r="K192" s="28">
        <v>3609</v>
      </c>
      <c r="L192" s="28">
        <v>3460</v>
      </c>
      <c r="M192" s="28">
        <v>33.009920000000001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683.7</v>
      </c>
      <c r="D193" s="37">
        <v>676.48333333333335</v>
      </c>
      <c r="E193" s="37">
        <v>665.2166666666667</v>
      </c>
      <c r="F193" s="37">
        <v>646.73333333333335</v>
      </c>
      <c r="G193" s="37">
        <v>635.4666666666667</v>
      </c>
      <c r="H193" s="37">
        <v>694.9666666666667</v>
      </c>
      <c r="I193" s="37">
        <v>706.23333333333335</v>
      </c>
      <c r="J193" s="37">
        <v>724.7166666666667</v>
      </c>
      <c r="K193" s="28">
        <v>687.75</v>
      </c>
      <c r="L193" s="28">
        <v>658</v>
      </c>
      <c r="M193" s="28">
        <v>28.508590000000002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6572.7</v>
      </c>
      <c r="D194" s="37">
        <v>6571.6500000000005</v>
      </c>
      <c r="E194" s="37">
        <v>6487.0500000000011</v>
      </c>
      <c r="F194" s="37">
        <v>6401.4000000000005</v>
      </c>
      <c r="G194" s="37">
        <v>6316.8000000000011</v>
      </c>
      <c r="H194" s="37">
        <v>6657.3000000000011</v>
      </c>
      <c r="I194" s="37">
        <v>6741.9000000000015</v>
      </c>
      <c r="J194" s="37">
        <v>6827.5500000000011</v>
      </c>
      <c r="K194" s="28">
        <v>6656.25</v>
      </c>
      <c r="L194" s="28">
        <v>6486</v>
      </c>
      <c r="M194" s="28">
        <v>1.89439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391.75</v>
      </c>
      <c r="D195" s="37">
        <v>387.85000000000008</v>
      </c>
      <c r="E195" s="37">
        <v>380.25000000000017</v>
      </c>
      <c r="F195" s="37">
        <v>368.75000000000011</v>
      </c>
      <c r="G195" s="37">
        <v>361.1500000000002</v>
      </c>
      <c r="H195" s="37">
        <v>399.35000000000014</v>
      </c>
      <c r="I195" s="37">
        <v>406.95000000000005</v>
      </c>
      <c r="J195" s="37">
        <v>418.4500000000001</v>
      </c>
      <c r="K195" s="28">
        <v>395.45</v>
      </c>
      <c r="L195" s="28">
        <v>376.35</v>
      </c>
      <c r="M195" s="28">
        <v>555.43382999999994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226.95</v>
      </c>
      <c r="D196" s="37">
        <v>223.11666666666667</v>
      </c>
      <c r="E196" s="37">
        <v>218.43333333333334</v>
      </c>
      <c r="F196" s="37">
        <v>209.91666666666666</v>
      </c>
      <c r="G196" s="37">
        <v>205.23333333333332</v>
      </c>
      <c r="H196" s="37">
        <v>231.63333333333335</v>
      </c>
      <c r="I196" s="37">
        <v>236.31666666666669</v>
      </c>
      <c r="J196" s="37">
        <v>244.83333333333337</v>
      </c>
      <c r="K196" s="28">
        <v>227.8</v>
      </c>
      <c r="L196" s="28">
        <v>214.6</v>
      </c>
      <c r="M196" s="28">
        <v>411.05290000000002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1269.5</v>
      </c>
      <c r="D197" s="37">
        <v>1269.1666666666667</v>
      </c>
      <c r="E197" s="37">
        <v>1244.3333333333335</v>
      </c>
      <c r="F197" s="37">
        <v>1219.1666666666667</v>
      </c>
      <c r="G197" s="37">
        <v>1194.3333333333335</v>
      </c>
      <c r="H197" s="37">
        <v>1294.3333333333335</v>
      </c>
      <c r="I197" s="37">
        <v>1319.166666666667</v>
      </c>
      <c r="J197" s="37">
        <v>1344.3333333333335</v>
      </c>
      <c r="K197" s="28">
        <v>1294</v>
      </c>
      <c r="L197" s="28">
        <v>1244</v>
      </c>
      <c r="M197" s="28">
        <v>91.078220000000002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1461.95</v>
      </c>
      <c r="D198" s="37">
        <v>1449.6166666666668</v>
      </c>
      <c r="E198" s="37">
        <v>1432.3333333333335</v>
      </c>
      <c r="F198" s="37">
        <v>1402.7166666666667</v>
      </c>
      <c r="G198" s="37">
        <v>1385.4333333333334</v>
      </c>
      <c r="H198" s="37">
        <v>1479.2333333333336</v>
      </c>
      <c r="I198" s="37">
        <v>1496.5166666666669</v>
      </c>
      <c r="J198" s="37">
        <v>1526.1333333333337</v>
      </c>
      <c r="K198" s="28">
        <v>1466.9</v>
      </c>
      <c r="L198" s="28">
        <v>1420</v>
      </c>
      <c r="M198" s="28">
        <v>23.659490000000002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710.15</v>
      </c>
      <c r="D199" s="37">
        <v>704.5</v>
      </c>
      <c r="E199" s="37">
        <v>696.1</v>
      </c>
      <c r="F199" s="37">
        <v>682.05000000000007</v>
      </c>
      <c r="G199" s="37">
        <v>673.65000000000009</v>
      </c>
      <c r="H199" s="37">
        <v>718.55</v>
      </c>
      <c r="I199" s="37">
        <v>726.95</v>
      </c>
      <c r="J199" s="37">
        <v>740.99999999999989</v>
      </c>
      <c r="K199" s="28">
        <v>712.9</v>
      </c>
      <c r="L199" s="28">
        <v>690.45</v>
      </c>
      <c r="M199" s="28">
        <v>3.9719600000000002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2371.25</v>
      </c>
      <c r="D200" s="37">
        <v>2372.1166666666668</v>
      </c>
      <c r="E200" s="37">
        <v>2324.7333333333336</v>
      </c>
      <c r="F200" s="37">
        <v>2278.2166666666667</v>
      </c>
      <c r="G200" s="37">
        <v>2230.8333333333335</v>
      </c>
      <c r="H200" s="37">
        <v>2418.6333333333337</v>
      </c>
      <c r="I200" s="37">
        <v>2466.0166666666669</v>
      </c>
      <c r="J200" s="37">
        <v>2512.5333333333338</v>
      </c>
      <c r="K200" s="28">
        <v>2419.5</v>
      </c>
      <c r="L200" s="28">
        <v>2325.6</v>
      </c>
      <c r="M200" s="28">
        <v>14.67595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2745</v>
      </c>
      <c r="D201" s="37">
        <v>2721.5833333333335</v>
      </c>
      <c r="E201" s="37">
        <v>2674.416666666667</v>
      </c>
      <c r="F201" s="37">
        <v>2603.8333333333335</v>
      </c>
      <c r="G201" s="37">
        <v>2556.666666666667</v>
      </c>
      <c r="H201" s="37">
        <v>2792.166666666667</v>
      </c>
      <c r="I201" s="37">
        <v>2839.3333333333339</v>
      </c>
      <c r="J201" s="37">
        <v>2909.916666666667</v>
      </c>
      <c r="K201" s="28">
        <v>2768.75</v>
      </c>
      <c r="L201" s="28">
        <v>2651</v>
      </c>
      <c r="M201" s="28">
        <v>1.26372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468.8</v>
      </c>
      <c r="D202" s="37">
        <v>469.73333333333329</v>
      </c>
      <c r="E202" s="37">
        <v>459.46666666666658</v>
      </c>
      <c r="F202" s="37">
        <v>450.13333333333327</v>
      </c>
      <c r="G202" s="37">
        <v>439.86666666666656</v>
      </c>
      <c r="H202" s="37">
        <v>479.06666666666661</v>
      </c>
      <c r="I202" s="37">
        <v>489.33333333333337</v>
      </c>
      <c r="J202" s="37">
        <v>498.66666666666663</v>
      </c>
      <c r="K202" s="28">
        <v>480</v>
      </c>
      <c r="L202" s="28">
        <v>460.4</v>
      </c>
      <c r="M202" s="28">
        <v>5.7760100000000003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1078.0999999999999</v>
      </c>
      <c r="D203" s="37">
        <v>1072.5833333333333</v>
      </c>
      <c r="E203" s="37">
        <v>1053.5666666666666</v>
      </c>
      <c r="F203" s="37">
        <v>1029.0333333333333</v>
      </c>
      <c r="G203" s="37">
        <v>1010.0166666666667</v>
      </c>
      <c r="H203" s="37">
        <v>1097.1166666666666</v>
      </c>
      <c r="I203" s="37">
        <v>1116.1333333333334</v>
      </c>
      <c r="J203" s="37">
        <v>1140.6666666666665</v>
      </c>
      <c r="K203" s="28">
        <v>1091.5999999999999</v>
      </c>
      <c r="L203" s="28">
        <v>1048.05</v>
      </c>
      <c r="M203" s="28">
        <v>4.61151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724.2</v>
      </c>
      <c r="D204" s="37">
        <v>724.25</v>
      </c>
      <c r="E204" s="37">
        <v>707.55</v>
      </c>
      <c r="F204" s="37">
        <v>690.9</v>
      </c>
      <c r="G204" s="37">
        <v>674.19999999999993</v>
      </c>
      <c r="H204" s="37">
        <v>740.9</v>
      </c>
      <c r="I204" s="37">
        <v>757.6</v>
      </c>
      <c r="J204" s="37">
        <v>774.25</v>
      </c>
      <c r="K204" s="28">
        <v>740.95</v>
      </c>
      <c r="L204" s="28">
        <v>707.6</v>
      </c>
      <c r="M204" s="28">
        <v>41.179229999999997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5833.45</v>
      </c>
      <c r="D205" s="37">
        <v>5779.2166666666672</v>
      </c>
      <c r="E205" s="37">
        <v>5683.4333333333343</v>
      </c>
      <c r="F205" s="37">
        <v>5533.416666666667</v>
      </c>
      <c r="G205" s="37">
        <v>5437.6333333333341</v>
      </c>
      <c r="H205" s="37">
        <v>5929.2333333333345</v>
      </c>
      <c r="I205" s="37">
        <v>6025.0166666666673</v>
      </c>
      <c r="J205" s="37">
        <v>6175.0333333333347</v>
      </c>
      <c r="K205" s="28">
        <v>5875</v>
      </c>
      <c r="L205" s="28">
        <v>5629.2</v>
      </c>
      <c r="M205" s="28">
        <v>9.5584699999999998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38.450000000000003</v>
      </c>
      <c r="D206" s="37">
        <v>38.483333333333341</v>
      </c>
      <c r="E206" s="37">
        <v>37.866666666666681</v>
      </c>
      <c r="F206" s="37">
        <v>37.283333333333339</v>
      </c>
      <c r="G206" s="37">
        <v>36.666666666666679</v>
      </c>
      <c r="H206" s="37">
        <v>39.066666666666684</v>
      </c>
      <c r="I206" s="37">
        <v>39.683333333333344</v>
      </c>
      <c r="J206" s="37">
        <v>40.266666666666687</v>
      </c>
      <c r="K206" s="28">
        <v>39.1</v>
      </c>
      <c r="L206" s="28">
        <v>37.9</v>
      </c>
      <c r="M206" s="28">
        <v>142.31334000000001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1347.6</v>
      </c>
      <c r="D207" s="37">
        <v>1331.0666666666666</v>
      </c>
      <c r="E207" s="37">
        <v>1304.1333333333332</v>
      </c>
      <c r="F207" s="37">
        <v>1260.6666666666665</v>
      </c>
      <c r="G207" s="37">
        <v>1233.7333333333331</v>
      </c>
      <c r="H207" s="37">
        <v>1374.5333333333333</v>
      </c>
      <c r="I207" s="37">
        <v>1401.4666666666667</v>
      </c>
      <c r="J207" s="37">
        <v>1444.9333333333334</v>
      </c>
      <c r="K207" s="28">
        <v>1358</v>
      </c>
      <c r="L207" s="28">
        <v>1287.5999999999999</v>
      </c>
      <c r="M207" s="28">
        <v>4.81107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789.1</v>
      </c>
      <c r="D208" s="37">
        <v>782.2166666666667</v>
      </c>
      <c r="E208" s="37">
        <v>772.98333333333335</v>
      </c>
      <c r="F208" s="37">
        <v>756.86666666666667</v>
      </c>
      <c r="G208" s="37">
        <v>747.63333333333333</v>
      </c>
      <c r="H208" s="37">
        <v>798.33333333333337</v>
      </c>
      <c r="I208" s="37">
        <v>807.56666666666672</v>
      </c>
      <c r="J208" s="37">
        <v>823.68333333333339</v>
      </c>
      <c r="K208" s="28">
        <v>791.45</v>
      </c>
      <c r="L208" s="28">
        <v>766.1</v>
      </c>
      <c r="M208" s="28">
        <v>23.22268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910.5</v>
      </c>
      <c r="D209" s="37">
        <v>912.25</v>
      </c>
      <c r="E209" s="37">
        <v>899.5</v>
      </c>
      <c r="F209" s="37">
        <v>888.5</v>
      </c>
      <c r="G209" s="37">
        <v>875.75</v>
      </c>
      <c r="H209" s="37">
        <v>923.25</v>
      </c>
      <c r="I209" s="37">
        <v>936</v>
      </c>
      <c r="J209" s="37">
        <v>947</v>
      </c>
      <c r="K209" s="28">
        <v>925</v>
      </c>
      <c r="L209" s="28">
        <v>901.25</v>
      </c>
      <c r="M209" s="28">
        <v>3.0518299999999998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381.35</v>
      </c>
      <c r="D210" s="37">
        <v>383.41666666666669</v>
      </c>
      <c r="E210" s="37">
        <v>370.43333333333339</v>
      </c>
      <c r="F210" s="37">
        <v>359.51666666666671</v>
      </c>
      <c r="G210" s="37">
        <v>346.53333333333342</v>
      </c>
      <c r="H210" s="37">
        <v>394.33333333333337</v>
      </c>
      <c r="I210" s="37">
        <v>407.31666666666661</v>
      </c>
      <c r="J210" s="37">
        <v>418.23333333333335</v>
      </c>
      <c r="K210" s="28">
        <v>396.4</v>
      </c>
      <c r="L210" s="28">
        <v>372.5</v>
      </c>
      <c r="M210" s="28">
        <v>190.93725000000001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9.9</v>
      </c>
      <c r="D211" s="37">
        <v>9.8500000000000014</v>
      </c>
      <c r="E211" s="37">
        <v>9.6500000000000021</v>
      </c>
      <c r="F211" s="37">
        <v>9.4</v>
      </c>
      <c r="G211" s="37">
        <v>9.2000000000000011</v>
      </c>
      <c r="H211" s="37">
        <v>10.100000000000003</v>
      </c>
      <c r="I211" s="37">
        <v>10.300000000000002</v>
      </c>
      <c r="J211" s="37">
        <v>10.550000000000004</v>
      </c>
      <c r="K211" s="28">
        <v>10.050000000000001</v>
      </c>
      <c r="L211" s="28">
        <v>9.6</v>
      </c>
      <c r="M211" s="28">
        <v>1977.5481299999999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1153.55</v>
      </c>
      <c r="D212" s="37">
        <v>1138.1333333333332</v>
      </c>
      <c r="E212" s="37">
        <v>1115.4166666666665</v>
      </c>
      <c r="F212" s="37">
        <v>1077.2833333333333</v>
      </c>
      <c r="G212" s="37">
        <v>1054.5666666666666</v>
      </c>
      <c r="H212" s="37">
        <v>1176.2666666666664</v>
      </c>
      <c r="I212" s="37">
        <v>1198.9833333333331</v>
      </c>
      <c r="J212" s="37">
        <v>1237.1166666666663</v>
      </c>
      <c r="K212" s="28">
        <v>1160.8499999999999</v>
      </c>
      <c r="L212" s="28">
        <v>1100</v>
      </c>
      <c r="M212" s="28">
        <v>15.33085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1569.35</v>
      </c>
      <c r="D213" s="37">
        <v>1586.1166666666668</v>
      </c>
      <c r="E213" s="37">
        <v>1543.2833333333335</v>
      </c>
      <c r="F213" s="37">
        <v>1517.2166666666667</v>
      </c>
      <c r="G213" s="37">
        <v>1474.3833333333334</v>
      </c>
      <c r="H213" s="37">
        <v>1612.1833333333336</v>
      </c>
      <c r="I213" s="37">
        <v>1655.0166666666667</v>
      </c>
      <c r="J213" s="37">
        <v>1681.0833333333337</v>
      </c>
      <c r="K213" s="28">
        <v>1628.95</v>
      </c>
      <c r="L213" s="28">
        <v>1560.05</v>
      </c>
      <c r="M213" s="28">
        <v>3.6731500000000001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587.45000000000005</v>
      </c>
      <c r="D214" s="37">
        <v>583.4</v>
      </c>
      <c r="E214" s="37">
        <v>576.04999999999995</v>
      </c>
      <c r="F214" s="37">
        <v>564.65</v>
      </c>
      <c r="G214" s="37">
        <v>557.29999999999995</v>
      </c>
      <c r="H214" s="37">
        <v>594.79999999999995</v>
      </c>
      <c r="I214" s="37">
        <v>602.15000000000009</v>
      </c>
      <c r="J214" s="37">
        <v>613.54999999999995</v>
      </c>
      <c r="K214" s="37">
        <v>590.75</v>
      </c>
      <c r="L214" s="37">
        <v>572</v>
      </c>
      <c r="M214" s="37">
        <v>110.19999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12.75</v>
      </c>
      <c r="D215" s="37">
        <v>12.733333333333334</v>
      </c>
      <c r="E215" s="37">
        <v>12.616666666666669</v>
      </c>
      <c r="F215" s="37">
        <v>12.483333333333334</v>
      </c>
      <c r="G215" s="37">
        <v>12.366666666666669</v>
      </c>
      <c r="H215" s="37">
        <v>12.866666666666669</v>
      </c>
      <c r="I215" s="37">
        <v>12.983333333333336</v>
      </c>
      <c r="J215" s="37">
        <v>13.116666666666669</v>
      </c>
      <c r="K215" s="37">
        <v>12.85</v>
      </c>
      <c r="L215" s="37">
        <v>12.6</v>
      </c>
      <c r="M215" s="37">
        <v>865.62936999999999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236.7</v>
      </c>
      <c r="D216" s="37">
        <v>235.18333333333331</v>
      </c>
      <c r="E216" s="37">
        <v>230.26666666666662</v>
      </c>
      <c r="F216" s="37">
        <v>223.83333333333331</v>
      </c>
      <c r="G216" s="37">
        <v>218.91666666666663</v>
      </c>
      <c r="H216" s="37">
        <v>241.61666666666662</v>
      </c>
      <c r="I216" s="37">
        <v>246.5333333333333</v>
      </c>
      <c r="J216" s="37">
        <v>252.96666666666661</v>
      </c>
      <c r="K216" s="37">
        <v>240.1</v>
      </c>
      <c r="L216" s="37">
        <v>228.75</v>
      </c>
      <c r="M216" s="37">
        <v>132.68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8"/>
      <c r="B1" s="459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51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44629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1" t="s">
        <v>16</v>
      </c>
      <c r="B9" s="453" t="s">
        <v>18</v>
      </c>
      <c r="C9" s="457" t="s">
        <v>20</v>
      </c>
      <c r="D9" s="457" t="s">
        <v>21</v>
      </c>
      <c r="E9" s="448" t="s">
        <v>22</v>
      </c>
      <c r="F9" s="449"/>
      <c r="G9" s="450"/>
      <c r="H9" s="448" t="s">
        <v>23</v>
      </c>
      <c r="I9" s="449"/>
      <c r="J9" s="450"/>
      <c r="K9" s="23"/>
      <c r="L9" s="24"/>
      <c r="M9" s="50"/>
      <c r="N9" s="1"/>
      <c r="O9" s="1"/>
    </row>
    <row r="10" spans="1:15" ht="42.75" customHeight="1">
      <c r="A10" s="455"/>
      <c r="B10" s="456"/>
      <c r="C10" s="456"/>
      <c r="D10" s="45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6" t="s">
        <v>288</v>
      </c>
      <c r="C11" s="328">
        <v>19902.05</v>
      </c>
      <c r="D11" s="329">
        <v>19884.616666666665</v>
      </c>
      <c r="E11" s="329">
        <v>19669.433333333331</v>
      </c>
      <c r="F11" s="329">
        <v>19436.816666666666</v>
      </c>
      <c r="G11" s="329">
        <v>19221.633333333331</v>
      </c>
      <c r="H11" s="329">
        <v>20117.23333333333</v>
      </c>
      <c r="I11" s="329">
        <v>20332.416666666664</v>
      </c>
      <c r="J11" s="329">
        <v>20565.033333333329</v>
      </c>
      <c r="K11" s="328">
        <v>20099.8</v>
      </c>
      <c r="L11" s="328">
        <v>19652</v>
      </c>
      <c r="M11" s="328">
        <v>8.5370000000000001E-2</v>
      </c>
      <c r="N11" s="1"/>
      <c r="O11" s="1"/>
    </row>
    <row r="12" spans="1:15" ht="12" customHeight="1">
      <c r="A12" s="30">
        <v>2</v>
      </c>
      <c r="B12" s="347" t="s">
        <v>293</v>
      </c>
      <c r="C12" s="328">
        <v>441.9</v>
      </c>
      <c r="D12" s="329">
        <v>443.26666666666665</v>
      </c>
      <c r="E12" s="329">
        <v>436.63333333333333</v>
      </c>
      <c r="F12" s="329">
        <v>431.36666666666667</v>
      </c>
      <c r="G12" s="329">
        <v>424.73333333333335</v>
      </c>
      <c r="H12" s="329">
        <v>448.5333333333333</v>
      </c>
      <c r="I12" s="329">
        <v>455.16666666666663</v>
      </c>
      <c r="J12" s="329">
        <v>460.43333333333328</v>
      </c>
      <c r="K12" s="328">
        <v>449.9</v>
      </c>
      <c r="L12" s="328">
        <v>438</v>
      </c>
      <c r="M12" s="328">
        <v>1.2022900000000001</v>
      </c>
      <c r="N12" s="1"/>
      <c r="O12" s="1"/>
    </row>
    <row r="13" spans="1:15" ht="12" customHeight="1">
      <c r="A13" s="30">
        <v>3</v>
      </c>
      <c r="B13" s="347" t="s">
        <v>39</v>
      </c>
      <c r="C13" s="328">
        <v>817.4</v>
      </c>
      <c r="D13" s="329">
        <v>811.15</v>
      </c>
      <c r="E13" s="329">
        <v>798.5</v>
      </c>
      <c r="F13" s="329">
        <v>779.6</v>
      </c>
      <c r="G13" s="329">
        <v>766.95</v>
      </c>
      <c r="H13" s="329">
        <v>830.05</v>
      </c>
      <c r="I13" s="329">
        <v>842.69999999999982</v>
      </c>
      <c r="J13" s="329">
        <v>861.59999999999991</v>
      </c>
      <c r="K13" s="328">
        <v>823.8</v>
      </c>
      <c r="L13" s="328">
        <v>792.25</v>
      </c>
      <c r="M13" s="328">
        <v>8.9868000000000006</v>
      </c>
      <c r="N13" s="1"/>
      <c r="O13" s="1"/>
    </row>
    <row r="14" spans="1:15" ht="12" customHeight="1">
      <c r="A14" s="30">
        <v>4</v>
      </c>
      <c r="B14" s="347" t="s">
        <v>294</v>
      </c>
      <c r="C14" s="328">
        <v>2554.3000000000002</v>
      </c>
      <c r="D14" s="329">
        <v>2566.2999999999997</v>
      </c>
      <c r="E14" s="329">
        <v>2512.9999999999995</v>
      </c>
      <c r="F14" s="329">
        <v>2471.6999999999998</v>
      </c>
      <c r="G14" s="329">
        <v>2418.3999999999996</v>
      </c>
      <c r="H14" s="329">
        <v>2607.5999999999995</v>
      </c>
      <c r="I14" s="329">
        <v>2660.8999999999996</v>
      </c>
      <c r="J14" s="329">
        <v>2702.1999999999994</v>
      </c>
      <c r="K14" s="328">
        <v>2619.6</v>
      </c>
      <c r="L14" s="328">
        <v>2525</v>
      </c>
      <c r="M14" s="328">
        <v>0.44917000000000001</v>
      </c>
      <c r="N14" s="1"/>
      <c r="O14" s="1"/>
    </row>
    <row r="15" spans="1:15" ht="12" customHeight="1">
      <c r="A15" s="30">
        <v>5</v>
      </c>
      <c r="B15" s="347" t="s">
        <v>289</v>
      </c>
      <c r="C15" s="328">
        <v>2135.0500000000002</v>
      </c>
      <c r="D15" s="329">
        <v>2132.35</v>
      </c>
      <c r="E15" s="329">
        <v>2106.6999999999998</v>
      </c>
      <c r="F15" s="329">
        <v>2078.35</v>
      </c>
      <c r="G15" s="329">
        <v>2052.6999999999998</v>
      </c>
      <c r="H15" s="329">
        <v>2160.6999999999998</v>
      </c>
      <c r="I15" s="329">
        <v>2186.3500000000004</v>
      </c>
      <c r="J15" s="329">
        <v>2214.6999999999998</v>
      </c>
      <c r="K15" s="328">
        <v>2158</v>
      </c>
      <c r="L15" s="328">
        <v>2104</v>
      </c>
      <c r="M15" s="328">
        <v>1.32359</v>
      </c>
      <c r="N15" s="1"/>
      <c r="O15" s="1"/>
    </row>
    <row r="16" spans="1:15" ht="12" customHeight="1">
      <c r="A16" s="30">
        <v>6</v>
      </c>
      <c r="B16" s="347" t="s">
        <v>238</v>
      </c>
      <c r="C16" s="328">
        <v>17705.849999999999</v>
      </c>
      <c r="D16" s="329">
        <v>17583.366666666665</v>
      </c>
      <c r="E16" s="329">
        <v>17407.933333333331</v>
      </c>
      <c r="F16" s="329">
        <v>17110.016666666666</v>
      </c>
      <c r="G16" s="329">
        <v>16934.583333333332</v>
      </c>
      <c r="H16" s="329">
        <v>17881.283333333329</v>
      </c>
      <c r="I16" s="329">
        <v>18056.716666666664</v>
      </c>
      <c r="J16" s="329">
        <v>18354.633333333328</v>
      </c>
      <c r="K16" s="328">
        <v>17758.8</v>
      </c>
      <c r="L16" s="328">
        <v>17285.45</v>
      </c>
      <c r="M16" s="328">
        <v>0.20115</v>
      </c>
      <c r="N16" s="1"/>
      <c r="O16" s="1"/>
    </row>
    <row r="17" spans="1:15" ht="12" customHeight="1">
      <c r="A17" s="30">
        <v>7</v>
      </c>
      <c r="B17" s="347" t="s">
        <v>242</v>
      </c>
      <c r="C17" s="328">
        <v>100.1</v>
      </c>
      <c r="D17" s="329">
        <v>99.649999999999991</v>
      </c>
      <c r="E17" s="329">
        <v>97.799999999999983</v>
      </c>
      <c r="F17" s="329">
        <v>95.499999999999986</v>
      </c>
      <c r="G17" s="329">
        <v>93.649999999999977</v>
      </c>
      <c r="H17" s="329">
        <v>101.94999999999999</v>
      </c>
      <c r="I17" s="329">
        <v>103.79999999999998</v>
      </c>
      <c r="J17" s="329">
        <v>106.1</v>
      </c>
      <c r="K17" s="328">
        <v>101.5</v>
      </c>
      <c r="L17" s="328">
        <v>97.35</v>
      </c>
      <c r="M17" s="328">
        <v>43.205030000000001</v>
      </c>
      <c r="N17" s="1"/>
      <c r="O17" s="1"/>
    </row>
    <row r="18" spans="1:15" ht="12" customHeight="1">
      <c r="A18" s="30">
        <v>8</v>
      </c>
      <c r="B18" s="347" t="s">
        <v>41</v>
      </c>
      <c r="C18" s="328">
        <v>266.3</v>
      </c>
      <c r="D18" s="329">
        <v>266.09999999999997</v>
      </c>
      <c r="E18" s="329">
        <v>262.14999999999992</v>
      </c>
      <c r="F18" s="329">
        <v>257.99999999999994</v>
      </c>
      <c r="G18" s="329">
        <v>254.0499999999999</v>
      </c>
      <c r="H18" s="329">
        <v>270.24999999999994</v>
      </c>
      <c r="I18" s="329">
        <v>274.2</v>
      </c>
      <c r="J18" s="329">
        <v>278.34999999999997</v>
      </c>
      <c r="K18" s="328">
        <v>270.05</v>
      </c>
      <c r="L18" s="328">
        <v>261.95</v>
      </c>
      <c r="M18" s="328">
        <v>22.75142</v>
      </c>
      <c r="N18" s="1"/>
      <c r="O18" s="1"/>
    </row>
    <row r="19" spans="1:15" ht="12" customHeight="1">
      <c r="A19" s="30">
        <v>9</v>
      </c>
      <c r="B19" s="347" t="s">
        <v>43</v>
      </c>
      <c r="C19" s="328">
        <v>1962.1</v>
      </c>
      <c r="D19" s="329">
        <v>1944.3500000000001</v>
      </c>
      <c r="E19" s="329">
        <v>1919.7500000000002</v>
      </c>
      <c r="F19" s="329">
        <v>1877.4</v>
      </c>
      <c r="G19" s="329">
        <v>1852.8000000000002</v>
      </c>
      <c r="H19" s="329">
        <v>1986.7000000000003</v>
      </c>
      <c r="I19" s="329">
        <v>2011.3000000000002</v>
      </c>
      <c r="J19" s="329">
        <v>2053.6500000000005</v>
      </c>
      <c r="K19" s="328">
        <v>1968.95</v>
      </c>
      <c r="L19" s="328">
        <v>1902</v>
      </c>
      <c r="M19" s="328">
        <v>3.3039399999999999</v>
      </c>
      <c r="N19" s="1"/>
      <c r="O19" s="1"/>
    </row>
    <row r="20" spans="1:15" ht="12" customHeight="1">
      <c r="A20" s="30">
        <v>10</v>
      </c>
      <c r="B20" s="347" t="s">
        <v>45</v>
      </c>
      <c r="C20" s="328">
        <v>1601.6</v>
      </c>
      <c r="D20" s="329">
        <v>1587.4666666666665</v>
      </c>
      <c r="E20" s="329">
        <v>1567.5333333333328</v>
      </c>
      <c r="F20" s="329">
        <v>1533.4666666666665</v>
      </c>
      <c r="G20" s="329">
        <v>1513.5333333333328</v>
      </c>
      <c r="H20" s="329">
        <v>1621.5333333333328</v>
      </c>
      <c r="I20" s="329">
        <v>1641.4666666666667</v>
      </c>
      <c r="J20" s="329">
        <v>1675.5333333333328</v>
      </c>
      <c r="K20" s="328">
        <v>1607.4</v>
      </c>
      <c r="L20" s="328">
        <v>1553.4</v>
      </c>
      <c r="M20" s="328">
        <v>13.963469999999999</v>
      </c>
      <c r="N20" s="1"/>
      <c r="O20" s="1"/>
    </row>
    <row r="21" spans="1:15" ht="12" customHeight="1">
      <c r="A21" s="30">
        <v>11</v>
      </c>
      <c r="B21" s="347" t="s">
        <v>239</v>
      </c>
      <c r="C21" s="328">
        <v>1783.95</v>
      </c>
      <c r="D21" s="329">
        <v>1802.8999999999999</v>
      </c>
      <c r="E21" s="329">
        <v>1732.0499999999997</v>
      </c>
      <c r="F21" s="329">
        <v>1680.1499999999999</v>
      </c>
      <c r="G21" s="329">
        <v>1609.2999999999997</v>
      </c>
      <c r="H21" s="329">
        <v>1854.7999999999997</v>
      </c>
      <c r="I21" s="329">
        <v>1925.6499999999996</v>
      </c>
      <c r="J21" s="329">
        <v>1977.5499999999997</v>
      </c>
      <c r="K21" s="328">
        <v>1873.75</v>
      </c>
      <c r="L21" s="328">
        <v>1751</v>
      </c>
      <c r="M21" s="328">
        <v>8.44346</v>
      </c>
      <c r="N21" s="1"/>
      <c r="O21" s="1"/>
    </row>
    <row r="22" spans="1:15" ht="12" customHeight="1">
      <c r="A22" s="30">
        <v>12</v>
      </c>
      <c r="B22" s="347" t="s">
        <v>46</v>
      </c>
      <c r="C22" s="328">
        <v>688.85</v>
      </c>
      <c r="D22" s="329">
        <v>683.81666666666661</v>
      </c>
      <c r="E22" s="329">
        <v>675.63333333333321</v>
      </c>
      <c r="F22" s="329">
        <v>662.41666666666663</v>
      </c>
      <c r="G22" s="329">
        <v>654.23333333333323</v>
      </c>
      <c r="H22" s="329">
        <v>697.03333333333319</v>
      </c>
      <c r="I22" s="329">
        <v>705.21666666666658</v>
      </c>
      <c r="J22" s="329">
        <v>718.43333333333317</v>
      </c>
      <c r="K22" s="328">
        <v>692</v>
      </c>
      <c r="L22" s="328">
        <v>670.6</v>
      </c>
      <c r="M22" s="328">
        <v>38.313969999999998</v>
      </c>
      <c r="N22" s="1"/>
      <c r="O22" s="1"/>
    </row>
    <row r="23" spans="1:15" ht="12.75" customHeight="1">
      <c r="A23" s="30">
        <v>13</v>
      </c>
      <c r="B23" s="347" t="s">
        <v>241</v>
      </c>
      <c r="C23" s="328">
        <v>2217</v>
      </c>
      <c r="D23" s="329">
        <v>2211.65</v>
      </c>
      <c r="E23" s="329">
        <v>2116.4500000000003</v>
      </c>
      <c r="F23" s="329">
        <v>2015.9</v>
      </c>
      <c r="G23" s="329">
        <v>1920.7000000000003</v>
      </c>
      <c r="H23" s="329">
        <v>2312.2000000000003</v>
      </c>
      <c r="I23" s="329">
        <v>2407.4</v>
      </c>
      <c r="J23" s="329">
        <v>2507.9500000000003</v>
      </c>
      <c r="K23" s="328">
        <v>2306.85</v>
      </c>
      <c r="L23" s="328">
        <v>2111.1</v>
      </c>
      <c r="M23" s="328">
        <v>1.85989</v>
      </c>
      <c r="N23" s="1"/>
      <c r="O23" s="1"/>
    </row>
    <row r="24" spans="1:15" ht="12.75" customHeight="1">
      <c r="A24" s="30">
        <v>14</v>
      </c>
      <c r="B24" s="347" t="s">
        <v>295</v>
      </c>
      <c r="C24" s="328">
        <v>300</v>
      </c>
      <c r="D24" s="329">
        <v>304.03333333333336</v>
      </c>
      <c r="E24" s="329">
        <v>291.06666666666672</v>
      </c>
      <c r="F24" s="329">
        <v>282.13333333333338</v>
      </c>
      <c r="G24" s="329">
        <v>269.16666666666674</v>
      </c>
      <c r="H24" s="329">
        <v>312.9666666666667</v>
      </c>
      <c r="I24" s="329">
        <v>325.93333333333328</v>
      </c>
      <c r="J24" s="329">
        <v>334.86666666666667</v>
      </c>
      <c r="K24" s="328">
        <v>317</v>
      </c>
      <c r="L24" s="328">
        <v>295.10000000000002</v>
      </c>
      <c r="M24" s="328">
        <v>3.01301</v>
      </c>
      <c r="N24" s="1"/>
      <c r="O24" s="1"/>
    </row>
    <row r="25" spans="1:15" ht="12.75" customHeight="1">
      <c r="A25" s="30">
        <v>15</v>
      </c>
      <c r="B25" s="347" t="s">
        <v>296</v>
      </c>
      <c r="C25" s="328">
        <v>189.15</v>
      </c>
      <c r="D25" s="329">
        <v>191.31666666666669</v>
      </c>
      <c r="E25" s="329">
        <v>181.83333333333337</v>
      </c>
      <c r="F25" s="329">
        <v>174.51666666666668</v>
      </c>
      <c r="G25" s="329">
        <v>165.03333333333336</v>
      </c>
      <c r="H25" s="329">
        <v>198.63333333333338</v>
      </c>
      <c r="I25" s="329">
        <v>208.11666666666667</v>
      </c>
      <c r="J25" s="329">
        <v>215.43333333333339</v>
      </c>
      <c r="K25" s="328">
        <v>200.8</v>
      </c>
      <c r="L25" s="328">
        <v>184</v>
      </c>
      <c r="M25" s="328">
        <v>9.7002699999999997</v>
      </c>
      <c r="N25" s="1"/>
      <c r="O25" s="1"/>
    </row>
    <row r="26" spans="1:15" ht="12.75" customHeight="1">
      <c r="A26" s="30">
        <v>16</v>
      </c>
      <c r="B26" s="347" t="s">
        <v>297</v>
      </c>
      <c r="C26" s="328">
        <v>1158.05</v>
      </c>
      <c r="D26" s="329">
        <v>1156.1333333333334</v>
      </c>
      <c r="E26" s="329">
        <v>1142.3166666666668</v>
      </c>
      <c r="F26" s="329">
        <v>1126.5833333333335</v>
      </c>
      <c r="G26" s="329">
        <v>1112.7666666666669</v>
      </c>
      <c r="H26" s="329">
        <v>1171.8666666666668</v>
      </c>
      <c r="I26" s="329">
        <v>1185.6833333333334</v>
      </c>
      <c r="J26" s="329">
        <v>1201.4166666666667</v>
      </c>
      <c r="K26" s="328">
        <v>1169.95</v>
      </c>
      <c r="L26" s="328">
        <v>1140.4000000000001</v>
      </c>
      <c r="M26" s="328">
        <v>2.4419</v>
      </c>
      <c r="N26" s="1"/>
      <c r="O26" s="1"/>
    </row>
    <row r="27" spans="1:15" ht="12.75" customHeight="1">
      <c r="A27" s="30">
        <v>17</v>
      </c>
      <c r="B27" s="347" t="s">
        <v>291</v>
      </c>
      <c r="C27" s="328">
        <v>1635.75</v>
      </c>
      <c r="D27" s="329">
        <v>1631.5333333333335</v>
      </c>
      <c r="E27" s="329">
        <v>1575.0666666666671</v>
      </c>
      <c r="F27" s="329">
        <v>1514.3833333333334</v>
      </c>
      <c r="G27" s="329">
        <v>1457.916666666667</v>
      </c>
      <c r="H27" s="329">
        <v>1692.2166666666672</v>
      </c>
      <c r="I27" s="329">
        <v>1748.6833333333338</v>
      </c>
      <c r="J27" s="329">
        <v>1809.3666666666672</v>
      </c>
      <c r="K27" s="328">
        <v>1688</v>
      </c>
      <c r="L27" s="328">
        <v>1570.85</v>
      </c>
      <c r="M27" s="328">
        <v>0.48318</v>
      </c>
      <c r="N27" s="1"/>
      <c r="O27" s="1"/>
    </row>
    <row r="28" spans="1:15" ht="12.75" customHeight="1">
      <c r="A28" s="30">
        <v>18</v>
      </c>
      <c r="B28" s="347" t="s">
        <v>243</v>
      </c>
      <c r="C28" s="328">
        <v>1720.7</v>
      </c>
      <c r="D28" s="329">
        <v>1719.95</v>
      </c>
      <c r="E28" s="329">
        <v>1697.9</v>
      </c>
      <c r="F28" s="329">
        <v>1675.1000000000001</v>
      </c>
      <c r="G28" s="329">
        <v>1653.0500000000002</v>
      </c>
      <c r="H28" s="329">
        <v>1742.75</v>
      </c>
      <c r="I28" s="329">
        <v>1764.7999999999997</v>
      </c>
      <c r="J28" s="329">
        <v>1787.6</v>
      </c>
      <c r="K28" s="328">
        <v>1742</v>
      </c>
      <c r="L28" s="328">
        <v>1697.15</v>
      </c>
      <c r="M28" s="328">
        <v>0.70184000000000002</v>
      </c>
      <c r="N28" s="1"/>
      <c r="O28" s="1"/>
    </row>
    <row r="29" spans="1:15" ht="12.75" customHeight="1">
      <c r="A29" s="30">
        <v>19</v>
      </c>
      <c r="B29" s="347" t="s">
        <v>298</v>
      </c>
      <c r="C29" s="328">
        <v>80.95</v>
      </c>
      <c r="D29" s="329">
        <v>81.38333333333334</v>
      </c>
      <c r="E29" s="329">
        <v>79.966666666666683</v>
      </c>
      <c r="F29" s="329">
        <v>78.983333333333348</v>
      </c>
      <c r="G29" s="329">
        <v>77.566666666666691</v>
      </c>
      <c r="H29" s="329">
        <v>82.366666666666674</v>
      </c>
      <c r="I29" s="329">
        <v>83.783333333333331</v>
      </c>
      <c r="J29" s="329">
        <v>84.766666666666666</v>
      </c>
      <c r="K29" s="328">
        <v>82.8</v>
      </c>
      <c r="L29" s="328">
        <v>80.400000000000006</v>
      </c>
      <c r="M29" s="328">
        <v>1.2851699999999999</v>
      </c>
      <c r="N29" s="1"/>
      <c r="O29" s="1"/>
    </row>
    <row r="30" spans="1:15" ht="12.75" customHeight="1">
      <c r="A30" s="30">
        <v>20</v>
      </c>
      <c r="B30" s="347" t="s">
        <v>48</v>
      </c>
      <c r="C30" s="328">
        <v>3265.4</v>
      </c>
      <c r="D30" s="329">
        <v>3251.5833333333335</v>
      </c>
      <c r="E30" s="329">
        <v>3219.9666666666672</v>
      </c>
      <c r="F30" s="329">
        <v>3174.5333333333338</v>
      </c>
      <c r="G30" s="329">
        <v>3142.9166666666674</v>
      </c>
      <c r="H30" s="329">
        <v>3297.0166666666669</v>
      </c>
      <c r="I30" s="329">
        <v>3328.6333333333328</v>
      </c>
      <c r="J30" s="329">
        <v>3374.0666666666666</v>
      </c>
      <c r="K30" s="328">
        <v>3283.2</v>
      </c>
      <c r="L30" s="328">
        <v>3206.15</v>
      </c>
      <c r="M30" s="328">
        <v>0.86399999999999999</v>
      </c>
      <c r="N30" s="1"/>
      <c r="O30" s="1"/>
    </row>
    <row r="31" spans="1:15" ht="12.75" customHeight="1">
      <c r="A31" s="30">
        <v>21</v>
      </c>
      <c r="B31" s="347" t="s">
        <v>299</v>
      </c>
      <c r="C31" s="328">
        <v>2818.35</v>
      </c>
      <c r="D31" s="329">
        <v>2822.0666666666662</v>
      </c>
      <c r="E31" s="329">
        <v>2765.1833333333325</v>
      </c>
      <c r="F31" s="329">
        <v>2712.0166666666664</v>
      </c>
      <c r="G31" s="329">
        <v>2655.1333333333328</v>
      </c>
      <c r="H31" s="329">
        <v>2875.2333333333322</v>
      </c>
      <c r="I31" s="329">
        <v>2932.1166666666663</v>
      </c>
      <c r="J31" s="329">
        <v>2985.2833333333319</v>
      </c>
      <c r="K31" s="328">
        <v>2878.95</v>
      </c>
      <c r="L31" s="328">
        <v>2768.9</v>
      </c>
      <c r="M31" s="328">
        <v>0.54066999999999998</v>
      </c>
      <c r="N31" s="1"/>
      <c r="O31" s="1"/>
    </row>
    <row r="32" spans="1:15" ht="12.75" customHeight="1">
      <c r="A32" s="30">
        <v>22</v>
      </c>
      <c r="B32" s="347" t="s">
        <v>300</v>
      </c>
      <c r="C32" s="328">
        <v>23.3</v>
      </c>
      <c r="D32" s="329">
        <v>23.233333333333334</v>
      </c>
      <c r="E32" s="329">
        <v>22.616666666666667</v>
      </c>
      <c r="F32" s="329">
        <v>21.933333333333334</v>
      </c>
      <c r="G32" s="329">
        <v>21.316666666666666</v>
      </c>
      <c r="H32" s="329">
        <v>23.916666666666668</v>
      </c>
      <c r="I32" s="329">
        <v>24.533333333333335</v>
      </c>
      <c r="J32" s="329">
        <v>25.216666666666669</v>
      </c>
      <c r="K32" s="328">
        <v>23.85</v>
      </c>
      <c r="L32" s="328">
        <v>22.55</v>
      </c>
      <c r="M32" s="328">
        <v>140.35936000000001</v>
      </c>
      <c r="N32" s="1"/>
      <c r="O32" s="1"/>
    </row>
    <row r="33" spans="1:15" ht="12.75" customHeight="1">
      <c r="A33" s="30">
        <v>23</v>
      </c>
      <c r="B33" s="347" t="s">
        <v>50</v>
      </c>
      <c r="C33" s="328">
        <v>557.54999999999995</v>
      </c>
      <c r="D33" s="329">
        <v>551.51666666666665</v>
      </c>
      <c r="E33" s="329">
        <v>544.0333333333333</v>
      </c>
      <c r="F33" s="329">
        <v>530.51666666666665</v>
      </c>
      <c r="G33" s="329">
        <v>523.0333333333333</v>
      </c>
      <c r="H33" s="329">
        <v>565.0333333333333</v>
      </c>
      <c r="I33" s="329">
        <v>572.51666666666665</v>
      </c>
      <c r="J33" s="329">
        <v>586.0333333333333</v>
      </c>
      <c r="K33" s="328">
        <v>559</v>
      </c>
      <c r="L33" s="328">
        <v>538</v>
      </c>
      <c r="M33" s="328">
        <v>8.1100899999999996</v>
      </c>
      <c r="N33" s="1"/>
      <c r="O33" s="1"/>
    </row>
    <row r="34" spans="1:15" ht="12.75" customHeight="1">
      <c r="A34" s="30">
        <v>24</v>
      </c>
      <c r="B34" s="347" t="s">
        <v>301</v>
      </c>
      <c r="C34" s="328">
        <v>3435.75</v>
      </c>
      <c r="D34" s="329">
        <v>3428.9500000000003</v>
      </c>
      <c r="E34" s="329">
        <v>3372.4000000000005</v>
      </c>
      <c r="F34" s="329">
        <v>3309.05</v>
      </c>
      <c r="G34" s="329">
        <v>3252.5000000000005</v>
      </c>
      <c r="H34" s="329">
        <v>3492.3000000000006</v>
      </c>
      <c r="I34" s="329">
        <v>3548.8500000000008</v>
      </c>
      <c r="J34" s="329">
        <v>3612.2000000000007</v>
      </c>
      <c r="K34" s="328">
        <v>3485.5</v>
      </c>
      <c r="L34" s="328">
        <v>3365.6</v>
      </c>
      <c r="M34" s="328">
        <v>0.76351000000000002</v>
      </c>
      <c r="N34" s="1"/>
      <c r="O34" s="1"/>
    </row>
    <row r="35" spans="1:15" ht="12.75" customHeight="1">
      <c r="A35" s="30">
        <v>25</v>
      </c>
      <c r="B35" s="347" t="s">
        <v>51</v>
      </c>
      <c r="C35" s="328">
        <v>282.89999999999998</v>
      </c>
      <c r="D35" s="329">
        <v>280.48333333333335</v>
      </c>
      <c r="E35" s="329">
        <v>276.41666666666669</v>
      </c>
      <c r="F35" s="329">
        <v>269.93333333333334</v>
      </c>
      <c r="G35" s="329">
        <v>265.86666666666667</v>
      </c>
      <c r="H35" s="329">
        <v>286.9666666666667</v>
      </c>
      <c r="I35" s="329">
        <v>291.0333333333333</v>
      </c>
      <c r="J35" s="329">
        <v>297.51666666666671</v>
      </c>
      <c r="K35" s="328">
        <v>284.55</v>
      </c>
      <c r="L35" s="328">
        <v>274</v>
      </c>
      <c r="M35" s="328">
        <v>65.135649999999998</v>
      </c>
      <c r="N35" s="1"/>
      <c r="O35" s="1"/>
    </row>
    <row r="36" spans="1:15" ht="12.75" customHeight="1">
      <c r="A36" s="30">
        <v>26</v>
      </c>
      <c r="B36" s="347" t="s">
        <v>851</v>
      </c>
      <c r="C36" s="328">
        <v>1268.0999999999999</v>
      </c>
      <c r="D36" s="329">
        <v>1264.3666666666666</v>
      </c>
      <c r="E36" s="329">
        <v>1243.7333333333331</v>
      </c>
      <c r="F36" s="329">
        <v>1219.3666666666666</v>
      </c>
      <c r="G36" s="329">
        <v>1198.7333333333331</v>
      </c>
      <c r="H36" s="329">
        <v>1288.7333333333331</v>
      </c>
      <c r="I36" s="329">
        <v>1309.3666666666668</v>
      </c>
      <c r="J36" s="329">
        <v>1333.7333333333331</v>
      </c>
      <c r="K36" s="328">
        <v>1285</v>
      </c>
      <c r="L36" s="328">
        <v>1240</v>
      </c>
      <c r="M36" s="328">
        <v>3.0691000000000002</v>
      </c>
      <c r="N36" s="1"/>
      <c r="O36" s="1"/>
    </row>
    <row r="37" spans="1:15" ht="12.75" customHeight="1">
      <c r="A37" s="30">
        <v>27</v>
      </c>
      <c r="B37" s="347" t="s">
        <v>812</v>
      </c>
      <c r="C37" s="328">
        <v>787.8</v>
      </c>
      <c r="D37" s="329">
        <v>788.76666666666677</v>
      </c>
      <c r="E37" s="329">
        <v>772.53333333333353</v>
      </c>
      <c r="F37" s="329">
        <v>757.26666666666677</v>
      </c>
      <c r="G37" s="329">
        <v>741.03333333333353</v>
      </c>
      <c r="H37" s="329">
        <v>804.03333333333353</v>
      </c>
      <c r="I37" s="329">
        <v>820.26666666666688</v>
      </c>
      <c r="J37" s="329">
        <v>835.53333333333353</v>
      </c>
      <c r="K37" s="328">
        <v>805</v>
      </c>
      <c r="L37" s="328">
        <v>773.5</v>
      </c>
      <c r="M37" s="328">
        <v>1.60442</v>
      </c>
      <c r="N37" s="1"/>
      <c r="O37" s="1"/>
    </row>
    <row r="38" spans="1:15" ht="12.75" customHeight="1">
      <c r="A38" s="30">
        <v>28</v>
      </c>
      <c r="B38" s="347" t="s">
        <v>292</v>
      </c>
      <c r="C38" s="328">
        <v>829.85</v>
      </c>
      <c r="D38" s="329">
        <v>826.51666666666677</v>
      </c>
      <c r="E38" s="329">
        <v>818.33333333333348</v>
      </c>
      <c r="F38" s="329">
        <v>806.81666666666672</v>
      </c>
      <c r="G38" s="329">
        <v>798.63333333333344</v>
      </c>
      <c r="H38" s="329">
        <v>838.03333333333353</v>
      </c>
      <c r="I38" s="329">
        <v>846.2166666666667</v>
      </c>
      <c r="J38" s="329">
        <v>857.73333333333358</v>
      </c>
      <c r="K38" s="328">
        <v>834.7</v>
      </c>
      <c r="L38" s="328">
        <v>815</v>
      </c>
      <c r="M38" s="328">
        <v>4.1879299999999997</v>
      </c>
      <c r="N38" s="1"/>
      <c r="O38" s="1"/>
    </row>
    <row r="39" spans="1:15" ht="12.75" customHeight="1">
      <c r="A39" s="30">
        <v>29</v>
      </c>
      <c r="B39" s="347" t="s">
        <v>52</v>
      </c>
      <c r="C39" s="328">
        <v>716</v>
      </c>
      <c r="D39" s="329">
        <v>715.63333333333321</v>
      </c>
      <c r="E39" s="329">
        <v>703.4166666666664</v>
      </c>
      <c r="F39" s="329">
        <v>690.83333333333314</v>
      </c>
      <c r="G39" s="329">
        <v>678.61666666666633</v>
      </c>
      <c r="H39" s="329">
        <v>728.21666666666647</v>
      </c>
      <c r="I39" s="329">
        <v>740.43333333333317</v>
      </c>
      <c r="J39" s="329">
        <v>753.01666666666654</v>
      </c>
      <c r="K39" s="328">
        <v>727.85</v>
      </c>
      <c r="L39" s="328">
        <v>703.05</v>
      </c>
      <c r="M39" s="328">
        <v>1.80463</v>
      </c>
      <c r="N39" s="1"/>
      <c r="O39" s="1"/>
    </row>
    <row r="40" spans="1:15" ht="12.75" customHeight="1">
      <c r="A40" s="30">
        <v>30</v>
      </c>
      <c r="B40" s="347" t="s">
        <v>53</v>
      </c>
      <c r="C40" s="328">
        <v>4722.25</v>
      </c>
      <c r="D40" s="329">
        <v>4685.8833333333332</v>
      </c>
      <c r="E40" s="329">
        <v>4631.7666666666664</v>
      </c>
      <c r="F40" s="329">
        <v>4541.2833333333328</v>
      </c>
      <c r="G40" s="329">
        <v>4487.1666666666661</v>
      </c>
      <c r="H40" s="329">
        <v>4776.3666666666668</v>
      </c>
      <c r="I40" s="329">
        <v>4830.4833333333336</v>
      </c>
      <c r="J40" s="329">
        <v>4920.9666666666672</v>
      </c>
      <c r="K40" s="328">
        <v>4740</v>
      </c>
      <c r="L40" s="328">
        <v>4595.3999999999996</v>
      </c>
      <c r="M40" s="328">
        <v>6.7023799999999998</v>
      </c>
      <c r="N40" s="1"/>
      <c r="O40" s="1"/>
    </row>
    <row r="41" spans="1:15" ht="12.75" customHeight="1">
      <c r="A41" s="30">
        <v>31</v>
      </c>
      <c r="B41" s="347" t="s">
        <v>54</v>
      </c>
      <c r="C41" s="328">
        <v>171.55</v>
      </c>
      <c r="D41" s="329">
        <v>170.9</v>
      </c>
      <c r="E41" s="329">
        <v>166.5</v>
      </c>
      <c r="F41" s="329">
        <v>161.44999999999999</v>
      </c>
      <c r="G41" s="329">
        <v>157.04999999999998</v>
      </c>
      <c r="H41" s="329">
        <v>175.95000000000002</v>
      </c>
      <c r="I41" s="329">
        <v>180.35000000000005</v>
      </c>
      <c r="J41" s="329">
        <v>185.40000000000003</v>
      </c>
      <c r="K41" s="328">
        <v>175.3</v>
      </c>
      <c r="L41" s="328">
        <v>165.85</v>
      </c>
      <c r="M41" s="328">
        <v>67.445099999999996</v>
      </c>
      <c r="N41" s="1"/>
      <c r="O41" s="1"/>
    </row>
    <row r="42" spans="1:15" ht="12.75" customHeight="1">
      <c r="A42" s="30">
        <v>32</v>
      </c>
      <c r="B42" s="347" t="s">
        <v>302</v>
      </c>
      <c r="C42" s="328">
        <v>401.7</v>
      </c>
      <c r="D42" s="329">
        <v>397.88333333333338</v>
      </c>
      <c r="E42" s="329">
        <v>390.76666666666677</v>
      </c>
      <c r="F42" s="329">
        <v>379.83333333333337</v>
      </c>
      <c r="G42" s="329">
        <v>372.71666666666675</v>
      </c>
      <c r="H42" s="329">
        <v>408.81666666666678</v>
      </c>
      <c r="I42" s="329">
        <v>415.93333333333345</v>
      </c>
      <c r="J42" s="329">
        <v>426.86666666666679</v>
      </c>
      <c r="K42" s="328">
        <v>405</v>
      </c>
      <c r="L42" s="328">
        <v>386.95</v>
      </c>
      <c r="M42" s="328">
        <v>1.9754799999999999</v>
      </c>
      <c r="N42" s="1"/>
      <c r="O42" s="1"/>
    </row>
    <row r="43" spans="1:15" ht="12.75" customHeight="1">
      <c r="A43" s="30">
        <v>33</v>
      </c>
      <c r="B43" s="347" t="s">
        <v>303</v>
      </c>
      <c r="C43" s="328">
        <v>89.15</v>
      </c>
      <c r="D43" s="329">
        <v>88.933333333333323</v>
      </c>
      <c r="E43" s="329">
        <v>87.066666666666649</v>
      </c>
      <c r="F43" s="329">
        <v>84.98333333333332</v>
      </c>
      <c r="G43" s="329">
        <v>83.116666666666646</v>
      </c>
      <c r="H43" s="329">
        <v>91.016666666666652</v>
      </c>
      <c r="I43" s="329">
        <v>92.883333333333326</v>
      </c>
      <c r="J43" s="329">
        <v>94.966666666666654</v>
      </c>
      <c r="K43" s="328">
        <v>90.8</v>
      </c>
      <c r="L43" s="328">
        <v>86.85</v>
      </c>
      <c r="M43" s="328">
        <v>7.5970899999999997</v>
      </c>
      <c r="N43" s="1"/>
      <c r="O43" s="1"/>
    </row>
    <row r="44" spans="1:15" ht="12.75" customHeight="1">
      <c r="A44" s="30">
        <v>34</v>
      </c>
      <c r="B44" s="347" t="s">
        <v>55</v>
      </c>
      <c r="C44" s="328">
        <v>99.3</v>
      </c>
      <c r="D44" s="329">
        <v>97.600000000000009</v>
      </c>
      <c r="E44" s="329">
        <v>94.90000000000002</v>
      </c>
      <c r="F44" s="329">
        <v>90.500000000000014</v>
      </c>
      <c r="G44" s="329">
        <v>87.800000000000026</v>
      </c>
      <c r="H44" s="329">
        <v>102.00000000000001</v>
      </c>
      <c r="I44" s="329">
        <v>104.7</v>
      </c>
      <c r="J44" s="329">
        <v>109.10000000000001</v>
      </c>
      <c r="K44" s="328">
        <v>100.3</v>
      </c>
      <c r="L44" s="328">
        <v>93.2</v>
      </c>
      <c r="M44" s="328">
        <v>416.64229</v>
      </c>
      <c r="N44" s="1"/>
      <c r="O44" s="1"/>
    </row>
    <row r="45" spans="1:15" ht="12.75" customHeight="1">
      <c r="A45" s="30">
        <v>35</v>
      </c>
      <c r="B45" s="347" t="s">
        <v>57</v>
      </c>
      <c r="C45" s="328">
        <v>2723.4</v>
      </c>
      <c r="D45" s="329">
        <v>2699.4500000000003</v>
      </c>
      <c r="E45" s="329">
        <v>2661.9500000000007</v>
      </c>
      <c r="F45" s="329">
        <v>2600.5000000000005</v>
      </c>
      <c r="G45" s="329">
        <v>2563.0000000000009</v>
      </c>
      <c r="H45" s="329">
        <v>2760.9000000000005</v>
      </c>
      <c r="I45" s="329">
        <v>2798.3999999999996</v>
      </c>
      <c r="J45" s="329">
        <v>2859.8500000000004</v>
      </c>
      <c r="K45" s="328">
        <v>2736.95</v>
      </c>
      <c r="L45" s="328">
        <v>2638</v>
      </c>
      <c r="M45" s="328">
        <v>26.11102</v>
      </c>
      <c r="N45" s="1"/>
      <c r="O45" s="1"/>
    </row>
    <row r="46" spans="1:15" ht="12.75" customHeight="1">
      <c r="A46" s="30">
        <v>36</v>
      </c>
      <c r="B46" s="347" t="s">
        <v>304</v>
      </c>
      <c r="C46" s="328">
        <v>163.05000000000001</v>
      </c>
      <c r="D46" s="329">
        <v>163.11666666666667</v>
      </c>
      <c r="E46" s="329">
        <v>160.23333333333335</v>
      </c>
      <c r="F46" s="329">
        <v>157.41666666666669</v>
      </c>
      <c r="G46" s="329">
        <v>154.53333333333336</v>
      </c>
      <c r="H46" s="329">
        <v>165.93333333333334</v>
      </c>
      <c r="I46" s="329">
        <v>168.81666666666666</v>
      </c>
      <c r="J46" s="329">
        <v>171.63333333333333</v>
      </c>
      <c r="K46" s="328">
        <v>166</v>
      </c>
      <c r="L46" s="328">
        <v>160.30000000000001</v>
      </c>
      <c r="M46" s="328">
        <v>2.82938</v>
      </c>
      <c r="N46" s="1"/>
      <c r="O46" s="1"/>
    </row>
    <row r="47" spans="1:15" ht="12.75" customHeight="1">
      <c r="A47" s="30">
        <v>37</v>
      </c>
      <c r="B47" s="347" t="s">
        <v>306</v>
      </c>
      <c r="C47" s="328">
        <v>1832.25</v>
      </c>
      <c r="D47" s="329">
        <v>1841.75</v>
      </c>
      <c r="E47" s="329">
        <v>1806.5</v>
      </c>
      <c r="F47" s="329">
        <v>1780.75</v>
      </c>
      <c r="G47" s="329">
        <v>1745.5</v>
      </c>
      <c r="H47" s="329">
        <v>1867.5</v>
      </c>
      <c r="I47" s="329">
        <v>1902.75</v>
      </c>
      <c r="J47" s="329">
        <v>1928.5</v>
      </c>
      <c r="K47" s="328">
        <v>1877</v>
      </c>
      <c r="L47" s="328">
        <v>1816</v>
      </c>
      <c r="M47" s="328">
        <v>2.2450399999999999</v>
      </c>
      <c r="N47" s="1"/>
      <c r="O47" s="1"/>
    </row>
    <row r="48" spans="1:15" ht="12.75" customHeight="1">
      <c r="A48" s="30">
        <v>38</v>
      </c>
      <c r="B48" s="347" t="s">
        <v>305</v>
      </c>
      <c r="C48" s="328">
        <v>2626.7</v>
      </c>
      <c r="D48" s="329">
        <v>2612.1666666666665</v>
      </c>
      <c r="E48" s="329">
        <v>2583.7833333333328</v>
      </c>
      <c r="F48" s="329">
        <v>2540.8666666666663</v>
      </c>
      <c r="G48" s="329">
        <v>2512.4833333333327</v>
      </c>
      <c r="H48" s="329">
        <v>2655.083333333333</v>
      </c>
      <c r="I48" s="329">
        <v>2683.4666666666672</v>
      </c>
      <c r="J48" s="329">
        <v>2726.3833333333332</v>
      </c>
      <c r="K48" s="328">
        <v>2640.55</v>
      </c>
      <c r="L48" s="328">
        <v>2569.25</v>
      </c>
      <c r="M48" s="328">
        <v>0.10506</v>
      </c>
      <c r="N48" s="1"/>
      <c r="O48" s="1"/>
    </row>
    <row r="49" spans="1:15" ht="12.75" customHeight="1">
      <c r="A49" s="30">
        <v>39</v>
      </c>
      <c r="B49" s="347" t="s">
        <v>240</v>
      </c>
      <c r="C49" s="328">
        <v>1629.65</v>
      </c>
      <c r="D49" s="329">
        <v>1671.3166666666666</v>
      </c>
      <c r="E49" s="329">
        <v>1587.5833333333333</v>
      </c>
      <c r="F49" s="329">
        <v>1545.5166666666667</v>
      </c>
      <c r="G49" s="329">
        <v>1461.7833333333333</v>
      </c>
      <c r="H49" s="329">
        <v>1713.3833333333332</v>
      </c>
      <c r="I49" s="329">
        <v>1797.1166666666668</v>
      </c>
      <c r="J49" s="329">
        <v>1839.1833333333332</v>
      </c>
      <c r="K49" s="328">
        <v>1755.05</v>
      </c>
      <c r="L49" s="328">
        <v>1629.25</v>
      </c>
      <c r="M49" s="328">
        <v>2.63876</v>
      </c>
      <c r="N49" s="1"/>
      <c r="O49" s="1"/>
    </row>
    <row r="50" spans="1:15" ht="12.75" customHeight="1">
      <c r="A50" s="30">
        <v>40</v>
      </c>
      <c r="B50" s="347" t="s">
        <v>307</v>
      </c>
      <c r="C50" s="328">
        <v>9106.85</v>
      </c>
      <c r="D50" s="329">
        <v>8929.7999999999993</v>
      </c>
      <c r="E50" s="329">
        <v>8679.5999999999985</v>
      </c>
      <c r="F50" s="329">
        <v>8252.3499999999985</v>
      </c>
      <c r="G50" s="329">
        <v>8002.1499999999978</v>
      </c>
      <c r="H50" s="329">
        <v>9357.0499999999993</v>
      </c>
      <c r="I50" s="329">
        <v>9607.25</v>
      </c>
      <c r="J50" s="329">
        <v>10034.5</v>
      </c>
      <c r="K50" s="328">
        <v>9180</v>
      </c>
      <c r="L50" s="328">
        <v>8502.5499999999993</v>
      </c>
      <c r="M50" s="328">
        <v>0.37613999999999997</v>
      </c>
      <c r="N50" s="1"/>
      <c r="O50" s="1"/>
    </row>
    <row r="51" spans="1:15" ht="12.75" customHeight="1">
      <c r="A51" s="30">
        <v>41</v>
      </c>
      <c r="B51" s="347" t="s">
        <v>59</v>
      </c>
      <c r="C51" s="328">
        <v>1098.3499999999999</v>
      </c>
      <c r="D51" s="329">
        <v>1084.8500000000001</v>
      </c>
      <c r="E51" s="329">
        <v>1063.5000000000002</v>
      </c>
      <c r="F51" s="329">
        <v>1028.6500000000001</v>
      </c>
      <c r="G51" s="329">
        <v>1007.3000000000002</v>
      </c>
      <c r="H51" s="329">
        <v>1119.7000000000003</v>
      </c>
      <c r="I51" s="329">
        <v>1141.0500000000002</v>
      </c>
      <c r="J51" s="329">
        <v>1175.9000000000003</v>
      </c>
      <c r="K51" s="328">
        <v>1106.2</v>
      </c>
      <c r="L51" s="328">
        <v>1050</v>
      </c>
      <c r="M51" s="328">
        <v>13.75778</v>
      </c>
      <c r="N51" s="1"/>
      <c r="O51" s="1"/>
    </row>
    <row r="52" spans="1:15" ht="12.75" customHeight="1">
      <c r="A52" s="30">
        <v>42</v>
      </c>
      <c r="B52" s="347" t="s">
        <v>60</v>
      </c>
      <c r="C52" s="328">
        <v>625.79999999999995</v>
      </c>
      <c r="D52" s="329">
        <v>621.2833333333333</v>
      </c>
      <c r="E52" s="329">
        <v>612.56666666666661</v>
      </c>
      <c r="F52" s="329">
        <v>599.33333333333326</v>
      </c>
      <c r="G52" s="329">
        <v>590.61666666666656</v>
      </c>
      <c r="H52" s="329">
        <v>634.51666666666665</v>
      </c>
      <c r="I52" s="329">
        <v>643.23333333333335</v>
      </c>
      <c r="J52" s="329">
        <v>656.4666666666667</v>
      </c>
      <c r="K52" s="328">
        <v>630</v>
      </c>
      <c r="L52" s="328">
        <v>608.04999999999995</v>
      </c>
      <c r="M52" s="328">
        <v>23.954429999999999</v>
      </c>
      <c r="N52" s="1"/>
      <c r="O52" s="1"/>
    </row>
    <row r="53" spans="1:15" ht="12.75" customHeight="1">
      <c r="A53" s="30">
        <v>43</v>
      </c>
      <c r="B53" s="347" t="s">
        <v>308</v>
      </c>
      <c r="C53" s="328">
        <v>424.95</v>
      </c>
      <c r="D53" s="329">
        <v>430.86666666666662</v>
      </c>
      <c r="E53" s="329">
        <v>417.13333333333321</v>
      </c>
      <c r="F53" s="329">
        <v>409.31666666666661</v>
      </c>
      <c r="G53" s="329">
        <v>395.5833333333332</v>
      </c>
      <c r="H53" s="329">
        <v>438.68333333333322</v>
      </c>
      <c r="I53" s="329">
        <v>452.41666666666669</v>
      </c>
      <c r="J53" s="329">
        <v>460.23333333333323</v>
      </c>
      <c r="K53" s="328">
        <v>444.6</v>
      </c>
      <c r="L53" s="328">
        <v>423.05</v>
      </c>
      <c r="M53" s="328">
        <v>1.38028</v>
      </c>
      <c r="N53" s="1"/>
      <c r="O53" s="1"/>
    </row>
    <row r="54" spans="1:15" ht="12.75" customHeight="1">
      <c r="A54" s="30">
        <v>44</v>
      </c>
      <c r="B54" s="347" t="s">
        <v>61</v>
      </c>
      <c r="C54" s="328">
        <v>670.4</v>
      </c>
      <c r="D54" s="329">
        <v>660.38333333333333</v>
      </c>
      <c r="E54" s="329">
        <v>647.01666666666665</v>
      </c>
      <c r="F54" s="329">
        <v>623.63333333333333</v>
      </c>
      <c r="G54" s="329">
        <v>610.26666666666665</v>
      </c>
      <c r="H54" s="329">
        <v>683.76666666666665</v>
      </c>
      <c r="I54" s="329">
        <v>697.13333333333321</v>
      </c>
      <c r="J54" s="329">
        <v>720.51666666666665</v>
      </c>
      <c r="K54" s="328">
        <v>673.75</v>
      </c>
      <c r="L54" s="328">
        <v>637</v>
      </c>
      <c r="M54" s="328">
        <v>248.28458000000001</v>
      </c>
      <c r="N54" s="1"/>
      <c r="O54" s="1"/>
    </row>
    <row r="55" spans="1:15" ht="12.75" customHeight="1">
      <c r="A55" s="30">
        <v>45</v>
      </c>
      <c r="B55" s="347" t="s">
        <v>62</v>
      </c>
      <c r="C55" s="328">
        <v>3317.1</v>
      </c>
      <c r="D55" s="329">
        <v>3282.4166666666665</v>
      </c>
      <c r="E55" s="329">
        <v>3210.3833333333332</v>
      </c>
      <c r="F55" s="329">
        <v>3103.6666666666665</v>
      </c>
      <c r="G55" s="329">
        <v>3031.6333333333332</v>
      </c>
      <c r="H55" s="329">
        <v>3389.1333333333332</v>
      </c>
      <c r="I55" s="329">
        <v>3461.166666666667</v>
      </c>
      <c r="J55" s="329">
        <v>3567.8833333333332</v>
      </c>
      <c r="K55" s="328">
        <v>3354.45</v>
      </c>
      <c r="L55" s="328">
        <v>3175.7</v>
      </c>
      <c r="M55" s="328">
        <v>5.5749199999999997</v>
      </c>
      <c r="N55" s="1"/>
      <c r="O55" s="1"/>
    </row>
    <row r="56" spans="1:15" ht="12.75" customHeight="1">
      <c r="A56" s="30">
        <v>46</v>
      </c>
      <c r="B56" s="347" t="s">
        <v>312</v>
      </c>
      <c r="C56" s="328">
        <v>160.55000000000001</v>
      </c>
      <c r="D56" s="329">
        <v>160.26666666666668</v>
      </c>
      <c r="E56" s="329">
        <v>158.73333333333335</v>
      </c>
      <c r="F56" s="329">
        <v>156.91666666666666</v>
      </c>
      <c r="G56" s="329">
        <v>155.38333333333333</v>
      </c>
      <c r="H56" s="329">
        <v>162.08333333333337</v>
      </c>
      <c r="I56" s="329">
        <v>163.61666666666673</v>
      </c>
      <c r="J56" s="329">
        <v>165.43333333333339</v>
      </c>
      <c r="K56" s="328">
        <v>161.80000000000001</v>
      </c>
      <c r="L56" s="328">
        <v>158.44999999999999</v>
      </c>
      <c r="M56" s="328">
        <v>3.7547999999999999</v>
      </c>
      <c r="N56" s="1"/>
      <c r="O56" s="1"/>
    </row>
    <row r="57" spans="1:15" ht="12.75" customHeight="1">
      <c r="A57" s="30">
        <v>47</v>
      </c>
      <c r="B57" s="347" t="s">
        <v>313</v>
      </c>
      <c r="C57" s="328">
        <v>1111.0999999999999</v>
      </c>
      <c r="D57" s="329">
        <v>1114.5833333333333</v>
      </c>
      <c r="E57" s="329">
        <v>1087.1666666666665</v>
      </c>
      <c r="F57" s="329">
        <v>1063.2333333333333</v>
      </c>
      <c r="G57" s="329">
        <v>1035.8166666666666</v>
      </c>
      <c r="H57" s="329">
        <v>1138.5166666666664</v>
      </c>
      <c r="I57" s="329">
        <v>1165.9333333333329</v>
      </c>
      <c r="J57" s="329">
        <v>1189.8666666666663</v>
      </c>
      <c r="K57" s="328">
        <v>1142</v>
      </c>
      <c r="L57" s="328">
        <v>1090.6500000000001</v>
      </c>
      <c r="M57" s="328">
        <v>0.69389000000000001</v>
      </c>
      <c r="N57" s="1"/>
      <c r="O57" s="1"/>
    </row>
    <row r="58" spans="1:15" ht="12.75" customHeight="1">
      <c r="A58" s="30">
        <v>48</v>
      </c>
      <c r="B58" s="347" t="s">
        <v>64</v>
      </c>
      <c r="C58" s="328">
        <v>14450.7</v>
      </c>
      <c r="D58" s="329">
        <v>14308.916666666666</v>
      </c>
      <c r="E58" s="329">
        <v>14092.833333333332</v>
      </c>
      <c r="F58" s="329">
        <v>13734.966666666665</v>
      </c>
      <c r="G58" s="329">
        <v>13518.883333333331</v>
      </c>
      <c r="H58" s="329">
        <v>14666.783333333333</v>
      </c>
      <c r="I58" s="329">
        <v>14882.866666666665</v>
      </c>
      <c r="J58" s="329">
        <v>15240.733333333334</v>
      </c>
      <c r="K58" s="328">
        <v>14525</v>
      </c>
      <c r="L58" s="328">
        <v>13951.05</v>
      </c>
      <c r="M58" s="328">
        <v>4.6256899999999996</v>
      </c>
      <c r="N58" s="1"/>
      <c r="O58" s="1"/>
    </row>
    <row r="59" spans="1:15" ht="12" customHeight="1">
      <c r="A59" s="30">
        <v>49</v>
      </c>
      <c r="B59" s="347" t="s">
        <v>245</v>
      </c>
      <c r="C59" s="328">
        <v>4932</v>
      </c>
      <c r="D59" s="329">
        <v>4900.333333333333</v>
      </c>
      <c r="E59" s="329">
        <v>4811.6666666666661</v>
      </c>
      <c r="F59" s="329">
        <v>4691.333333333333</v>
      </c>
      <c r="G59" s="329">
        <v>4602.6666666666661</v>
      </c>
      <c r="H59" s="329">
        <v>5020.6666666666661</v>
      </c>
      <c r="I59" s="329">
        <v>5109.3333333333321</v>
      </c>
      <c r="J59" s="329">
        <v>5229.6666666666661</v>
      </c>
      <c r="K59" s="328">
        <v>4989</v>
      </c>
      <c r="L59" s="328">
        <v>4780</v>
      </c>
      <c r="M59" s="328">
        <v>1.1062799999999999</v>
      </c>
      <c r="N59" s="1"/>
      <c r="O59" s="1"/>
    </row>
    <row r="60" spans="1:15" ht="12.75" customHeight="1">
      <c r="A60" s="30">
        <v>50</v>
      </c>
      <c r="B60" s="347" t="s">
        <v>65</v>
      </c>
      <c r="C60" s="328">
        <v>6161.85</v>
      </c>
      <c r="D60" s="329">
        <v>6097.3666666666659</v>
      </c>
      <c r="E60" s="329">
        <v>5977.3833333333314</v>
      </c>
      <c r="F60" s="329">
        <v>5792.9166666666652</v>
      </c>
      <c r="G60" s="329">
        <v>5672.9333333333307</v>
      </c>
      <c r="H60" s="329">
        <v>6281.8333333333321</v>
      </c>
      <c r="I60" s="329">
        <v>6401.8166666666675</v>
      </c>
      <c r="J60" s="329">
        <v>6586.2833333333328</v>
      </c>
      <c r="K60" s="328">
        <v>6217.35</v>
      </c>
      <c r="L60" s="328">
        <v>5912.9</v>
      </c>
      <c r="M60" s="328">
        <v>28.85783</v>
      </c>
      <c r="N60" s="1"/>
      <c r="O60" s="1"/>
    </row>
    <row r="61" spans="1:15" ht="12.75" customHeight="1">
      <c r="A61" s="30">
        <v>51</v>
      </c>
      <c r="B61" s="347" t="s">
        <v>314</v>
      </c>
      <c r="C61" s="328">
        <v>2805.5</v>
      </c>
      <c r="D61" s="329">
        <v>2788.0333333333333</v>
      </c>
      <c r="E61" s="329">
        <v>2757.0666666666666</v>
      </c>
      <c r="F61" s="329">
        <v>2708.6333333333332</v>
      </c>
      <c r="G61" s="329">
        <v>2677.6666666666665</v>
      </c>
      <c r="H61" s="329">
        <v>2836.4666666666667</v>
      </c>
      <c r="I61" s="329">
        <v>2867.4333333333329</v>
      </c>
      <c r="J61" s="329">
        <v>2915.8666666666668</v>
      </c>
      <c r="K61" s="328">
        <v>2819</v>
      </c>
      <c r="L61" s="328">
        <v>2739.6</v>
      </c>
      <c r="M61" s="328">
        <v>0.50343000000000004</v>
      </c>
      <c r="N61" s="1"/>
      <c r="O61" s="1"/>
    </row>
    <row r="62" spans="1:15" ht="12.75" customHeight="1">
      <c r="A62" s="30">
        <v>52</v>
      </c>
      <c r="B62" s="347" t="s">
        <v>66</v>
      </c>
      <c r="C62" s="328">
        <v>1880.9</v>
      </c>
      <c r="D62" s="329">
        <v>1860.95</v>
      </c>
      <c r="E62" s="329">
        <v>1827.95</v>
      </c>
      <c r="F62" s="329">
        <v>1775</v>
      </c>
      <c r="G62" s="329">
        <v>1742</v>
      </c>
      <c r="H62" s="329">
        <v>1913.9</v>
      </c>
      <c r="I62" s="329">
        <v>1946.9</v>
      </c>
      <c r="J62" s="329">
        <v>1999.8500000000001</v>
      </c>
      <c r="K62" s="328">
        <v>1893.95</v>
      </c>
      <c r="L62" s="328">
        <v>1808</v>
      </c>
      <c r="M62" s="328">
        <v>4.0723099999999999</v>
      </c>
      <c r="N62" s="1"/>
      <c r="O62" s="1"/>
    </row>
    <row r="63" spans="1:15" ht="12.75" customHeight="1">
      <c r="A63" s="30">
        <v>53</v>
      </c>
      <c r="B63" s="347" t="s">
        <v>315</v>
      </c>
      <c r="C63" s="328">
        <v>433.2</v>
      </c>
      <c r="D63" s="329">
        <v>437.11666666666662</v>
      </c>
      <c r="E63" s="329">
        <v>418.48333333333323</v>
      </c>
      <c r="F63" s="329">
        <v>403.76666666666659</v>
      </c>
      <c r="G63" s="329">
        <v>385.13333333333321</v>
      </c>
      <c r="H63" s="329">
        <v>451.83333333333326</v>
      </c>
      <c r="I63" s="329">
        <v>470.46666666666658</v>
      </c>
      <c r="J63" s="329">
        <v>485.18333333333328</v>
      </c>
      <c r="K63" s="328">
        <v>455.75</v>
      </c>
      <c r="L63" s="328">
        <v>422.4</v>
      </c>
      <c r="M63" s="328">
        <v>67.16028</v>
      </c>
      <c r="N63" s="1"/>
      <c r="O63" s="1"/>
    </row>
    <row r="64" spans="1:15" ht="12.75" customHeight="1">
      <c r="A64" s="30">
        <v>54</v>
      </c>
      <c r="B64" s="347" t="s">
        <v>67</v>
      </c>
      <c r="C64" s="328">
        <v>261.60000000000002</v>
      </c>
      <c r="D64" s="329">
        <v>257.88333333333338</v>
      </c>
      <c r="E64" s="329">
        <v>252.71666666666675</v>
      </c>
      <c r="F64" s="329">
        <v>243.83333333333337</v>
      </c>
      <c r="G64" s="329">
        <v>238.66666666666674</v>
      </c>
      <c r="H64" s="329">
        <v>266.76666666666677</v>
      </c>
      <c r="I64" s="329">
        <v>271.93333333333339</v>
      </c>
      <c r="J64" s="329">
        <v>280.81666666666678</v>
      </c>
      <c r="K64" s="328">
        <v>263.05</v>
      </c>
      <c r="L64" s="328">
        <v>249</v>
      </c>
      <c r="M64" s="328">
        <v>64.671340000000001</v>
      </c>
      <c r="N64" s="1"/>
      <c r="O64" s="1"/>
    </row>
    <row r="65" spans="1:15" ht="12.75" customHeight="1">
      <c r="A65" s="30">
        <v>55</v>
      </c>
      <c r="B65" s="347" t="s">
        <v>68</v>
      </c>
      <c r="C65" s="328">
        <v>97.45</v>
      </c>
      <c r="D65" s="329">
        <v>96.066666666666663</v>
      </c>
      <c r="E65" s="329">
        <v>93.583333333333329</v>
      </c>
      <c r="F65" s="329">
        <v>89.716666666666669</v>
      </c>
      <c r="G65" s="329">
        <v>87.233333333333334</v>
      </c>
      <c r="H65" s="329">
        <v>99.933333333333323</v>
      </c>
      <c r="I65" s="329">
        <v>102.41666666666667</v>
      </c>
      <c r="J65" s="329">
        <v>106.28333333333332</v>
      </c>
      <c r="K65" s="328">
        <v>98.55</v>
      </c>
      <c r="L65" s="328">
        <v>92.2</v>
      </c>
      <c r="M65" s="328">
        <v>722.03818999999999</v>
      </c>
      <c r="N65" s="1"/>
      <c r="O65" s="1"/>
    </row>
    <row r="66" spans="1:15" ht="12.75" customHeight="1">
      <c r="A66" s="30">
        <v>56</v>
      </c>
      <c r="B66" s="347" t="s">
        <v>246</v>
      </c>
      <c r="C66" s="328">
        <v>47.35</v>
      </c>
      <c r="D66" s="329">
        <v>47.116666666666667</v>
      </c>
      <c r="E66" s="329">
        <v>46.633333333333333</v>
      </c>
      <c r="F66" s="329">
        <v>45.916666666666664</v>
      </c>
      <c r="G66" s="329">
        <v>45.43333333333333</v>
      </c>
      <c r="H66" s="329">
        <v>47.833333333333336</v>
      </c>
      <c r="I66" s="329">
        <v>48.31666666666667</v>
      </c>
      <c r="J66" s="329">
        <v>49.033333333333339</v>
      </c>
      <c r="K66" s="328">
        <v>47.6</v>
      </c>
      <c r="L66" s="328">
        <v>46.4</v>
      </c>
      <c r="M66" s="328">
        <v>40.698860000000003</v>
      </c>
      <c r="N66" s="1"/>
      <c r="O66" s="1"/>
    </row>
    <row r="67" spans="1:15" ht="12.75" customHeight="1">
      <c r="A67" s="30">
        <v>57</v>
      </c>
      <c r="B67" s="347" t="s">
        <v>309</v>
      </c>
      <c r="C67" s="328">
        <v>2642.35</v>
      </c>
      <c r="D67" s="329">
        <v>2637.8333333333335</v>
      </c>
      <c r="E67" s="329">
        <v>2584.5166666666669</v>
      </c>
      <c r="F67" s="329">
        <v>2526.6833333333334</v>
      </c>
      <c r="G67" s="329">
        <v>2473.3666666666668</v>
      </c>
      <c r="H67" s="329">
        <v>2695.666666666667</v>
      </c>
      <c r="I67" s="329">
        <v>2748.9833333333336</v>
      </c>
      <c r="J67" s="329">
        <v>2806.8166666666671</v>
      </c>
      <c r="K67" s="328">
        <v>2691.15</v>
      </c>
      <c r="L67" s="328">
        <v>2580</v>
      </c>
      <c r="M67" s="328">
        <v>0.54286999999999996</v>
      </c>
      <c r="N67" s="1"/>
      <c r="O67" s="1"/>
    </row>
    <row r="68" spans="1:15" ht="12.75" customHeight="1">
      <c r="A68" s="30">
        <v>58</v>
      </c>
      <c r="B68" s="347" t="s">
        <v>69</v>
      </c>
      <c r="C68" s="328">
        <v>1724.7</v>
      </c>
      <c r="D68" s="329">
        <v>1716.8</v>
      </c>
      <c r="E68" s="329">
        <v>1698.1499999999999</v>
      </c>
      <c r="F68" s="329">
        <v>1671.6</v>
      </c>
      <c r="G68" s="329">
        <v>1652.9499999999998</v>
      </c>
      <c r="H68" s="329">
        <v>1743.35</v>
      </c>
      <c r="I68" s="329">
        <v>1762</v>
      </c>
      <c r="J68" s="329">
        <v>1788.55</v>
      </c>
      <c r="K68" s="328">
        <v>1735.45</v>
      </c>
      <c r="L68" s="328">
        <v>1690.25</v>
      </c>
      <c r="M68" s="328">
        <v>2.6265399999999999</v>
      </c>
      <c r="N68" s="1"/>
      <c r="O68" s="1"/>
    </row>
    <row r="69" spans="1:15" ht="12.75" customHeight="1">
      <c r="A69" s="30">
        <v>59</v>
      </c>
      <c r="B69" s="347" t="s">
        <v>317</v>
      </c>
      <c r="C69" s="328">
        <v>4373</v>
      </c>
      <c r="D69" s="329">
        <v>4353.666666666667</v>
      </c>
      <c r="E69" s="329">
        <v>4319.3333333333339</v>
      </c>
      <c r="F69" s="329">
        <v>4265.666666666667</v>
      </c>
      <c r="G69" s="329">
        <v>4231.3333333333339</v>
      </c>
      <c r="H69" s="329">
        <v>4407.3333333333339</v>
      </c>
      <c r="I69" s="329">
        <v>4441.6666666666679</v>
      </c>
      <c r="J69" s="329">
        <v>4495.3333333333339</v>
      </c>
      <c r="K69" s="328">
        <v>4388</v>
      </c>
      <c r="L69" s="328">
        <v>4300</v>
      </c>
      <c r="M69" s="328">
        <v>0.20943999999999999</v>
      </c>
      <c r="N69" s="1"/>
      <c r="O69" s="1"/>
    </row>
    <row r="70" spans="1:15" ht="12.75" customHeight="1">
      <c r="A70" s="30">
        <v>60</v>
      </c>
      <c r="B70" s="347" t="s">
        <v>247</v>
      </c>
      <c r="C70" s="328">
        <v>895.5</v>
      </c>
      <c r="D70" s="329">
        <v>889.4666666666667</v>
      </c>
      <c r="E70" s="329">
        <v>878.98333333333335</v>
      </c>
      <c r="F70" s="329">
        <v>862.4666666666667</v>
      </c>
      <c r="G70" s="329">
        <v>851.98333333333335</v>
      </c>
      <c r="H70" s="329">
        <v>905.98333333333335</v>
      </c>
      <c r="I70" s="329">
        <v>916.4666666666667</v>
      </c>
      <c r="J70" s="329">
        <v>932.98333333333335</v>
      </c>
      <c r="K70" s="328">
        <v>899.95</v>
      </c>
      <c r="L70" s="328">
        <v>872.95</v>
      </c>
      <c r="M70" s="328">
        <v>0.72382000000000002</v>
      </c>
      <c r="N70" s="1"/>
      <c r="O70" s="1"/>
    </row>
    <row r="71" spans="1:15" ht="12.75" customHeight="1">
      <c r="A71" s="30">
        <v>61</v>
      </c>
      <c r="B71" s="347" t="s">
        <v>318</v>
      </c>
      <c r="C71" s="328">
        <v>450.3</v>
      </c>
      <c r="D71" s="329">
        <v>455.08333333333331</v>
      </c>
      <c r="E71" s="329">
        <v>443.21666666666664</v>
      </c>
      <c r="F71" s="329">
        <v>436.13333333333333</v>
      </c>
      <c r="G71" s="329">
        <v>424.26666666666665</v>
      </c>
      <c r="H71" s="329">
        <v>462.16666666666663</v>
      </c>
      <c r="I71" s="329">
        <v>474.0333333333333</v>
      </c>
      <c r="J71" s="329">
        <v>481.11666666666662</v>
      </c>
      <c r="K71" s="328">
        <v>466.95</v>
      </c>
      <c r="L71" s="328">
        <v>448</v>
      </c>
      <c r="M71" s="328">
        <v>5.3089500000000003</v>
      </c>
      <c r="N71" s="1"/>
      <c r="O71" s="1"/>
    </row>
    <row r="72" spans="1:15" ht="12.75" customHeight="1">
      <c r="A72" s="30">
        <v>62</v>
      </c>
      <c r="B72" s="347" t="s">
        <v>71</v>
      </c>
      <c r="C72" s="328">
        <v>213</v>
      </c>
      <c r="D72" s="329">
        <v>212.98333333333335</v>
      </c>
      <c r="E72" s="329">
        <v>208.2166666666667</v>
      </c>
      <c r="F72" s="329">
        <v>203.43333333333334</v>
      </c>
      <c r="G72" s="329">
        <v>198.66666666666669</v>
      </c>
      <c r="H72" s="329">
        <v>217.76666666666671</v>
      </c>
      <c r="I72" s="329">
        <v>222.53333333333336</v>
      </c>
      <c r="J72" s="329">
        <v>227.31666666666672</v>
      </c>
      <c r="K72" s="328">
        <v>217.75</v>
      </c>
      <c r="L72" s="328">
        <v>208.2</v>
      </c>
      <c r="M72" s="328">
        <v>68.206140000000005</v>
      </c>
      <c r="N72" s="1"/>
      <c r="O72" s="1"/>
    </row>
    <row r="73" spans="1:15" ht="12.75" customHeight="1">
      <c r="A73" s="30">
        <v>63</v>
      </c>
      <c r="B73" s="347" t="s">
        <v>310</v>
      </c>
      <c r="C73" s="328">
        <v>1438.5</v>
      </c>
      <c r="D73" s="329">
        <v>1459.5</v>
      </c>
      <c r="E73" s="329">
        <v>1405</v>
      </c>
      <c r="F73" s="329">
        <v>1371.5</v>
      </c>
      <c r="G73" s="329">
        <v>1317</v>
      </c>
      <c r="H73" s="329">
        <v>1493</v>
      </c>
      <c r="I73" s="329">
        <v>1547.5</v>
      </c>
      <c r="J73" s="329">
        <v>1581</v>
      </c>
      <c r="K73" s="328">
        <v>1514</v>
      </c>
      <c r="L73" s="328">
        <v>1426</v>
      </c>
      <c r="M73" s="328">
        <v>2.8262800000000001</v>
      </c>
      <c r="N73" s="1"/>
      <c r="O73" s="1"/>
    </row>
    <row r="74" spans="1:15" ht="12.75" customHeight="1">
      <c r="A74" s="30">
        <v>64</v>
      </c>
      <c r="B74" s="347" t="s">
        <v>72</v>
      </c>
      <c r="C74" s="328">
        <v>639.54999999999995</v>
      </c>
      <c r="D74" s="329">
        <v>634.54999999999995</v>
      </c>
      <c r="E74" s="329">
        <v>625.44999999999993</v>
      </c>
      <c r="F74" s="329">
        <v>611.35</v>
      </c>
      <c r="G74" s="329">
        <v>602.25</v>
      </c>
      <c r="H74" s="329">
        <v>648.64999999999986</v>
      </c>
      <c r="I74" s="329">
        <v>657.74999999999977</v>
      </c>
      <c r="J74" s="329">
        <v>671.8499999999998</v>
      </c>
      <c r="K74" s="328">
        <v>643.65</v>
      </c>
      <c r="L74" s="328">
        <v>620.45000000000005</v>
      </c>
      <c r="M74" s="328">
        <v>6.9414899999999999</v>
      </c>
      <c r="N74" s="1"/>
      <c r="O74" s="1"/>
    </row>
    <row r="75" spans="1:15" ht="12.75" customHeight="1">
      <c r="A75" s="30">
        <v>65</v>
      </c>
      <c r="B75" s="347" t="s">
        <v>73</v>
      </c>
      <c r="C75" s="328">
        <v>615.25</v>
      </c>
      <c r="D75" s="329">
        <v>609.48333333333335</v>
      </c>
      <c r="E75" s="329">
        <v>600.76666666666665</v>
      </c>
      <c r="F75" s="329">
        <v>586.2833333333333</v>
      </c>
      <c r="G75" s="329">
        <v>577.56666666666661</v>
      </c>
      <c r="H75" s="329">
        <v>623.9666666666667</v>
      </c>
      <c r="I75" s="329">
        <v>632.68333333333339</v>
      </c>
      <c r="J75" s="329">
        <v>647.16666666666674</v>
      </c>
      <c r="K75" s="328">
        <v>618.20000000000005</v>
      </c>
      <c r="L75" s="328">
        <v>595</v>
      </c>
      <c r="M75" s="328">
        <v>29.057929999999999</v>
      </c>
      <c r="N75" s="1"/>
      <c r="O75" s="1"/>
    </row>
    <row r="76" spans="1:15" ht="12.75" customHeight="1">
      <c r="A76" s="30">
        <v>66</v>
      </c>
      <c r="B76" s="347" t="s">
        <v>319</v>
      </c>
      <c r="C76" s="328">
        <v>11835.75</v>
      </c>
      <c r="D76" s="329">
        <v>11761.916666666666</v>
      </c>
      <c r="E76" s="329">
        <v>11573.833333333332</v>
      </c>
      <c r="F76" s="329">
        <v>11311.916666666666</v>
      </c>
      <c r="G76" s="329">
        <v>11123.833333333332</v>
      </c>
      <c r="H76" s="329">
        <v>12023.833333333332</v>
      </c>
      <c r="I76" s="329">
        <v>12211.916666666664</v>
      </c>
      <c r="J76" s="329">
        <v>12473.833333333332</v>
      </c>
      <c r="K76" s="328">
        <v>11950</v>
      </c>
      <c r="L76" s="328">
        <v>11500</v>
      </c>
      <c r="M76" s="328">
        <v>2.102E-2</v>
      </c>
      <c r="N76" s="1"/>
      <c r="O76" s="1"/>
    </row>
    <row r="77" spans="1:15" ht="12.75" customHeight="1">
      <c r="A77" s="30">
        <v>67</v>
      </c>
      <c r="B77" s="347" t="s">
        <v>75</v>
      </c>
      <c r="C77" s="328">
        <v>683</v>
      </c>
      <c r="D77" s="329">
        <v>679.15</v>
      </c>
      <c r="E77" s="329">
        <v>671.44999999999993</v>
      </c>
      <c r="F77" s="329">
        <v>659.9</v>
      </c>
      <c r="G77" s="329">
        <v>652.19999999999993</v>
      </c>
      <c r="H77" s="329">
        <v>690.69999999999993</v>
      </c>
      <c r="I77" s="329">
        <v>698.4</v>
      </c>
      <c r="J77" s="329">
        <v>709.94999999999993</v>
      </c>
      <c r="K77" s="328">
        <v>686.85</v>
      </c>
      <c r="L77" s="328">
        <v>667.6</v>
      </c>
      <c r="M77" s="328">
        <v>84.629850000000005</v>
      </c>
      <c r="N77" s="1"/>
      <c r="O77" s="1"/>
    </row>
    <row r="78" spans="1:15" ht="12.75" customHeight="1">
      <c r="A78" s="30">
        <v>68</v>
      </c>
      <c r="B78" s="347" t="s">
        <v>76</v>
      </c>
      <c r="C78" s="328">
        <v>50.1</v>
      </c>
      <c r="D78" s="329">
        <v>49.699999999999996</v>
      </c>
      <c r="E78" s="329">
        <v>48.899999999999991</v>
      </c>
      <c r="F78" s="329">
        <v>47.699999999999996</v>
      </c>
      <c r="G78" s="329">
        <v>46.899999999999991</v>
      </c>
      <c r="H78" s="329">
        <v>50.899999999999991</v>
      </c>
      <c r="I78" s="329">
        <v>51.699999999999989</v>
      </c>
      <c r="J78" s="329">
        <v>52.899999999999991</v>
      </c>
      <c r="K78" s="328">
        <v>50.5</v>
      </c>
      <c r="L78" s="328">
        <v>48.5</v>
      </c>
      <c r="M78" s="328">
        <v>266.63603999999998</v>
      </c>
      <c r="N78" s="1"/>
      <c r="O78" s="1"/>
    </row>
    <row r="79" spans="1:15" ht="12.75" customHeight="1">
      <c r="A79" s="30">
        <v>69</v>
      </c>
      <c r="B79" s="347" t="s">
        <v>77</v>
      </c>
      <c r="C79" s="328">
        <v>334.45</v>
      </c>
      <c r="D79" s="329">
        <v>332.65000000000003</v>
      </c>
      <c r="E79" s="329">
        <v>326.80000000000007</v>
      </c>
      <c r="F79" s="329">
        <v>319.15000000000003</v>
      </c>
      <c r="G79" s="329">
        <v>313.30000000000007</v>
      </c>
      <c r="H79" s="329">
        <v>340.30000000000007</v>
      </c>
      <c r="I79" s="329">
        <v>346.15000000000009</v>
      </c>
      <c r="J79" s="329">
        <v>353.80000000000007</v>
      </c>
      <c r="K79" s="328">
        <v>338.5</v>
      </c>
      <c r="L79" s="328">
        <v>325</v>
      </c>
      <c r="M79" s="328">
        <v>60.208440000000003</v>
      </c>
      <c r="N79" s="1"/>
      <c r="O79" s="1"/>
    </row>
    <row r="80" spans="1:15" ht="12.75" customHeight="1">
      <c r="A80" s="30">
        <v>70</v>
      </c>
      <c r="B80" s="347" t="s">
        <v>320</v>
      </c>
      <c r="C80" s="328">
        <v>1078.4000000000001</v>
      </c>
      <c r="D80" s="329">
        <v>1075.1833333333334</v>
      </c>
      <c r="E80" s="329">
        <v>1023.5166666666669</v>
      </c>
      <c r="F80" s="329">
        <v>968.63333333333344</v>
      </c>
      <c r="G80" s="329">
        <v>916.96666666666692</v>
      </c>
      <c r="H80" s="329">
        <v>1130.0666666666668</v>
      </c>
      <c r="I80" s="329">
        <v>1181.7333333333333</v>
      </c>
      <c r="J80" s="329">
        <v>1236.6166666666668</v>
      </c>
      <c r="K80" s="328">
        <v>1126.8499999999999</v>
      </c>
      <c r="L80" s="328">
        <v>1020.3</v>
      </c>
      <c r="M80" s="328">
        <v>1.82525</v>
      </c>
      <c r="N80" s="1"/>
      <c r="O80" s="1"/>
    </row>
    <row r="81" spans="1:15" ht="12.75" customHeight="1">
      <c r="A81" s="30">
        <v>71</v>
      </c>
      <c r="B81" s="347" t="s">
        <v>322</v>
      </c>
      <c r="C81" s="328">
        <v>5681.7</v>
      </c>
      <c r="D81" s="329">
        <v>5635.3166666666666</v>
      </c>
      <c r="E81" s="329">
        <v>5471.6333333333332</v>
      </c>
      <c r="F81" s="329">
        <v>5261.5666666666666</v>
      </c>
      <c r="G81" s="329">
        <v>5097.8833333333332</v>
      </c>
      <c r="H81" s="329">
        <v>5845.3833333333332</v>
      </c>
      <c r="I81" s="329">
        <v>6009.0666666666657</v>
      </c>
      <c r="J81" s="329">
        <v>6219.1333333333332</v>
      </c>
      <c r="K81" s="328">
        <v>5799</v>
      </c>
      <c r="L81" s="328">
        <v>5425.25</v>
      </c>
      <c r="M81" s="328">
        <v>0.13261000000000001</v>
      </c>
      <c r="N81" s="1"/>
      <c r="O81" s="1"/>
    </row>
    <row r="82" spans="1:15" ht="12.75" customHeight="1">
      <c r="A82" s="30">
        <v>72</v>
      </c>
      <c r="B82" s="347" t="s">
        <v>323</v>
      </c>
      <c r="C82" s="328">
        <v>1021.8</v>
      </c>
      <c r="D82" s="329">
        <v>1014.4166666666666</v>
      </c>
      <c r="E82" s="329">
        <v>990.83333333333326</v>
      </c>
      <c r="F82" s="329">
        <v>959.86666666666667</v>
      </c>
      <c r="G82" s="329">
        <v>936.2833333333333</v>
      </c>
      <c r="H82" s="329">
        <v>1045.3833333333332</v>
      </c>
      <c r="I82" s="329">
        <v>1068.9666666666665</v>
      </c>
      <c r="J82" s="329">
        <v>1099.9333333333332</v>
      </c>
      <c r="K82" s="328">
        <v>1038</v>
      </c>
      <c r="L82" s="328">
        <v>983.45</v>
      </c>
      <c r="M82" s="328">
        <v>0.53329000000000004</v>
      </c>
      <c r="N82" s="1"/>
      <c r="O82" s="1"/>
    </row>
    <row r="83" spans="1:15" ht="12.75" customHeight="1">
      <c r="A83" s="30">
        <v>73</v>
      </c>
      <c r="B83" s="347" t="s">
        <v>78</v>
      </c>
      <c r="C83" s="328">
        <v>14673.5</v>
      </c>
      <c r="D83" s="329">
        <v>14487.833333333334</v>
      </c>
      <c r="E83" s="329">
        <v>14218.316666666668</v>
      </c>
      <c r="F83" s="329">
        <v>13763.133333333333</v>
      </c>
      <c r="G83" s="329">
        <v>13493.616666666667</v>
      </c>
      <c r="H83" s="329">
        <v>14943.016666666668</v>
      </c>
      <c r="I83" s="329">
        <v>15212.533333333335</v>
      </c>
      <c r="J83" s="329">
        <v>15667.716666666669</v>
      </c>
      <c r="K83" s="328">
        <v>14757.35</v>
      </c>
      <c r="L83" s="328">
        <v>14032.65</v>
      </c>
      <c r="M83" s="328">
        <v>0.23021</v>
      </c>
      <c r="N83" s="1"/>
      <c r="O83" s="1"/>
    </row>
    <row r="84" spans="1:15" ht="12.75" customHeight="1">
      <c r="A84" s="30">
        <v>74</v>
      </c>
      <c r="B84" s="347" t="s">
        <v>80</v>
      </c>
      <c r="C84" s="328">
        <v>341.6</v>
      </c>
      <c r="D84" s="329">
        <v>339.09999999999997</v>
      </c>
      <c r="E84" s="329">
        <v>335.19999999999993</v>
      </c>
      <c r="F84" s="329">
        <v>328.79999999999995</v>
      </c>
      <c r="G84" s="329">
        <v>324.89999999999992</v>
      </c>
      <c r="H84" s="329">
        <v>345.49999999999994</v>
      </c>
      <c r="I84" s="329">
        <v>349.39999999999992</v>
      </c>
      <c r="J84" s="329">
        <v>355.79999999999995</v>
      </c>
      <c r="K84" s="328">
        <v>343</v>
      </c>
      <c r="L84" s="328">
        <v>332.7</v>
      </c>
      <c r="M84" s="328">
        <v>64.402799999999999</v>
      </c>
      <c r="N84" s="1"/>
      <c r="O84" s="1"/>
    </row>
    <row r="85" spans="1:15" ht="12.75" customHeight="1">
      <c r="A85" s="30">
        <v>75</v>
      </c>
      <c r="B85" s="347" t="s">
        <v>324</v>
      </c>
      <c r="C85" s="328">
        <v>441.7</v>
      </c>
      <c r="D85" s="329">
        <v>439.66666666666669</v>
      </c>
      <c r="E85" s="329">
        <v>430.53333333333336</v>
      </c>
      <c r="F85" s="329">
        <v>419.36666666666667</v>
      </c>
      <c r="G85" s="329">
        <v>410.23333333333335</v>
      </c>
      <c r="H85" s="329">
        <v>450.83333333333337</v>
      </c>
      <c r="I85" s="329">
        <v>459.9666666666667</v>
      </c>
      <c r="J85" s="329">
        <v>471.13333333333338</v>
      </c>
      <c r="K85" s="328">
        <v>448.8</v>
      </c>
      <c r="L85" s="328">
        <v>428.5</v>
      </c>
      <c r="M85" s="328">
        <v>5.5887200000000004</v>
      </c>
      <c r="N85" s="1"/>
      <c r="O85" s="1"/>
    </row>
    <row r="86" spans="1:15" ht="12.75" customHeight="1">
      <c r="A86" s="30">
        <v>76</v>
      </c>
      <c r="B86" s="347" t="s">
        <v>81</v>
      </c>
      <c r="C86" s="328">
        <v>3113.75</v>
      </c>
      <c r="D86" s="329">
        <v>3114.5833333333335</v>
      </c>
      <c r="E86" s="329">
        <v>3049.166666666667</v>
      </c>
      <c r="F86" s="329">
        <v>2984.5833333333335</v>
      </c>
      <c r="G86" s="329">
        <v>2919.166666666667</v>
      </c>
      <c r="H86" s="329">
        <v>3179.166666666667</v>
      </c>
      <c r="I86" s="329">
        <v>3244.5833333333339</v>
      </c>
      <c r="J86" s="329">
        <v>3309.166666666667</v>
      </c>
      <c r="K86" s="328">
        <v>3180</v>
      </c>
      <c r="L86" s="328">
        <v>3050</v>
      </c>
      <c r="M86" s="328">
        <v>5.4196600000000004</v>
      </c>
      <c r="N86" s="1"/>
      <c r="O86" s="1"/>
    </row>
    <row r="87" spans="1:15" ht="12.75" customHeight="1">
      <c r="A87" s="30">
        <v>77</v>
      </c>
      <c r="B87" s="347" t="s">
        <v>311</v>
      </c>
      <c r="C87" s="328">
        <v>2120.0500000000002</v>
      </c>
      <c r="D87" s="329">
        <v>2109.7166666666667</v>
      </c>
      <c r="E87" s="329">
        <v>2081.4333333333334</v>
      </c>
      <c r="F87" s="329">
        <v>2042.8166666666666</v>
      </c>
      <c r="G87" s="329">
        <v>2014.5333333333333</v>
      </c>
      <c r="H87" s="329">
        <v>2148.3333333333335</v>
      </c>
      <c r="I87" s="329">
        <v>2176.6166666666672</v>
      </c>
      <c r="J87" s="329">
        <v>2215.2333333333336</v>
      </c>
      <c r="K87" s="328">
        <v>2138</v>
      </c>
      <c r="L87" s="328">
        <v>2071.1</v>
      </c>
      <c r="M87" s="328">
        <v>7.6311999999999998</v>
      </c>
      <c r="N87" s="1"/>
      <c r="O87" s="1"/>
    </row>
    <row r="88" spans="1:15" ht="12.75" customHeight="1">
      <c r="A88" s="30">
        <v>78</v>
      </c>
      <c r="B88" s="347" t="s">
        <v>321</v>
      </c>
      <c r="C88" s="328">
        <v>451.2</v>
      </c>
      <c r="D88" s="329">
        <v>445.35000000000008</v>
      </c>
      <c r="E88" s="329">
        <v>436.70000000000016</v>
      </c>
      <c r="F88" s="329">
        <v>422.2000000000001</v>
      </c>
      <c r="G88" s="329">
        <v>413.55000000000018</v>
      </c>
      <c r="H88" s="329">
        <v>459.85000000000014</v>
      </c>
      <c r="I88" s="329">
        <v>468.50000000000011</v>
      </c>
      <c r="J88" s="329">
        <v>483.00000000000011</v>
      </c>
      <c r="K88" s="328">
        <v>454</v>
      </c>
      <c r="L88" s="328">
        <v>430.85</v>
      </c>
      <c r="M88" s="328">
        <v>31.55855</v>
      </c>
      <c r="N88" s="1"/>
      <c r="O88" s="1"/>
    </row>
    <row r="89" spans="1:15" ht="12.75" customHeight="1">
      <c r="A89" s="30">
        <v>79</v>
      </c>
      <c r="B89" s="347" t="s">
        <v>412</v>
      </c>
      <c r="C89" s="328">
        <v>710.3</v>
      </c>
      <c r="D89" s="329">
        <v>704.80000000000007</v>
      </c>
      <c r="E89" s="329">
        <v>690.50000000000011</v>
      </c>
      <c r="F89" s="329">
        <v>670.7</v>
      </c>
      <c r="G89" s="329">
        <v>656.40000000000009</v>
      </c>
      <c r="H89" s="329">
        <v>724.60000000000014</v>
      </c>
      <c r="I89" s="329">
        <v>738.90000000000009</v>
      </c>
      <c r="J89" s="329">
        <v>758.70000000000016</v>
      </c>
      <c r="K89" s="328">
        <v>719.1</v>
      </c>
      <c r="L89" s="328">
        <v>685</v>
      </c>
      <c r="M89" s="328">
        <v>8.81203</v>
      </c>
      <c r="N89" s="1"/>
      <c r="O89" s="1"/>
    </row>
    <row r="90" spans="1:15" ht="12.75" customHeight="1">
      <c r="A90" s="30">
        <v>80</v>
      </c>
      <c r="B90" s="347" t="s">
        <v>342</v>
      </c>
      <c r="C90" s="328">
        <v>2385.1999999999998</v>
      </c>
      <c r="D90" s="329">
        <v>2387.4500000000003</v>
      </c>
      <c r="E90" s="329">
        <v>2358.9000000000005</v>
      </c>
      <c r="F90" s="329">
        <v>2332.6000000000004</v>
      </c>
      <c r="G90" s="329">
        <v>2304.0500000000006</v>
      </c>
      <c r="H90" s="329">
        <v>2413.7500000000005</v>
      </c>
      <c r="I90" s="329">
        <v>2442.3000000000006</v>
      </c>
      <c r="J90" s="329">
        <v>2468.6000000000004</v>
      </c>
      <c r="K90" s="328">
        <v>2416</v>
      </c>
      <c r="L90" s="328">
        <v>2361.15</v>
      </c>
      <c r="M90" s="328">
        <v>1.33304</v>
      </c>
      <c r="N90" s="1"/>
      <c r="O90" s="1"/>
    </row>
    <row r="91" spans="1:15" ht="12.75" customHeight="1">
      <c r="A91" s="30">
        <v>81</v>
      </c>
      <c r="B91" s="347" t="s">
        <v>82</v>
      </c>
      <c r="C91" s="328">
        <v>209.35</v>
      </c>
      <c r="D91" s="329">
        <v>206.51666666666665</v>
      </c>
      <c r="E91" s="329">
        <v>202.33333333333331</v>
      </c>
      <c r="F91" s="329">
        <v>195.31666666666666</v>
      </c>
      <c r="G91" s="329">
        <v>191.13333333333333</v>
      </c>
      <c r="H91" s="329">
        <v>213.5333333333333</v>
      </c>
      <c r="I91" s="329">
        <v>217.71666666666664</v>
      </c>
      <c r="J91" s="329">
        <v>224.73333333333329</v>
      </c>
      <c r="K91" s="328">
        <v>210.7</v>
      </c>
      <c r="L91" s="328">
        <v>199.5</v>
      </c>
      <c r="M91" s="328">
        <v>202.33877000000001</v>
      </c>
      <c r="N91" s="1"/>
      <c r="O91" s="1"/>
    </row>
    <row r="92" spans="1:15" ht="12.75" customHeight="1">
      <c r="A92" s="30">
        <v>82</v>
      </c>
      <c r="B92" s="347" t="s">
        <v>328</v>
      </c>
      <c r="C92" s="328">
        <v>560.20000000000005</v>
      </c>
      <c r="D92" s="329">
        <v>555.63333333333333</v>
      </c>
      <c r="E92" s="329">
        <v>547.56666666666661</v>
      </c>
      <c r="F92" s="329">
        <v>534.93333333333328</v>
      </c>
      <c r="G92" s="329">
        <v>526.86666666666656</v>
      </c>
      <c r="H92" s="329">
        <v>568.26666666666665</v>
      </c>
      <c r="I92" s="329">
        <v>576.33333333333348</v>
      </c>
      <c r="J92" s="329">
        <v>588.9666666666667</v>
      </c>
      <c r="K92" s="328">
        <v>563.70000000000005</v>
      </c>
      <c r="L92" s="328">
        <v>543</v>
      </c>
      <c r="M92" s="328">
        <v>4.4742300000000004</v>
      </c>
      <c r="N92" s="1"/>
      <c r="O92" s="1"/>
    </row>
    <row r="93" spans="1:15" ht="12.75" customHeight="1">
      <c r="A93" s="30">
        <v>83</v>
      </c>
      <c r="B93" s="347" t="s">
        <v>329</v>
      </c>
      <c r="C93" s="328">
        <v>717.75</v>
      </c>
      <c r="D93" s="329">
        <v>709.75</v>
      </c>
      <c r="E93" s="329">
        <v>697.55</v>
      </c>
      <c r="F93" s="329">
        <v>677.34999999999991</v>
      </c>
      <c r="G93" s="329">
        <v>665.14999999999986</v>
      </c>
      <c r="H93" s="329">
        <v>729.95</v>
      </c>
      <c r="I93" s="329">
        <v>742.15000000000009</v>
      </c>
      <c r="J93" s="329">
        <v>762.35000000000014</v>
      </c>
      <c r="K93" s="328">
        <v>721.95</v>
      </c>
      <c r="L93" s="328">
        <v>689.55</v>
      </c>
      <c r="M93" s="328">
        <v>0.71309</v>
      </c>
      <c r="N93" s="1"/>
      <c r="O93" s="1"/>
    </row>
    <row r="94" spans="1:15" ht="12.75" customHeight="1">
      <c r="A94" s="30">
        <v>84</v>
      </c>
      <c r="B94" s="347" t="s">
        <v>331</v>
      </c>
      <c r="C94" s="328">
        <v>742.8</v>
      </c>
      <c r="D94" s="329">
        <v>730.73333333333323</v>
      </c>
      <c r="E94" s="329">
        <v>715.46666666666647</v>
      </c>
      <c r="F94" s="329">
        <v>688.13333333333321</v>
      </c>
      <c r="G94" s="329">
        <v>672.86666666666645</v>
      </c>
      <c r="H94" s="329">
        <v>758.06666666666649</v>
      </c>
      <c r="I94" s="329">
        <v>773.33333333333314</v>
      </c>
      <c r="J94" s="329">
        <v>800.66666666666652</v>
      </c>
      <c r="K94" s="328">
        <v>746</v>
      </c>
      <c r="L94" s="328">
        <v>703.4</v>
      </c>
      <c r="M94" s="328">
        <v>2.1654499999999999</v>
      </c>
      <c r="N94" s="1"/>
      <c r="O94" s="1"/>
    </row>
    <row r="95" spans="1:15" ht="12.75" customHeight="1">
      <c r="A95" s="30">
        <v>85</v>
      </c>
      <c r="B95" s="347" t="s">
        <v>249</v>
      </c>
      <c r="C95" s="328">
        <v>108.5</v>
      </c>
      <c r="D95" s="329">
        <v>108.06666666666666</v>
      </c>
      <c r="E95" s="329">
        <v>107.23333333333332</v>
      </c>
      <c r="F95" s="329">
        <v>105.96666666666665</v>
      </c>
      <c r="G95" s="329">
        <v>105.13333333333331</v>
      </c>
      <c r="H95" s="329">
        <v>109.33333333333333</v>
      </c>
      <c r="I95" s="329">
        <v>110.16666666666667</v>
      </c>
      <c r="J95" s="329">
        <v>111.43333333333334</v>
      </c>
      <c r="K95" s="328">
        <v>108.9</v>
      </c>
      <c r="L95" s="328">
        <v>106.8</v>
      </c>
      <c r="M95" s="328">
        <v>3.97309</v>
      </c>
      <c r="N95" s="1"/>
      <c r="O95" s="1"/>
    </row>
    <row r="96" spans="1:15" ht="12.75" customHeight="1">
      <c r="A96" s="30">
        <v>86</v>
      </c>
      <c r="B96" s="347" t="s">
        <v>325</v>
      </c>
      <c r="C96" s="328">
        <v>376.55</v>
      </c>
      <c r="D96" s="329">
        <v>377.5</v>
      </c>
      <c r="E96" s="329">
        <v>366.45</v>
      </c>
      <c r="F96" s="329">
        <v>356.34999999999997</v>
      </c>
      <c r="G96" s="329">
        <v>345.29999999999995</v>
      </c>
      <c r="H96" s="329">
        <v>387.6</v>
      </c>
      <c r="I96" s="329">
        <v>398.65</v>
      </c>
      <c r="J96" s="329">
        <v>408.75000000000006</v>
      </c>
      <c r="K96" s="328">
        <v>388.55</v>
      </c>
      <c r="L96" s="328">
        <v>367.4</v>
      </c>
      <c r="M96" s="328">
        <v>3.9525899999999998</v>
      </c>
      <c r="N96" s="1"/>
      <c r="O96" s="1"/>
    </row>
    <row r="97" spans="1:15" ht="12.75" customHeight="1">
      <c r="A97" s="30">
        <v>87</v>
      </c>
      <c r="B97" s="347" t="s">
        <v>334</v>
      </c>
      <c r="C97" s="328">
        <v>1330.3</v>
      </c>
      <c r="D97" s="329">
        <v>1331.9666666666667</v>
      </c>
      <c r="E97" s="329">
        <v>1311.9333333333334</v>
      </c>
      <c r="F97" s="329">
        <v>1293.5666666666666</v>
      </c>
      <c r="G97" s="329">
        <v>1273.5333333333333</v>
      </c>
      <c r="H97" s="329">
        <v>1350.3333333333335</v>
      </c>
      <c r="I97" s="329">
        <v>1370.3666666666668</v>
      </c>
      <c r="J97" s="329">
        <v>1388.7333333333336</v>
      </c>
      <c r="K97" s="328">
        <v>1352</v>
      </c>
      <c r="L97" s="328">
        <v>1313.6</v>
      </c>
      <c r="M97" s="328">
        <v>4.08202</v>
      </c>
      <c r="N97" s="1"/>
      <c r="O97" s="1"/>
    </row>
    <row r="98" spans="1:15" ht="12.75" customHeight="1">
      <c r="A98" s="30">
        <v>88</v>
      </c>
      <c r="B98" s="347" t="s">
        <v>332</v>
      </c>
      <c r="C98" s="328">
        <v>984.85</v>
      </c>
      <c r="D98" s="329">
        <v>1001.8166666666666</v>
      </c>
      <c r="E98" s="329">
        <v>958.73333333333312</v>
      </c>
      <c r="F98" s="329">
        <v>932.61666666666656</v>
      </c>
      <c r="G98" s="329">
        <v>889.53333333333308</v>
      </c>
      <c r="H98" s="329">
        <v>1027.9333333333332</v>
      </c>
      <c r="I98" s="329">
        <v>1071.0166666666667</v>
      </c>
      <c r="J98" s="329">
        <v>1097.1333333333332</v>
      </c>
      <c r="K98" s="328">
        <v>1044.9000000000001</v>
      </c>
      <c r="L98" s="328">
        <v>975.7</v>
      </c>
      <c r="M98" s="328">
        <v>1.35741</v>
      </c>
      <c r="N98" s="1"/>
      <c r="O98" s="1"/>
    </row>
    <row r="99" spans="1:15" ht="12.75" customHeight="1">
      <c r="A99" s="30">
        <v>89</v>
      </c>
      <c r="B99" s="347" t="s">
        <v>333</v>
      </c>
      <c r="C99" s="328">
        <v>18.100000000000001</v>
      </c>
      <c r="D99" s="329">
        <v>18.016666666666666</v>
      </c>
      <c r="E99" s="329">
        <v>17.833333333333332</v>
      </c>
      <c r="F99" s="329">
        <v>17.566666666666666</v>
      </c>
      <c r="G99" s="329">
        <v>17.383333333333333</v>
      </c>
      <c r="H99" s="329">
        <v>18.283333333333331</v>
      </c>
      <c r="I99" s="329">
        <v>18.466666666666669</v>
      </c>
      <c r="J99" s="329">
        <v>18.733333333333331</v>
      </c>
      <c r="K99" s="328">
        <v>18.2</v>
      </c>
      <c r="L99" s="328">
        <v>17.75</v>
      </c>
      <c r="M99" s="328">
        <v>27.582799999999999</v>
      </c>
      <c r="N99" s="1"/>
      <c r="O99" s="1"/>
    </row>
    <row r="100" spans="1:15" ht="12.75" customHeight="1">
      <c r="A100" s="30">
        <v>90</v>
      </c>
      <c r="B100" s="347" t="s">
        <v>335</v>
      </c>
      <c r="C100" s="328">
        <v>599.65</v>
      </c>
      <c r="D100" s="329">
        <v>598.33333333333326</v>
      </c>
      <c r="E100" s="329">
        <v>592.36666666666656</v>
      </c>
      <c r="F100" s="329">
        <v>585.08333333333326</v>
      </c>
      <c r="G100" s="329">
        <v>579.11666666666656</v>
      </c>
      <c r="H100" s="329">
        <v>605.61666666666656</v>
      </c>
      <c r="I100" s="329">
        <v>611.58333333333326</v>
      </c>
      <c r="J100" s="329">
        <v>618.86666666666656</v>
      </c>
      <c r="K100" s="328">
        <v>604.29999999999995</v>
      </c>
      <c r="L100" s="328">
        <v>591.04999999999995</v>
      </c>
      <c r="M100" s="328">
        <v>2.1750799999999999</v>
      </c>
      <c r="N100" s="1"/>
      <c r="O100" s="1"/>
    </row>
    <row r="101" spans="1:15" ht="12.75" customHeight="1">
      <c r="A101" s="30">
        <v>91</v>
      </c>
      <c r="B101" s="347" t="s">
        <v>336</v>
      </c>
      <c r="C101" s="328">
        <v>729.35</v>
      </c>
      <c r="D101" s="329">
        <v>724.56666666666661</v>
      </c>
      <c r="E101" s="329">
        <v>709.23333333333323</v>
      </c>
      <c r="F101" s="329">
        <v>689.11666666666667</v>
      </c>
      <c r="G101" s="329">
        <v>673.7833333333333</v>
      </c>
      <c r="H101" s="329">
        <v>744.68333333333317</v>
      </c>
      <c r="I101" s="329">
        <v>760.01666666666665</v>
      </c>
      <c r="J101" s="329">
        <v>780.1333333333331</v>
      </c>
      <c r="K101" s="328">
        <v>739.9</v>
      </c>
      <c r="L101" s="328">
        <v>704.45</v>
      </c>
      <c r="M101" s="328">
        <v>2.6901000000000002</v>
      </c>
      <c r="N101" s="1"/>
      <c r="O101" s="1"/>
    </row>
    <row r="102" spans="1:15" ht="12.75" customHeight="1">
      <c r="A102" s="30">
        <v>92</v>
      </c>
      <c r="B102" s="347" t="s">
        <v>337</v>
      </c>
      <c r="C102" s="328">
        <v>4329.75</v>
      </c>
      <c r="D102" s="329">
        <v>4352.25</v>
      </c>
      <c r="E102" s="329">
        <v>4239.5</v>
      </c>
      <c r="F102" s="329">
        <v>4149.25</v>
      </c>
      <c r="G102" s="329">
        <v>4036.5</v>
      </c>
      <c r="H102" s="329">
        <v>4442.5</v>
      </c>
      <c r="I102" s="329">
        <v>4555.25</v>
      </c>
      <c r="J102" s="329">
        <v>4645.5</v>
      </c>
      <c r="K102" s="328">
        <v>4465</v>
      </c>
      <c r="L102" s="328">
        <v>4262</v>
      </c>
      <c r="M102" s="328">
        <v>0.27766000000000002</v>
      </c>
      <c r="N102" s="1"/>
      <c r="O102" s="1"/>
    </row>
    <row r="103" spans="1:15" ht="12.75" customHeight="1">
      <c r="A103" s="30">
        <v>93</v>
      </c>
      <c r="B103" s="347" t="s">
        <v>248</v>
      </c>
      <c r="C103" s="328">
        <v>77.599999999999994</v>
      </c>
      <c r="D103" s="329">
        <v>77.833333333333329</v>
      </c>
      <c r="E103" s="329">
        <v>76.066666666666663</v>
      </c>
      <c r="F103" s="329">
        <v>74.533333333333331</v>
      </c>
      <c r="G103" s="329">
        <v>72.766666666666666</v>
      </c>
      <c r="H103" s="329">
        <v>79.36666666666666</v>
      </c>
      <c r="I103" s="329">
        <v>81.13333333333334</v>
      </c>
      <c r="J103" s="329">
        <v>82.666666666666657</v>
      </c>
      <c r="K103" s="328">
        <v>79.599999999999994</v>
      </c>
      <c r="L103" s="328">
        <v>76.3</v>
      </c>
      <c r="M103" s="328">
        <v>20.824159999999999</v>
      </c>
      <c r="N103" s="1"/>
      <c r="O103" s="1"/>
    </row>
    <row r="104" spans="1:15" ht="12.75" customHeight="1">
      <c r="A104" s="30">
        <v>94</v>
      </c>
      <c r="B104" s="347" t="s">
        <v>330</v>
      </c>
      <c r="C104" s="328">
        <v>597.6</v>
      </c>
      <c r="D104" s="329">
        <v>592.5333333333333</v>
      </c>
      <c r="E104" s="329">
        <v>585.06666666666661</v>
      </c>
      <c r="F104" s="329">
        <v>572.5333333333333</v>
      </c>
      <c r="G104" s="329">
        <v>565.06666666666661</v>
      </c>
      <c r="H104" s="329">
        <v>605.06666666666661</v>
      </c>
      <c r="I104" s="329">
        <v>612.5333333333333</v>
      </c>
      <c r="J104" s="329">
        <v>625.06666666666661</v>
      </c>
      <c r="K104" s="328">
        <v>600</v>
      </c>
      <c r="L104" s="328">
        <v>580</v>
      </c>
      <c r="M104" s="328">
        <v>1.7792600000000001</v>
      </c>
      <c r="N104" s="1"/>
      <c r="O104" s="1"/>
    </row>
    <row r="105" spans="1:15" ht="12.75" customHeight="1">
      <c r="A105" s="30">
        <v>95</v>
      </c>
      <c r="B105" s="347" t="s">
        <v>830</v>
      </c>
      <c r="C105" s="328">
        <v>161.44999999999999</v>
      </c>
      <c r="D105" s="329">
        <v>159.68333333333331</v>
      </c>
      <c r="E105" s="329">
        <v>155.76666666666662</v>
      </c>
      <c r="F105" s="329">
        <v>150.08333333333331</v>
      </c>
      <c r="G105" s="329">
        <v>146.16666666666663</v>
      </c>
      <c r="H105" s="329">
        <v>165.36666666666662</v>
      </c>
      <c r="I105" s="329">
        <v>169.2833333333333</v>
      </c>
      <c r="J105" s="329">
        <v>174.96666666666661</v>
      </c>
      <c r="K105" s="328">
        <v>163.6</v>
      </c>
      <c r="L105" s="328">
        <v>154</v>
      </c>
      <c r="M105" s="328">
        <v>21.13223</v>
      </c>
      <c r="N105" s="1"/>
      <c r="O105" s="1"/>
    </row>
    <row r="106" spans="1:15" ht="12.75" customHeight="1">
      <c r="A106" s="30">
        <v>96</v>
      </c>
      <c r="B106" s="347" t="s">
        <v>338</v>
      </c>
      <c r="C106" s="328">
        <v>265</v>
      </c>
      <c r="D106" s="329">
        <v>264.25</v>
      </c>
      <c r="E106" s="329">
        <v>258.75</v>
      </c>
      <c r="F106" s="329">
        <v>252.5</v>
      </c>
      <c r="G106" s="329">
        <v>247</v>
      </c>
      <c r="H106" s="329">
        <v>270.5</v>
      </c>
      <c r="I106" s="329">
        <v>276</v>
      </c>
      <c r="J106" s="329">
        <v>282.25</v>
      </c>
      <c r="K106" s="328">
        <v>269.75</v>
      </c>
      <c r="L106" s="328">
        <v>258</v>
      </c>
      <c r="M106" s="328">
        <v>6.4478299999999997</v>
      </c>
      <c r="N106" s="1"/>
      <c r="O106" s="1"/>
    </row>
    <row r="107" spans="1:15" ht="12.75" customHeight="1">
      <c r="A107" s="30">
        <v>97</v>
      </c>
      <c r="B107" s="347" t="s">
        <v>339</v>
      </c>
      <c r="C107" s="328">
        <v>394.6</v>
      </c>
      <c r="D107" s="329">
        <v>393</v>
      </c>
      <c r="E107" s="329">
        <v>381.55</v>
      </c>
      <c r="F107" s="329">
        <v>368.5</v>
      </c>
      <c r="G107" s="329">
        <v>357.05</v>
      </c>
      <c r="H107" s="329">
        <v>406.05</v>
      </c>
      <c r="I107" s="329">
        <v>417.50000000000006</v>
      </c>
      <c r="J107" s="329">
        <v>430.55</v>
      </c>
      <c r="K107" s="328">
        <v>404.45</v>
      </c>
      <c r="L107" s="328">
        <v>379.95</v>
      </c>
      <c r="M107" s="328">
        <v>30.767230000000001</v>
      </c>
      <c r="N107" s="1"/>
      <c r="O107" s="1"/>
    </row>
    <row r="108" spans="1:15" ht="12.75" customHeight="1">
      <c r="A108" s="30">
        <v>98</v>
      </c>
      <c r="B108" s="347" t="s">
        <v>83</v>
      </c>
      <c r="C108" s="328">
        <v>615.54999999999995</v>
      </c>
      <c r="D108" s="329">
        <v>610.73333333333323</v>
      </c>
      <c r="E108" s="329">
        <v>599.91666666666652</v>
      </c>
      <c r="F108" s="329">
        <v>584.2833333333333</v>
      </c>
      <c r="G108" s="329">
        <v>573.46666666666658</v>
      </c>
      <c r="H108" s="329">
        <v>626.36666666666645</v>
      </c>
      <c r="I108" s="329">
        <v>637.18333333333328</v>
      </c>
      <c r="J108" s="329">
        <v>652.81666666666638</v>
      </c>
      <c r="K108" s="328">
        <v>621.54999999999995</v>
      </c>
      <c r="L108" s="328">
        <v>595.1</v>
      </c>
      <c r="M108" s="328">
        <v>26.724029999999999</v>
      </c>
      <c r="N108" s="1"/>
      <c r="O108" s="1"/>
    </row>
    <row r="109" spans="1:15" ht="12.75" customHeight="1">
      <c r="A109" s="30">
        <v>99</v>
      </c>
      <c r="B109" s="347" t="s">
        <v>340</v>
      </c>
      <c r="C109" s="328">
        <v>623.65</v>
      </c>
      <c r="D109" s="329">
        <v>624.9</v>
      </c>
      <c r="E109" s="329">
        <v>610.54999999999995</v>
      </c>
      <c r="F109" s="329">
        <v>597.44999999999993</v>
      </c>
      <c r="G109" s="329">
        <v>583.09999999999991</v>
      </c>
      <c r="H109" s="329">
        <v>638</v>
      </c>
      <c r="I109" s="329">
        <v>652.35000000000014</v>
      </c>
      <c r="J109" s="329">
        <v>665.45</v>
      </c>
      <c r="K109" s="328">
        <v>639.25</v>
      </c>
      <c r="L109" s="328">
        <v>611.79999999999995</v>
      </c>
      <c r="M109" s="328">
        <v>0.42318</v>
      </c>
      <c r="N109" s="1"/>
      <c r="O109" s="1"/>
    </row>
    <row r="110" spans="1:15" ht="12.75" customHeight="1">
      <c r="A110" s="30">
        <v>100</v>
      </c>
      <c r="B110" s="347" t="s">
        <v>84</v>
      </c>
      <c r="C110" s="328">
        <v>969.55</v>
      </c>
      <c r="D110" s="329">
        <v>960.65</v>
      </c>
      <c r="E110" s="329">
        <v>944.3</v>
      </c>
      <c r="F110" s="329">
        <v>919.05</v>
      </c>
      <c r="G110" s="329">
        <v>902.69999999999993</v>
      </c>
      <c r="H110" s="329">
        <v>985.9</v>
      </c>
      <c r="I110" s="329">
        <v>1002.2500000000001</v>
      </c>
      <c r="J110" s="329">
        <v>1027.5</v>
      </c>
      <c r="K110" s="328">
        <v>977</v>
      </c>
      <c r="L110" s="328">
        <v>935.4</v>
      </c>
      <c r="M110" s="328">
        <v>58.269390000000001</v>
      </c>
      <c r="N110" s="1"/>
      <c r="O110" s="1"/>
    </row>
    <row r="111" spans="1:15" ht="12.75" customHeight="1">
      <c r="A111" s="30">
        <v>101</v>
      </c>
      <c r="B111" s="347" t="s">
        <v>85</v>
      </c>
      <c r="C111" s="328">
        <v>189.15</v>
      </c>
      <c r="D111" s="329">
        <v>189.15</v>
      </c>
      <c r="E111" s="329">
        <v>186.60000000000002</v>
      </c>
      <c r="F111" s="329">
        <v>184.05</v>
      </c>
      <c r="G111" s="329">
        <v>181.50000000000003</v>
      </c>
      <c r="H111" s="329">
        <v>191.70000000000002</v>
      </c>
      <c r="I111" s="329">
        <v>194.25000000000003</v>
      </c>
      <c r="J111" s="329">
        <v>196.8</v>
      </c>
      <c r="K111" s="328">
        <v>191.7</v>
      </c>
      <c r="L111" s="328">
        <v>186.6</v>
      </c>
      <c r="M111" s="328">
        <v>229.40456</v>
      </c>
      <c r="N111" s="1"/>
      <c r="O111" s="1"/>
    </row>
    <row r="112" spans="1:15" ht="12.75" customHeight="1">
      <c r="A112" s="30">
        <v>102</v>
      </c>
      <c r="B112" s="347" t="s">
        <v>341</v>
      </c>
      <c r="C112" s="328">
        <v>284.75</v>
      </c>
      <c r="D112" s="329">
        <v>285.5</v>
      </c>
      <c r="E112" s="329">
        <v>280</v>
      </c>
      <c r="F112" s="329">
        <v>275.25</v>
      </c>
      <c r="G112" s="329">
        <v>269.75</v>
      </c>
      <c r="H112" s="329">
        <v>290.25</v>
      </c>
      <c r="I112" s="329">
        <v>295.75</v>
      </c>
      <c r="J112" s="329">
        <v>300.5</v>
      </c>
      <c r="K112" s="328">
        <v>291</v>
      </c>
      <c r="L112" s="328">
        <v>280.75</v>
      </c>
      <c r="M112" s="328">
        <v>1.88713</v>
      </c>
      <c r="N112" s="1"/>
      <c r="O112" s="1"/>
    </row>
    <row r="113" spans="1:15" ht="12.75" customHeight="1">
      <c r="A113" s="30">
        <v>103</v>
      </c>
      <c r="B113" s="347" t="s">
        <v>87</v>
      </c>
      <c r="C113" s="328">
        <v>4812.8500000000004</v>
      </c>
      <c r="D113" s="329">
        <v>4776.0833333333339</v>
      </c>
      <c r="E113" s="329">
        <v>4709.3666666666677</v>
      </c>
      <c r="F113" s="329">
        <v>4605.8833333333341</v>
      </c>
      <c r="G113" s="329">
        <v>4539.1666666666679</v>
      </c>
      <c r="H113" s="329">
        <v>4879.5666666666675</v>
      </c>
      <c r="I113" s="329">
        <v>4946.2833333333347</v>
      </c>
      <c r="J113" s="329">
        <v>5049.7666666666673</v>
      </c>
      <c r="K113" s="328">
        <v>4842.8</v>
      </c>
      <c r="L113" s="328">
        <v>4672.6000000000004</v>
      </c>
      <c r="M113" s="328">
        <v>4.6056999999999997</v>
      </c>
      <c r="N113" s="1"/>
      <c r="O113" s="1"/>
    </row>
    <row r="114" spans="1:15" ht="12.75" customHeight="1">
      <c r="A114" s="30">
        <v>104</v>
      </c>
      <c r="B114" s="347" t="s">
        <v>88</v>
      </c>
      <c r="C114" s="328">
        <v>1430.4</v>
      </c>
      <c r="D114" s="329">
        <v>1418.4666666666665</v>
      </c>
      <c r="E114" s="329">
        <v>1399.9333333333329</v>
      </c>
      <c r="F114" s="329">
        <v>1369.4666666666665</v>
      </c>
      <c r="G114" s="329">
        <v>1350.9333333333329</v>
      </c>
      <c r="H114" s="329">
        <v>1448.9333333333329</v>
      </c>
      <c r="I114" s="329">
        <v>1467.4666666666662</v>
      </c>
      <c r="J114" s="329">
        <v>1497.9333333333329</v>
      </c>
      <c r="K114" s="328">
        <v>1437</v>
      </c>
      <c r="L114" s="328">
        <v>1388</v>
      </c>
      <c r="M114" s="328">
        <v>4.6999700000000004</v>
      </c>
      <c r="N114" s="1"/>
      <c r="O114" s="1"/>
    </row>
    <row r="115" spans="1:15" ht="12.75" customHeight="1">
      <c r="A115" s="30">
        <v>105</v>
      </c>
      <c r="B115" s="347" t="s">
        <v>89</v>
      </c>
      <c r="C115" s="328">
        <v>569.45000000000005</v>
      </c>
      <c r="D115" s="329">
        <v>568.19999999999993</v>
      </c>
      <c r="E115" s="329">
        <v>557.24999999999989</v>
      </c>
      <c r="F115" s="329">
        <v>545.04999999999995</v>
      </c>
      <c r="G115" s="329">
        <v>534.09999999999991</v>
      </c>
      <c r="H115" s="329">
        <v>580.39999999999986</v>
      </c>
      <c r="I115" s="329">
        <v>591.34999999999991</v>
      </c>
      <c r="J115" s="329">
        <v>603.54999999999984</v>
      </c>
      <c r="K115" s="328">
        <v>579.15</v>
      </c>
      <c r="L115" s="328">
        <v>556</v>
      </c>
      <c r="M115" s="328">
        <v>11.061109999999999</v>
      </c>
      <c r="N115" s="1"/>
      <c r="O115" s="1"/>
    </row>
    <row r="116" spans="1:15" ht="12.75" customHeight="1">
      <c r="A116" s="30">
        <v>106</v>
      </c>
      <c r="B116" s="347" t="s">
        <v>90</v>
      </c>
      <c r="C116" s="328">
        <v>758.4</v>
      </c>
      <c r="D116" s="329">
        <v>758.16666666666663</v>
      </c>
      <c r="E116" s="329">
        <v>752.38333333333321</v>
      </c>
      <c r="F116" s="329">
        <v>746.36666666666656</v>
      </c>
      <c r="G116" s="329">
        <v>740.58333333333314</v>
      </c>
      <c r="H116" s="329">
        <v>764.18333333333328</v>
      </c>
      <c r="I116" s="329">
        <v>769.96666666666681</v>
      </c>
      <c r="J116" s="329">
        <v>775.98333333333335</v>
      </c>
      <c r="K116" s="328">
        <v>763.95</v>
      </c>
      <c r="L116" s="328">
        <v>752.15</v>
      </c>
      <c r="M116" s="328">
        <v>2.8386999999999998</v>
      </c>
      <c r="N116" s="1"/>
      <c r="O116" s="1"/>
    </row>
    <row r="117" spans="1:15" ht="12.75" customHeight="1">
      <c r="A117" s="30">
        <v>107</v>
      </c>
      <c r="B117" s="347" t="s">
        <v>343</v>
      </c>
      <c r="C117" s="328">
        <v>657.8</v>
      </c>
      <c r="D117" s="329">
        <v>660.33333333333337</v>
      </c>
      <c r="E117" s="329">
        <v>650.36666666666679</v>
      </c>
      <c r="F117" s="329">
        <v>642.93333333333339</v>
      </c>
      <c r="G117" s="329">
        <v>632.96666666666681</v>
      </c>
      <c r="H117" s="329">
        <v>667.76666666666677</v>
      </c>
      <c r="I117" s="329">
        <v>677.73333333333323</v>
      </c>
      <c r="J117" s="329">
        <v>685.16666666666674</v>
      </c>
      <c r="K117" s="328">
        <v>670.3</v>
      </c>
      <c r="L117" s="328">
        <v>652.9</v>
      </c>
      <c r="M117" s="328">
        <v>0.2296</v>
      </c>
      <c r="N117" s="1"/>
      <c r="O117" s="1"/>
    </row>
    <row r="118" spans="1:15" ht="12.75" customHeight="1">
      <c r="A118" s="30">
        <v>108</v>
      </c>
      <c r="B118" s="347" t="s">
        <v>326</v>
      </c>
      <c r="C118" s="328">
        <v>2692</v>
      </c>
      <c r="D118" s="329">
        <v>2699.8333333333335</v>
      </c>
      <c r="E118" s="329">
        <v>2649.666666666667</v>
      </c>
      <c r="F118" s="329">
        <v>2607.3333333333335</v>
      </c>
      <c r="G118" s="329">
        <v>2557.166666666667</v>
      </c>
      <c r="H118" s="329">
        <v>2742.166666666667</v>
      </c>
      <c r="I118" s="329">
        <v>2792.3333333333339</v>
      </c>
      <c r="J118" s="329">
        <v>2834.666666666667</v>
      </c>
      <c r="K118" s="328">
        <v>2750</v>
      </c>
      <c r="L118" s="328">
        <v>2657.5</v>
      </c>
      <c r="M118" s="328">
        <v>0.33349000000000001</v>
      </c>
      <c r="N118" s="1"/>
      <c r="O118" s="1"/>
    </row>
    <row r="119" spans="1:15" ht="12.75" customHeight="1">
      <c r="A119" s="30">
        <v>109</v>
      </c>
      <c r="B119" s="347" t="s">
        <v>250</v>
      </c>
      <c r="C119" s="328">
        <v>386.5</v>
      </c>
      <c r="D119" s="329">
        <v>382.35000000000008</v>
      </c>
      <c r="E119" s="329">
        <v>376.50000000000017</v>
      </c>
      <c r="F119" s="329">
        <v>366.50000000000011</v>
      </c>
      <c r="G119" s="329">
        <v>360.6500000000002</v>
      </c>
      <c r="H119" s="329">
        <v>392.35000000000014</v>
      </c>
      <c r="I119" s="329">
        <v>398.20000000000005</v>
      </c>
      <c r="J119" s="329">
        <v>408.2000000000001</v>
      </c>
      <c r="K119" s="328">
        <v>388.2</v>
      </c>
      <c r="L119" s="328">
        <v>372.35</v>
      </c>
      <c r="M119" s="328">
        <v>12.06284</v>
      </c>
      <c r="N119" s="1"/>
      <c r="O119" s="1"/>
    </row>
    <row r="120" spans="1:15" ht="12.75" customHeight="1">
      <c r="A120" s="30">
        <v>110</v>
      </c>
      <c r="B120" s="347" t="s">
        <v>327</v>
      </c>
      <c r="C120" s="328">
        <v>206.3</v>
      </c>
      <c r="D120" s="329">
        <v>208.54999999999998</v>
      </c>
      <c r="E120" s="329">
        <v>200.34999999999997</v>
      </c>
      <c r="F120" s="329">
        <v>194.39999999999998</v>
      </c>
      <c r="G120" s="329">
        <v>186.19999999999996</v>
      </c>
      <c r="H120" s="329">
        <v>214.49999999999997</v>
      </c>
      <c r="I120" s="329">
        <v>222.69999999999996</v>
      </c>
      <c r="J120" s="329">
        <v>228.64999999999998</v>
      </c>
      <c r="K120" s="328">
        <v>216.75</v>
      </c>
      <c r="L120" s="328">
        <v>202.6</v>
      </c>
      <c r="M120" s="328">
        <v>5.1772200000000002</v>
      </c>
      <c r="N120" s="1"/>
      <c r="O120" s="1"/>
    </row>
    <row r="121" spans="1:15" ht="12.75" customHeight="1">
      <c r="A121" s="30">
        <v>111</v>
      </c>
      <c r="B121" s="347" t="s">
        <v>91</v>
      </c>
      <c r="C121" s="328">
        <v>117.2</v>
      </c>
      <c r="D121" s="329">
        <v>115.25</v>
      </c>
      <c r="E121" s="329">
        <v>112.45</v>
      </c>
      <c r="F121" s="329">
        <v>107.7</v>
      </c>
      <c r="G121" s="329">
        <v>104.9</v>
      </c>
      <c r="H121" s="329">
        <v>120</v>
      </c>
      <c r="I121" s="329">
        <v>122.80000000000001</v>
      </c>
      <c r="J121" s="329">
        <v>127.55</v>
      </c>
      <c r="K121" s="328">
        <v>118.05</v>
      </c>
      <c r="L121" s="328">
        <v>110.5</v>
      </c>
      <c r="M121" s="328">
        <v>21.408300000000001</v>
      </c>
      <c r="N121" s="1"/>
      <c r="O121" s="1"/>
    </row>
    <row r="122" spans="1:15" ht="12.75" customHeight="1">
      <c r="A122" s="30">
        <v>112</v>
      </c>
      <c r="B122" s="347" t="s">
        <v>92</v>
      </c>
      <c r="C122" s="328">
        <v>945.45</v>
      </c>
      <c r="D122" s="329">
        <v>941</v>
      </c>
      <c r="E122" s="329">
        <v>929.55</v>
      </c>
      <c r="F122" s="329">
        <v>913.65</v>
      </c>
      <c r="G122" s="329">
        <v>902.19999999999993</v>
      </c>
      <c r="H122" s="329">
        <v>956.9</v>
      </c>
      <c r="I122" s="329">
        <v>968.35</v>
      </c>
      <c r="J122" s="329">
        <v>984.25</v>
      </c>
      <c r="K122" s="328">
        <v>952.45</v>
      </c>
      <c r="L122" s="328">
        <v>925.1</v>
      </c>
      <c r="M122" s="328">
        <v>3.2519800000000001</v>
      </c>
      <c r="N122" s="1"/>
      <c r="O122" s="1"/>
    </row>
    <row r="123" spans="1:15" ht="12.75" customHeight="1">
      <c r="A123" s="30">
        <v>113</v>
      </c>
      <c r="B123" s="347" t="s">
        <v>344</v>
      </c>
      <c r="C123" s="328">
        <v>915.15</v>
      </c>
      <c r="D123" s="329">
        <v>914.66666666666663</v>
      </c>
      <c r="E123" s="329">
        <v>889.7833333333333</v>
      </c>
      <c r="F123" s="329">
        <v>864.41666666666663</v>
      </c>
      <c r="G123" s="329">
        <v>839.5333333333333</v>
      </c>
      <c r="H123" s="329">
        <v>940.0333333333333</v>
      </c>
      <c r="I123" s="329">
        <v>964.91666666666674</v>
      </c>
      <c r="J123" s="329">
        <v>990.2833333333333</v>
      </c>
      <c r="K123" s="328">
        <v>939.55</v>
      </c>
      <c r="L123" s="328">
        <v>889.3</v>
      </c>
      <c r="M123" s="328">
        <v>2.6214400000000002</v>
      </c>
      <c r="N123" s="1"/>
      <c r="O123" s="1"/>
    </row>
    <row r="124" spans="1:15" ht="12.75" customHeight="1">
      <c r="A124" s="30">
        <v>114</v>
      </c>
      <c r="B124" s="347" t="s">
        <v>93</v>
      </c>
      <c r="C124" s="328">
        <v>521.54999999999995</v>
      </c>
      <c r="D124" s="329">
        <v>516.44999999999993</v>
      </c>
      <c r="E124" s="329">
        <v>510.09999999999991</v>
      </c>
      <c r="F124" s="329">
        <v>498.65</v>
      </c>
      <c r="G124" s="329">
        <v>492.29999999999995</v>
      </c>
      <c r="H124" s="329">
        <v>527.89999999999986</v>
      </c>
      <c r="I124" s="329">
        <v>534.25</v>
      </c>
      <c r="J124" s="329">
        <v>545.69999999999982</v>
      </c>
      <c r="K124" s="328">
        <v>522.79999999999995</v>
      </c>
      <c r="L124" s="328">
        <v>505</v>
      </c>
      <c r="M124" s="328">
        <v>21.61459</v>
      </c>
      <c r="N124" s="1"/>
      <c r="O124" s="1"/>
    </row>
    <row r="125" spans="1:15" ht="12.75" customHeight="1">
      <c r="A125" s="30">
        <v>115</v>
      </c>
      <c r="B125" s="347" t="s">
        <v>251</v>
      </c>
      <c r="C125" s="328">
        <v>1362.25</v>
      </c>
      <c r="D125" s="329">
        <v>1340.0333333333333</v>
      </c>
      <c r="E125" s="329">
        <v>1300.3666666666666</v>
      </c>
      <c r="F125" s="329">
        <v>1238.4833333333333</v>
      </c>
      <c r="G125" s="329">
        <v>1198.8166666666666</v>
      </c>
      <c r="H125" s="329">
        <v>1401.9166666666665</v>
      </c>
      <c r="I125" s="329">
        <v>1441.5833333333335</v>
      </c>
      <c r="J125" s="329">
        <v>1503.4666666666665</v>
      </c>
      <c r="K125" s="328">
        <v>1379.7</v>
      </c>
      <c r="L125" s="328">
        <v>1278.1500000000001</v>
      </c>
      <c r="M125" s="328">
        <v>5.7370299999999999</v>
      </c>
      <c r="N125" s="1"/>
      <c r="O125" s="1"/>
    </row>
    <row r="126" spans="1:15" ht="12.75" customHeight="1">
      <c r="A126" s="30">
        <v>116</v>
      </c>
      <c r="B126" s="347" t="s">
        <v>349</v>
      </c>
      <c r="C126" s="328">
        <v>249.3</v>
      </c>
      <c r="D126" s="329">
        <v>248.70000000000002</v>
      </c>
      <c r="E126" s="329">
        <v>242.65000000000003</v>
      </c>
      <c r="F126" s="329">
        <v>236.00000000000003</v>
      </c>
      <c r="G126" s="329">
        <v>229.95000000000005</v>
      </c>
      <c r="H126" s="329">
        <v>255.35000000000002</v>
      </c>
      <c r="I126" s="329">
        <v>261.40000000000003</v>
      </c>
      <c r="J126" s="329">
        <v>268.05</v>
      </c>
      <c r="K126" s="328">
        <v>254.75</v>
      </c>
      <c r="L126" s="328">
        <v>242.05</v>
      </c>
      <c r="M126" s="328">
        <v>4.8059900000000004</v>
      </c>
      <c r="N126" s="1"/>
      <c r="O126" s="1"/>
    </row>
    <row r="127" spans="1:15" ht="12.75" customHeight="1">
      <c r="A127" s="30">
        <v>117</v>
      </c>
      <c r="B127" s="347" t="s">
        <v>345</v>
      </c>
      <c r="C127" s="328">
        <v>69.25</v>
      </c>
      <c r="D127" s="329">
        <v>69.45</v>
      </c>
      <c r="E127" s="329">
        <v>68.5</v>
      </c>
      <c r="F127" s="329">
        <v>67.75</v>
      </c>
      <c r="G127" s="329">
        <v>66.8</v>
      </c>
      <c r="H127" s="329">
        <v>70.2</v>
      </c>
      <c r="I127" s="329">
        <v>71.15000000000002</v>
      </c>
      <c r="J127" s="329">
        <v>71.900000000000006</v>
      </c>
      <c r="K127" s="328">
        <v>70.400000000000006</v>
      </c>
      <c r="L127" s="328">
        <v>68.7</v>
      </c>
      <c r="M127" s="328">
        <v>11.2699</v>
      </c>
      <c r="N127" s="1"/>
      <c r="O127" s="1"/>
    </row>
    <row r="128" spans="1:15" ht="12.75" customHeight="1">
      <c r="A128" s="30">
        <v>118</v>
      </c>
      <c r="B128" s="347" t="s">
        <v>346</v>
      </c>
      <c r="C128" s="328">
        <v>955.75</v>
      </c>
      <c r="D128" s="329">
        <v>958.81666666666661</v>
      </c>
      <c r="E128" s="329">
        <v>912.93333333333317</v>
      </c>
      <c r="F128" s="329">
        <v>870.11666666666656</v>
      </c>
      <c r="G128" s="329">
        <v>824.23333333333312</v>
      </c>
      <c r="H128" s="329">
        <v>1001.6333333333332</v>
      </c>
      <c r="I128" s="329">
        <v>1047.5166666666667</v>
      </c>
      <c r="J128" s="329">
        <v>1090.3333333333333</v>
      </c>
      <c r="K128" s="328">
        <v>1004.7</v>
      </c>
      <c r="L128" s="328">
        <v>916</v>
      </c>
      <c r="M128" s="328">
        <v>1.62612</v>
      </c>
      <c r="N128" s="1"/>
      <c r="O128" s="1"/>
    </row>
    <row r="129" spans="1:15" ht="12.75" customHeight="1">
      <c r="A129" s="30">
        <v>119</v>
      </c>
      <c r="B129" s="347" t="s">
        <v>94</v>
      </c>
      <c r="C129" s="328">
        <v>1888</v>
      </c>
      <c r="D129" s="329">
        <v>1870.9333333333334</v>
      </c>
      <c r="E129" s="329">
        <v>1842.0666666666668</v>
      </c>
      <c r="F129" s="329">
        <v>1796.1333333333334</v>
      </c>
      <c r="G129" s="329">
        <v>1767.2666666666669</v>
      </c>
      <c r="H129" s="329">
        <v>1916.8666666666668</v>
      </c>
      <c r="I129" s="329">
        <v>1945.7333333333336</v>
      </c>
      <c r="J129" s="329">
        <v>1991.6666666666667</v>
      </c>
      <c r="K129" s="328">
        <v>1899.8</v>
      </c>
      <c r="L129" s="328">
        <v>1825</v>
      </c>
      <c r="M129" s="328">
        <v>5.71706</v>
      </c>
      <c r="N129" s="1"/>
      <c r="O129" s="1"/>
    </row>
    <row r="130" spans="1:15" ht="12.75" customHeight="1">
      <c r="A130" s="30">
        <v>120</v>
      </c>
      <c r="B130" s="347" t="s">
        <v>347</v>
      </c>
      <c r="C130" s="328">
        <v>260.2</v>
      </c>
      <c r="D130" s="329">
        <v>257.7</v>
      </c>
      <c r="E130" s="329">
        <v>254.14999999999998</v>
      </c>
      <c r="F130" s="329">
        <v>248.1</v>
      </c>
      <c r="G130" s="329">
        <v>244.54999999999998</v>
      </c>
      <c r="H130" s="329">
        <v>263.75</v>
      </c>
      <c r="I130" s="329">
        <v>267.30000000000007</v>
      </c>
      <c r="J130" s="329">
        <v>273.34999999999997</v>
      </c>
      <c r="K130" s="328">
        <v>261.25</v>
      </c>
      <c r="L130" s="328">
        <v>251.65</v>
      </c>
      <c r="M130" s="328">
        <v>24.904879999999999</v>
      </c>
      <c r="N130" s="1"/>
      <c r="O130" s="1"/>
    </row>
    <row r="131" spans="1:15" ht="12.75" customHeight="1">
      <c r="A131" s="30">
        <v>121</v>
      </c>
      <c r="B131" s="347" t="s">
        <v>252</v>
      </c>
      <c r="C131" s="328">
        <v>70.5</v>
      </c>
      <c r="D131" s="329">
        <v>70.183333333333323</v>
      </c>
      <c r="E131" s="329">
        <v>68.666666666666643</v>
      </c>
      <c r="F131" s="329">
        <v>66.833333333333314</v>
      </c>
      <c r="G131" s="329">
        <v>65.316666666666634</v>
      </c>
      <c r="H131" s="329">
        <v>72.016666666666652</v>
      </c>
      <c r="I131" s="329">
        <v>73.533333333333331</v>
      </c>
      <c r="J131" s="329">
        <v>75.36666666666666</v>
      </c>
      <c r="K131" s="328">
        <v>71.7</v>
      </c>
      <c r="L131" s="328">
        <v>68.349999999999994</v>
      </c>
      <c r="M131" s="328">
        <v>44.9649</v>
      </c>
      <c r="N131" s="1"/>
      <c r="O131" s="1"/>
    </row>
    <row r="132" spans="1:15" ht="12.75" customHeight="1">
      <c r="A132" s="30">
        <v>122</v>
      </c>
      <c r="B132" s="347" t="s">
        <v>348</v>
      </c>
      <c r="C132" s="328">
        <v>729.3</v>
      </c>
      <c r="D132" s="329">
        <v>734.38333333333333</v>
      </c>
      <c r="E132" s="329">
        <v>718.91666666666663</v>
      </c>
      <c r="F132" s="329">
        <v>708.5333333333333</v>
      </c>
      <c r="G132" s="329">
        <v>693.06666666666661</v>
      </c>
      <c r="H132" s="329">
        <v>744.76666666666665</v>
      </c>
      <c r="I132" s="329">
        <v>760.23333333333335</v>
      </c>
      <c r="J132" s="329">
        <v>770.61666666666667</v>
      </c>
      <c r="K132" s="328">
        <v>749.85</v>
      </c>
      <c r="L132" s="328">
        <v>724</v>
      </c>
      <c r="M132" s="328">
        <v>0.64366000000000001</v>
      </c>
      <c r="N132" s="1"/>
      <c r="O132" s="1"/>
    </row>
    <row r="133" spans="1:15" ht="12.75" customHeight="1">
      <c r="A133" s="30">
        <v>123</v>
      </c>
      <c r="B133" s="347" t="s">
        <v>95</v>
      </c>
      <c r="C133" s="328">
        <v>4164.25</v>
      </c>
      <c r="D133" s="329">
        <v>4135.083333333333</v>
      </c>
      <c r="E133" s="329">
        <v>4095.1666666666661</v>
      </c>
      <c r="F133" s="329">
        <v>4026.083333333333</v>
      </c>
      <c r="G133" s="329">
        <v>3986.1666666666661</v>
      </c>
      <c r="H133" s="329">
        <v>4204.1666666666661</v>
      </c>
      <c r="I133" s="329">
        <v>4244.0833333333321</v>
      </c>
      <c r="J133" s="329">
        <v>4313.1666666666661</v>
      </c>
      <c r="K133" s="328">
        <v>4175</v>
      </c>
      <c r="L133" s="328">
        <v>4066</v>
      </c>
      <c r="M133" s="328">
        <v>4.1413799999999998</v>
      </c>
      <c r="N133" s="1"/>
      <c r="O133" s="1"/>
    </row>
    <row r="134" spans="1:15" ht="12.75" customHeight="1">
      <c r="A134" s="30">
        <v>124</v>
      </c>
      <c r="B134" s="347" t="s">
        <v>253</v>
      </c>
      <c r="C134" s="328">
        <v>4073.75</v>
      </c>
      <c r="D134" s="329">
        <v>4071.2333333333336</v>
      </c>
      <c r="E134" s="329">
        <v>4005.5166666666673</v>
      </c>
      <c r="F134" s="329">
        <v>3937.2833333333338</v>
      </c>
      <c r="G134" s="329">
        <v>3871.5666666666675</v>
      </c>
      <c r="H134" s="329">
        <v>4139.4666666666672</v>
      </c>
      <c r="I134" s="329">
        <v>4205.1833333333343</v>
      </c>
      <c r="J134" s="329">
        <v>4273.416666666667</v>
      </c>
      <c r="K134" s="328">
        <v>4136.95</v>
      </c>
      <c r="L134" s="328">
        <v>4003</v>
      </c>
      <c r="M134" s="328">
        <v>1.9863900000000001</v>
      </c>
      <c r="N134" s="1"/>
      <c r="O134" s="1"/>
    </row>
    <row r="135" spans="1:15" ht="12.75" customHeight="1">
      <c r="A135" s="30">
        <v>125</v>
      </c>
      <c r="B135" s="347" t="s">
        <v>97</v>
      </c>
      <c r="C135" s="328">
        <v>329.6</v>
      </c>
      <c r="D135" s="329">
        <v>324.35000000000002</v>
      </c>
      <c r="E135" s="329">
        <v>317.35000000000002</v>
      </c>
      <c r="F135" s="329">
        <v>305.10000000000002</v>
      </c>
      <c r="G135" s="329">
        <v>298.10000000000002</v>
      </c>
      <c r="H135" s="329">
        <v>336.6</v>
      </c>
      <c r="I135" s="329">
        <v>343.6</v>
      </c>
      <c r="J135" s="329">
        <v>355.85</v>
      </c>
      <c r="K135" s="328">
        <v>331.35</v>
      </c>
      <c r="L135" s="328">
        <v>312.10000000000002</v>
      </c>
      <c r="M135" s="328">
        <v>147.80062000000001</v>
      </c>
      <c r="N135" s="1"/>
      <c r="O135" s="1"/>
    </row>
    <row r="136" spans="1:15" ht="12.75" customHeight="1">
      <c r="A136" s="30">
        <v>126</v>
      </c>
      <c r="B136" s="347" t="s">
        <v>244</v>
      </c>
      <c r="C136" s="328">
        <v>4124</v>
      </c>
      <c r="D136" s="329">
        <v>4092.1333333333332</v>
      </c>
      <c r="E136" s="329">
        <v>4024.2666666666664</v>
      </c>
      <c r="F136" s="329">
        <v>3924.5333333333333</v>
      </c>
      <c r="G136" s="329">
        <v>3856.6666666666665</v>
      </c>
      <c r="H136" s="329">
        <v>4191.8666666666668</v>
      </c>
      <c r="I136" s="329">
        <v>4259.7333333333336</v>
      </c>
      <c r="J136" s="329">
        <v>4359.4666666666662</v>
      </c>
      <c r="K136" s="328">
        <v>4160</v>
      </c>
      <c r="L136" s="328">
        <v>3992.4</v>
      </c>
      <c r="M136" s="328">
        <v>7.1300400000000002</v>
      </c>
      <c r="N136" s="1"/>
      <c r="O136" s="1"/>
    </row>
    <row r="137" spans="1:15" ht="12.75" customHeight="1">
      <c r="A137" s="30">
        <v>127</v>
      </c>
      <c r="B137" s="347" t="s">
        <v>98</v>
      </c>
      <c r="C137" s="328">
        <v>3868.55</v>
      </c>
      <c r="D137" s="329">
        <v>3831.1166666666668</v>
      </c>
      <c r="E137" s="329">
        <v>3775.2833333333338</v>
      </c>
      <c r="F137" s="329">
        <v>3682.0166666666669</v>
      </c>
      <c r="G137" s="329">
        <v>3626.1833333333338</v>
      </c>
      <c r="H137" s="329">
        <v>3924.3833333333337</v>
      </c>
      <c r="I137" s="329">
        <v>3980.2166666666667</v>
      </c>
      <c r="J137" s="329">
        <v>4073.4833333333336</v>
      </c>
      <c r="K137" s="328">
        <v>3886.95</v>
      </c>
      <c r="L137" s="328">
        <v>3737.85</v>
      </c>
      <c r="M137" s="328">
        <v>7.8416899999999998</v>
      </c>
      <c r="N137" s="1"/>
      <c r="O137" s="1"/>
    </row>
    <row r="138" spans="1:15" ht="12.75" customHeight="1">
      <c r="A138" s="30">
        <v>128</v>
      </c>
      <c r="B138" s="347" t="s">
        <v>563</v>
      </c>
      <c r="C138" s="328">
        <v>2404.25</v>
      </c>
      <c r="D138" s="329">
        <v>2386.7833333333333</v>
      </c>
      <c r="E138" s="329">
        <v>2323.6666666666665</v>
      </c>
      <c r="F138" s="329">
        <v>2243.083333333333</v>
      </c>
      <c r="G138" s="329">
        <v>2179.9666666666662</v>
      </c>
      <c r="H138" s="329">
        <v>2467.3666666666668</v>
      </c>
      <c r="I138" s="329">
        <v>2530.4833333333336</v>
      </c>
      <c r="J138" s="329">
        <v>2611.0666666666671</v>
      </c>
      <c r="K138" s="328">
        <v>2449.9</v>
      </c>
      <c r="L138" s="328">
        <v>2306.1999999999998</v>
      </c>
      <c r="M138" s="328">
        <v>0.96980999999999995</v>
      </c>
      <c r="N138" s="1"/>
      <c r="O138" s="1"/>
    </row>
    <row r="139" spans="1:15" ht="12.75" customHeight="1">
      <c r="A139" s="30">
        <v>129</v>
      </c>
      <c r="B139" s="347" t="s">
        <v>353</v>
      </c>
      <c r="C139" s="328">
        <v>52.1</v>
      </c>
      <c r="D139" s="329">
        <v>51.699999999999996</v>
      </c>
      <c r="E139" s="329">
        <v>50.899999999999991</v>
      </c>
      <c r="F139" s="329">
        <v>49.699999999999996</v>
      </c>
      <c r="G139" s="329">
        <v>48.899999999999991</v>
      </c>
      <c r="H139" s="329">
        <v>52.899999999999991</v>
      </c>
      <c r="I139" s="329">
        <v>53.699999999999989</v>
      </c>
      <c r="J139" s="329">
        <v>54.899999999999991</v>
      </c>
      <c r="K139" s="328">
        <v>52.5</v>
      </c>
      <c r="L139" s="328">
        <v>50.5</v>
      </c>
      <c r="M139" s="328">
        <v>15.58114</v>
      </c>
      <c r="N139" s="1"/>
      <c r="O139" s="1"/>
    </row>
    <row r="140" spans="1:15" ht="12.75" customHeight="1">
      <c r="A140" s="30">
        <v>130</v>
      </c>
      <c r="B140" s="347" t="s">
        <v>99</v>
      </c>
      <c r="C140" s="328">
        <v>2256.0500000000002</v>
      </c>
      <c r="D140" s="329">
        <v>2226.6833333333334</v>
      </c>
      <c r="E140" s="329">
        <v>2188.916666666667</v>
      </c>
      <c r="F140" s="329">
        <v>2121.7833333333338</v>
      </c>
      <c r="G140" s="329">
        <v>2084.0166666666673</v>
      </c>
      <c r="H140" s="329">
        <v>2293.8166666666666</v>
      </c>
      <c r="I140" s="329">
        <v>2331.583333333333</v>
      </c>
      <c r="J140" s="329">
        <v>2398.7166666666662</v>
      </c>
      <c r="K140" s="328">
        <v>2264.4499999999998</v>
      </c>
      <c r="L140" s="328">
        <v>2159.5500000000002</v>
      </c>
      <c r="M140" s="328">
        <v>15.332549999999999</v>
      </c>
      <c r="N140" s="1"/>
      <c r="O140" s="1"/>
    </row>
    <row r="141" spans="1:15" ht="12.75" customHeight="1">
      <c r="A141" s="30">
        <v>131</v>
      </c>
      <c r="B141" s="347" t="s">
        <v>350</v>
      </c>
      <c r="C141" s="328">
        <v>409.05</v>
      </c>
      <c r="D141" s="329">
        <v>410.31666666666661</v>
      </c>
      <c r="E141" s="329">
        <v>403.63333333333321</v>
      </c>
      <c r="F141" s="329">
        <v>398.21666666666658</v>
      </c>
      <c r="G141" s="329">
        <v>391.53333333333319</v>
      </c>
      <c r="H141" s="329">
        <v>415.73333333333323</v>
      </c>
      <c r="I141" s="329">
        <v>422.41666666666663</v>
      </c>
      <c r="J141" s="329">
        <v>427.83333333333326</v>
      </c>
      <c r="K141" s="328">
        <v>417</v>
      </c>
      <c r="L141" s="328">
        <v>404.9</v>
      </c>
      <c r="M141" s="328">
        <v>4.3319999999999999</v>
      </c>
      <c r="N141" s="1"/>
      <c r="O141" s="1"/>
    </row>
    <row r="142" spans="1:15" ht="12.75" customHeight="1">
      <c r="A142" s="30">
        <v>132</v>
      </c>
      <c r="B142" s="347" t="s">
        <v>351</v>
      </c>
      <c r="C142" s="328">
        <v>125.35</v>
      </c>
      <c r="D142" s="329">
        <v>125.2</v>
      </c>
      <c r="E142" s="329">
        <v>122.4</v>
      </c>
      <c r="F142" s="329">
        <v>119.45</v>
      </c>
      <c r="G142" s="329">
        <v>116.65</v>
      </c>
      <c r="H142" s="329">
        <v>128.15</v>
      </c>
      <c r="I142" s="329">
        <v>130.94999999999999</v>
      </c>
      <c r="J142" s="329">
        <v>133.9</v>
      </c>
      <c r="K142" s="328">
        <v>128</v>
      </c>
      <c r="L142" s="328">
        <v>122.25</v>
      </c>
      <c r="M142" s="328">
        <v>5.1878500000000001</v>
      </c>
      <c r="N142" s="1"/>
      <c r="O142" s="1"/>
    </row>
    <row r="143" spans="1:15" ht="12.75" customHeight="1">
      <c r="A143" s="30">
        <v>133</v>
      </c>
      <c r="B143" s="347" t="s">
        <v>354</v>
      </c>
      <c r="C143" s="328">
        <v>318.7</v>
      </c>
      <c r="D143" s="329">
        <v>320.45</v>
      </c>
      <c r="E143" s="329">
        <v>306.89999999999998</v>
      </c>
      <c r="F143" s="329">
        <v>295.09999999999997</v>
      </c>
      <c r="G143" s="329">
        <v>281.54999999999995</v>
      </c>
      <c r="H143" s="329">
        <v>332.25</v>
      </c>
      <c r="I143" s="329">
        <v>345.80000000000007</v>
      </c>
      <c r="J143" s="329">
        <v>357.6</v>
      </c>
      <c r="K143" s="328">
        <v>334</v>
      </c>
      <c r="L143" s="328">
        <v>308.64999999999998</v>
      </c>
      <c r="M143" s="328">
        <v>4.5896699999999999</v>
      </c>
      <c r="N143" s="1"/>
      <c r="O143" s="1"/>
    </row>
    <row r="144" spans="1:15" ht="12.75" customHeight="1">
      <c r="A144" s="30">
        <v>134</v>
      </c>
      <c r="B144" s="347" t="s">
        <v>254</v>
      </c>
      <c r="C144" s="328">
        <v>461.45</v>
      </c>
      <c r="D144" s="329">
        <v>463.31666666666661</v>
      </c>
      <c r="E144" s="329">
        <v>451.73333333333323</v>
      </c>
      <c r="F144" s="329">
        <v>442.01666666666665</v>
      </c>
      <c r="G144" s="329">
        <v>430.43333333333328</v>
      </c>
      <c r="H144" s="329">
        <v>473.03333333333319</v>
      </c>
      <c r="I144" s="329">
        <v>484.61666666666656</v>
      </c>
      <c r="J144" s="329">
        <v>494.33333333333314</v>
      </c>
      <c r="K144" s="328">
        <v>474.9</v>
      </c>
      <c r="L144" s="328">
        <v>453.6</v>
      </c>
      <c r="M144" s="328">
        <v>7.7725400000000002</v>
      </c>
      <c r="N144" s="1"/>
      <c r="O144" s="1"/>
    </row>
    <row r="145" spans="1:15" ht="12.75" customHeight="1">
      <c r="A145" s="30">
        <v>135</v>
      </c>
      <c r="B145" s="347" t="s">
        <v>255</v>
      </c>
      <c r="C145" s="328">
        <v>1111.1500000000001</v>
      </c>
      <c r="D145" s="329">
        <v>1123.6333333333332</v>
      </c>
      <c r="E145" s="329">
        <v>1091.7166666666665</v>
      </c>
      <c r="F145" s="329">
        <v>1072.2833333333333</v>
      </c>
      <c r="G145" s="329">
        <v>1040.3666666666666</v>
      </c>
      <c r="H145" s="329">
        <v>1143.0666666666664</v>
      </c>
      <c r="I145" s="329">
        <v>1174.9833333333333</v>
      </c>
      <c r="J145" s="329">
        <v>1194.4166666666663</v>
      </c>
      <c r="K145" s="328">
        <v>1155.55</v>
      </c>
      <c r="L145" s="328">
        <v>1104.2</v>
      </c>
      <c r="M145" s="328">
        <v>1.2962100000000001</v>
      </c>
      <c r="N145" s="1"/>
      <c r="O145" s="1"/>
    </row>
    <row r="146" spans="1:15" ht="12.75" customHeight="1">
      <c r="A146" s="30">
        <v>136</v>
      </c>
      <c r="B146" s="347" t="s">
        <v>355</v>
      </c>
      <c r="C146" s="328">
        <v>64.95</v>
      </c>
      <c r="D146" s="329">
        <v>65.033333333333331</v>
      </c>
      <c r="E146" s="329">
        <v>64.016666666666666</v>
      </c>
      <c r="F146" s="329">
        <v>63.083333333333329</v>
      </c>
      <c r="G146" s="329">
        <v>62.066666666666663</v>
      </c>
      <c r="H146" s="329">
        <v>65.966666666666669</v>
      </c>
      <c r="I146" s="329">
        <v>66.98333333333332</v>
      </c>
      <c r="J146" s="329">
        <v>67.916666666666671</v>
      </c>
      <c r="K146" s="328">
        <v>66.05</v>
      </c>
      <c r="L146" s="328">
        <v>64.099999999999994</v>
      </c>
      <c r="M146" s="328">
        <v>11.37067</v>
      </c>
      <c r="N146" s="1"/>
      <c r="O146" s="1"/>
    </row>
    <row r="147" spans="1:15" ht="12.75" customHeight="1">
      <c r="A147" s="30">
        <v>137</v>
      </c>
      <c r="B147" s="347" t="s">
        <v>352</v>
      </c>
      <c r="C147" s="328">
        <v>153.15</v>
      </c>
      <c r="D147" s="329">
        <v>152.98333333333332</v>
      </c>
      <c r="E147" s="329">
        <v>149.21666666666664</v>
      </c>
      <c r="F147" s="329">
        <v>145.28333333333333</v>
      </c>
      <c r="G147" s="329">
        <v>141.51666666666665</v>
      </c>
      <c r="H147" s="329">
        <v>156.91666666666663</v>
      </c>
      <c r="I147" s="329">
        <v>160.68333333333334</v>
      </c>
      <c r="J147" s="329">
        <v>164.61666666666662</v>
      </c>
      <c r="K147" s="328">
        <v>156.75</v>
      </c>
      <c r="L147" s="328">
        <v>149.05000000000001</v>
      </c>
      <c r="M147" s="328">
        <v>2.54129</v>
      </c>
      <c r="N147" s="1"/>
      <c r="O147" s="1"/>
    </row>
    <row r="148" spans="1:15" ht="12.75" customHeight="1">
      <c r="A148" s="30">
        <v>138</v>
      </c>
      <c r="B148" s="347" t="s">
        <v>356</v>
      </c>
      <c r="C148" s="328">
        <v>103.1</v>
      </c>
      <c r="D148" s="329">
        <v>102.41666666666667</v>
      </c>
      <c r="E148" s="329">
        <v>100.68333333333334</v>
      </c>
      <c r="F148" s="329">
        <v>98.266666666666666</v>
      </c>
      <c r="G148" s="329">
        <v>96.533333333333331</v>
      </c>
      <c r="H148" s="329">
        <v>104.83333333333334</v>
      </c>
      <c r="I148" s="329">
        <v>106.56666666666666</v>
      </c>
      <c r="J148" s="329">
        <v>108.98333333333335</v>
      </c>
      <c r="K148" s="328">
        <v>104.15</v>
      </c>
      <c r="L148" s="328">
        <v>100</v>
      </c>
      <c r="M148" s="328">
        <v>5.3709100000000003</v>
      </c>
      <c r="N148" s="1"/>
      <c r="O148" s="1"/>
    </row>
    <row r="149" spans="1:15" ht="12.75" customHeight="1">
      <c r="A149" s="30">
        <v>139</v>
      </c>
      <c r="B149" s="347" t="s">
        <v>831</v>
      </c>
      <c r="C149" s="328">
        <v>49.4</v>
      </c>
      <c r="D149" s="329">
        <v>48.949999999999996</v>
      </c>
      <c r="E149" s="329">
        <v>47.449999999999989</v>
      </c>
      <c r="F149" s="329">
        <v>45.499999999999993</v>
      </c>
      <c r="G149" s="329">
        <v>43.999999999999986</v>
      </c>
      <c r="H149" s="329">
        <v>50.899999999999991</v>
      </c>
      <c r="I149" s="329">
        <v>52.400000000000006</v>
      </c>
      <c r="J149" s="329">
        <v>54.349999999999994</v>
      </c>
      <c r="K149" s="328">
        <v>50.45</v>
      </c>
      <c r="L149" s="328">
        <v>47</v>
      </c>
      <c r="M149" s="328">
        <v>4.0377999999999998</v>
      </c>
      <c r="N149" s="1"/>
      <c r="O149" s="1"/>
    </row>
    <row r="150" spans="1:15" ht="12.75" customHeight="1">
      <c r="A150" s="30">
        <v>140</v>
      </c>
      <c r="B150" s="347" t="s">
        <v>357</v>
      </c>
      <c r="C150" s="328">
        <v>675.6</v>
      </c>
      <c r="D150" s="329">
        <v>673.18333333333328</v>
      </c>
      <c r="E150" s="329">
        <v>663.11666666666656</v>
      </c>
      <c r="F150" s="329">
        <v>650.63333333333333</v>
      </c>
      <c r="G150" s="329">
        <v>640.56666666666661</v>
      </c>
      <c r="H150" s="329">
        <v>685.66666666666652</v>
      </c>
      <c r="I150" s="329">
        <v>695.73333333333335</v>
      </c>
      <c r="J150" s="329">
        <v>708.21666666666647</v>
      </c>
      <c r="K150" s="328">
        <v>683.25</v>
      </c>
      <c r="L150" s="328">
        <v>660.7</v>
      </c>
      <c r="M150" s="328">
        <v>0.48416999999999999</v>
      </c>
      <c r="N150" s="1"/>
      <c r="O150" s="1"/>
    </row>
    <row r="151" spans="1:15" ht="12.75" customHeight="1">
      <c r="A151" s="30">
        <v>141</v>
      </c>
      <c r="B151" s="347" t="s">
        <v>100</v>
      </c>
      <c r="C151" s="328">
        <v>1771.75</v>
      </c>
      <c r="D151" s="329">
        <v>1771.8999999999999</v>
      </c>
      <c r="E151" s="329">
        <v>1740.9499999999998</v>
      </c>
      <c r="F151" s="329">
        <v>1710.1499999999999</v>
      </c>
      <c r="G151" s="329">
        <v>1679.1999999999998</v>
      </c>
      <c r="H151" s="329">
        <v>1802.6999999999998</v>
      </c>
      <c r="I151" s="329">
        <v>1833.65</v>
      </c>
      <c r="J151" s="329">
        <v>1864.4499999999998</v>
      </c>
      <c r="K151" s="328">
        <v>1802.85</v>
      </c>
      <c r="L151" s="328">
        <v>1741.1</v>
      </c>
      <c r="M151" s="328">
        <v>15.69716</v>
      </c>
      <c r="N151" s="1"/>
      <c r="O151" s="1"/>
    </row>
    <row r="152" spans="1:15" ht="12.75" customHeight="1">
      <c r="A152" s="30">
        <v>142</v>
      </c>
      <c r="B152" s="347" t="s">
        <v>101</v>
      </c>
      <c r="C152" s="328">
        <v>145</v>
      </c>
      <c r="D152" s="329">
        <v>143.33333333333334</v>
      </c>
      <c r="E152" s="329">
        <v>141.16666666666669</v>
      </c>
      <c r="F152" s="329">
        <v>137.33333333333334</v>
      </c>
      <c r="G152" s="329">
        <v>135.16666666666669</v>
      </c>
      <c r="H152" s="329">
        <v>147.16666666666669</v>
      </c>
      <c r="I152" s="329">
        <v>149.33333333333337</v>
      </c>
      <c r="J152" s="329">
        <v>153.16666666666669</v>
      </c>
      <c r="K152" s="328">
        <v>145.5</v>
      </c>
      <c r="L152" s="328">
        <v>139.5</v>
      </c>
      <c r="M152" s="328">
        <v>19.647410000000001</v>
      </c>
      <c r="N152" s="1"/>
      <c r="O152" s="1"/>
    </row>
    <row r="153" spans="1:15" ht="12.75" customHeight="1">
      <c r="A153" s="30">
        <v>143</v>
      </c>
      <c r="B153" s="347" t="s">
        <v>832</v>
      </c>
      <c r="C153" s="328">
        <v>112.15</v>
      </c>
      <c r="D153" s="329">
        <v>111.58333333333333</v>
      </c>
      <c r="E153" s="329">
        <v>109.76666666666665</v>
      </c>
      <c r="F153" s="329">
        <v>107.38333333333333</v>
      </c>
      <c r="G153" s="329">
        <v>105.56666666666665</v>
      </c>
      <c r="H153" s="329">
        <v>113.96666666666665</v>
      </c>
      <c r="I153" s="329">
        <v>115.78333333333335</v>
      </c>
      <c r="J153" s="329">
        <v>118.16666666666666</v>
      </c>
      <c r="K153" s="328">
        <v>113.4</v>
      </c>
      <c r="L153" s="328">
        <v>109.2</v>
      </c>
      <c r="M153" s="328">
        <v>1.49031</v>
      </c>
      <c r="N153" s="1"/>
      <c r="O153" s="1"/>
    </row>
    <row r="154" spans="1:15" ht="12.75" customHeight="1">
      <c r="A154" s="30">
        <v>144</v>
      </c>
      <c r="B154" s="347" t="s">
        <v>358</v>
      </c>
      <c r="C154" s="328">
        <v>257.14999999999998</v>
      </c>
      <c r="D154" s="329">
        <v>258.55</v>
      </c>
      <c r="E154" s="329">
        <v>253.55</v>
      </c>
      <c r="F154" s="329">
        <v>249.95</v>
      </c>
      <c r="G154" s="329">
        <v>244.95</v>
      </c>
      <c r="H154" s="329">
        <v>262.15000000000003</v>
      </c>
      <c r="I154" s="329">
        <v>267.15000000000003</v>
      </c>
      <c r="J154" s="329">
        <v>270.75000000000006</v>
      </c>
      <c r="K154" s="328">
        <v>263.55</v>
      </c>
      <c r="L154" s="328">
        <v>254.95</v>
      </c>
      <c r="M154" s="328">
        <v>0.91681000000000001</v>
      </c>
      <c r="N154" s="1"/>
      <c r="O154" s="1"/>
    </row>
    <row r="155" spans="1:15" ht="12.75" customHeight="1">
      <c r="A155" s="30">
        <v>145</v>
      </c>
      <c r="B155" s="347" t="s">
        <v>102</v>
      </c>
      <c r="C155" s="328">
        <v>89.65</v>
      </c>
      <c r="D155" s="329">
        <v>88.7</v>
      </c>
      <c r="E155" s="329">
        <v>87</v>
      </c>
      <c r="F155" s="329">
        <v>84.35</v>
      </c>
      <c r="G155" s="329">
        <v>82.649999999999991</v>
      </c>
      <c r="H155" s="329">
        <v>91.350000000000009</v>
      </c>
      <c r="I155" s="329">
        <v>93.050000000000026</v>
      </c>
      <c r="J155" s="329">
        <v>95.700000000000017</v>
      </c>
      <c r="K155" s="328">
        <v>90.4</v>
      </c>
      <c r="L155" s="328">
        <v>86.05</v>
      </c>
      <c r="M155" s="328">
        <v>290.47023000000002</v>
      </c>
      <c r="N155" s="1"/>
      <c r="O155" s="1"/>
    </row>
    <row r="156" spans="1:15" ht="12.75" customHeight="1">
      <c r="A156" s="30">
        <v>146</v>
      </c>
      <c r="B156" s="347" t="s">
        <v>360</v>
      </c>
      <c r="C156" s="328">
        <v>391.2</v>
      </c>
      <c r="D156" s="329">
        <v>387.91666666666669</v>
      </c>
      <c r="E156" s="329">
        <v>380.33333333333337</v>
      </c>
      <c r="F156" s="329">
        <v>369.4666666666667</v>
      </c>
      <c r="G156" s="329">
        <v>361.88333333333338</v>
      </c>
      <c r="H156" s="329">
        <v>398.78333333333336</v>
      </c>
      <c r="I156" s="329">
        <v>406.36666666666673</v>
      </c>
      <c r="J156" s="329">
        <v>417.23333333333335</v>
      </c>
      <c r="K156" s="328">
        <v>395.5</v>
      </c>
      <c r="L156" s="328">
        <v>377.05</v>
      </c>
      <c r="M156" s="328">
        <v>1.23047</v>
      </c>
      <c r="N156" s="1"/>
      <c r="O156" s="1"/>
    </row>
    <row r="157" spans="1:15" ht="12.75" customHeight="1">
      <c r="A157" s="30">
        <v>147</v>
      </c>
      <c r="B157" s="347" t="s">
        <v>359</v>
      </c>
      <c r="C157" s="328">
        <v>4068.7</v>
      </c>
      <c r="D157" s="329">
        <v>4010.3666666666668</v>
      </c>
      <c r="E157" s="329">
        <v>3930.7333333333336</v>
      </c>
      <c r="F157" s="329">
        <v>3792.7666666666669</v>
      </c>
      <c r="G157" s="329">
        <v>3713.1333333333337</v>
      </c>
      <c r="H157" s="329">
        <v>4148.3333333333339</v>
      </c>
      <c r="I157" s="329">
        <v>4227.9666666666672</v>
      </c>
      <c r="J157" s="329">
        <v>4365.9333333333334</v>
      </c>
      <c r="K157" s="328">
        <v>4090</v>
      </c>
      <c r="L157" s="328">
        <v>3872.4</v>
      </c>
      <c r="M157" s="328">
        <v>0.36468</v>
      </c>
      <c r="N157" s="1"/>
      <c r="O157" s="1"/>
    </row>
    <row r="158" spans="1:15" ht="12.75" customHeight="1">
      <c r="A158" s="30">
        <v>148</v>
      </c>
      <c r="B158" s="347" t="s">
        <v>361</v>
      </c>
      <c r="C158" s="328">
        <v>147.35</v>
      </c>
      <c r="D158" s="329">
        <v>147.48333333333332</v>
      </c>
      <c r="E158" s="329">
        <v>144.01666666666665</v>
      </c>
      <c r="F158" s="329">
        <v>140.68333333333334</v>
      </c>
      <c r="G158" s="329">
        <v>137.21666666666667</v>
      </c>
      <c r="H158" s="329">
        <v>150.81666666666663</v>
      </c>
      <c r="I158" s="329">
        <v>154.28333333333327</v>
      </c>
      <c r="J158" s="329">
        <v>157.61666666666662</v>
      </c>
      <c r="K158" s="328">
        <v>150.94999999999999</v>
      </c>
      <c r="L158" s="328">
        <v>144.15</v>
      </c>
      <c r="M158" s="328">
        <v>5.1406999999999998</v>
      </c>
      <c r="N158" s="1"/>
      <c r="O158" s="1"/>
    </row>
    <row r="159" spans="1:15" ht="12.75" customHeight="1">
      <c r="A159" s="30">
        <v>149</v>
      </c>
      <c r="B159" s="347" t="s">
        <v>378</v>
      </c>
      <c r="C159" s="328">
        <v>2506.15</v>
      </c>
      <c r="D159" s="329">
        <v>2494.0333333333333</v>
      </c>
      <c r="E159" s="329">
        <v>2443.1166666666668</v>
      </c>
      <c r="F159" s="329">
        <v>2380.0833333333335</v>
      </c>
      <c r="G159" s="329">
        <v>2329.166666666667</v>
      </c>
      <c r="H159" s="329">
        <v>2557.0666666666666</v>
      </c>
      <c r="I159" s="329">
        <v>2607.9833333333336</v>
      </c>
      <c r="J159" s="329">
        <v>2671.0166666666664</v>
      </c>
      <c r="K159" s="328">
        <v>2544.9499999999998</v>
      </c>
      <c r="L159" s="328">
        <v>2431</v>
      </c>
      <c r="M159" s="328">
        <v>0.32929999999999998</v>
      </c>
      <c r="N159" s="1"/>
      <c r="O159" s="1"/>
    </row>
    <row r="160" spans="1:15" ht="12.75" customHeight="1">
      <c r="A160" s="30">
        <v>150</v>
      </c>
      <c r="B160" s="347" t="s">
        <v>256</v>
      </c>
      <c r="C160" s="328">
        <v>259.35000000000002</v>
      </c>
      <c r="D160" s="329">
        <v>258.36666666666673</v>
      </c>
      <c r="E160" s="329">
        <v>254.43333333333345</v>
      </c>
      <c r="F160" s="329">
        <v>249.51666666666671</v>
      </c>
      <c r="G160" s="329">
        <v>245.58333333333343</v>
      </c>
      <c r="H160" s="329">
        <v>263.28333333333347</v>
      </c>
      <c r="I160" s="329">
        <v>267.21666666666675</v>
      </c>
      <c r="J160" s="329">
        <v>272.1333333333335</v>
      </c>
      <c r="K160" s="328">
        <v>262.3</v>
      </c>
      <c r="L160" s="328">
        <v>253.45</v>
      </c>
      <c r="M160" s="328">
        <v>15.994809999999999</v>
      </c>
      <c r="N160" s="1"/>
      <c r="O160" s="1"/>
    </row>
    <row r="161" spans="1:15" ht="12.75" customHeight="1">
      <c r="A161" s="30">
        <v>151</v>
      </c>
      <c r="B161" s="347" t="s">
        <v>364</v>
      </c>
      <c r="C161" s="328">
        <v>48.9</v>
      </c>
      <c r="D161" s="329">
        <v>48.816666666666663</v>
      </c>
      <c r="E161" s="329">
        <v>48.333333333333329</v>
      </c>
      <c r="F161" s="329">
        <v>47.766666666666666</v>
      </c>
      <c r="G161" s="329">
        <v>47.283333333333331</v>
      </c>
      <c r="H161" s="329">
        <v>49.383333333333326</v>
      </c>
      <c r="I161" s="329">
        <v>49.86666666666666</v>
      </c>
      <c r="J161" s="329">
        <v>50.433333333333323</v>
      </c>
      <c r="K161" s="328">
        <v>49.3</v>
      </c>
      <c r="L161" s="328">
        <v>48.25</v>
      </c>
      <c r="M161" s="328">
        <v>33.550130000000003</v>
      </c>
      <c r="N161" s="1"/>
      <c r="O161" s="1"/>
    </row>
    <row r="162" spans="1:15" ht="12.75" customHeight="1">
      <c r="A162" s="30">
        <v>152</v>
      </c>
      <c r="B162" s="347" t="s">
        <v>362</v>
      </c>
      <c r="C162" s="328">
        <v>127.35</v>
      </c>
      <c r="D162" s="329">
        <v>128.08333333333331</v>
      </c>
      <c r="E162" s="329">
        <v>125.46666666666664</v>
      </c>
      <c r="F162" s="329">
        <v>123.58333333333333</v>
      </c>
      <c r="G162" s="329">
        <v>120.96666666666665</v>
      </c>
      <c r="H162" s="329">
        <v>129.96666666666664</v>
      </c>
      <c r="I162" s="329">
        <v>132.58333333333331</v>
      </c>
      <c r="J162" s="329">
        <v>134.46666666666661</v>
      </c>
      <c r="K162" s="328">
        <v>130.69999999999999</v>
      </c>
      <c r="L162" s="328">
        <v>126.2</v>
      </c>
      <c r="M162" s="328">
        <v>30.50198</v>
      </c>
      <c r="N162" s="1"/>
      <c r="O162" s="1"/>
    </row>
    <row r="163" spans="1:15" ht="12.75" customHeight="1">
      <c r="A163" s="30">
        <v>153</v>
      </c>
      <c r="B163" s="347" t="s">
        <v>377</v>
      </c>
      <c r="C163" s="328">
        <v>217.85</v>
      </c>
      <c r="D163" s="329">
        <v>211.25</v>
      </c>
      <c r="E163" s="329">
        <v>201.6</v>
      </c>
      <c r="F163" s="329">
        <v>185.35</v>
      </c>
      <c r="G163" s="329">
        <v>175.7</v>
      </c>
      <c r="H163" s="329">
        <v>227.5</v>
      </c>
      <c r="I163" s="329">
        <v>237.14999999999998</v>
      </c>
      <c r="J163" s="329">
        <v>253.4</v>
      </c>
      <c r="K163" s="328">
        <v>220.9</v>
      </c>
      <c r="L163" s="328">
        <v>195</v>
      </c>
      <c r="M163" s="328">
        <v>59.133270000000003</v>
      </c>
      <c r="N163" s="1"/>
      <c r="O163" s="1"/>
    </row>
    <row r="164" spans="1:15" ht="12.75" customHeight="1">
      <c r="A164" s="30">
        <v>154</v>
      </c>
      <c r="B164" s="347" t="s">
        <v>103</v>
      </c>
      <c r="C164" s="328">
        <v>157.4</v>
      </c>
      <c r="D164" s="329">
        <v>159.06666666666669</v>
      </c>
      <c r="E164" s="329">
        <v>154.93333333333339</v>
      </c>
      <c r="F164" s="329">
        <v>152.4666666666667</v>
      </c>
      <c r="G164" s="329">
        <v>148.3333333333334</v>
      </c>
      <c r="H164" s="329">
        <v>161.53333333333339</v>
      </c>
      <c r="I164" s="329">
        <v>165.66666666666666</v>
      </c>
      <c r="J164" s="329">
        <v>168.13333333333338</v>
      </c>
      <c r="K164" s="328">
        <v>163.19999999999999</v>
      </c>
      <c r="L164" s="328">
        <v>156.6</v>
      </c>
      <c r="M164" s="328">
        <v>183.37924000000001</v>
      </c>
      <c r="N164" s="1"/>
      <c r="O164" s="1"/>
    </row>
    <row r="165" spans="1:15" ht="12.75" customHeight="1">
      <c r="A165" s="30">
        <v>155</v>
      </c>
      <c r="B165" s="347" t="s">
        <v>366</v>
      </c>
      <c r="C165" s="328">
        <v>2674.5</v>
      </c>
      <c r="D165" s="329">
        <v>2678.3833333333337</v>
      </c>
      <c r="E165" s="329">
        <v>2655.6666666666674</v>
      </c>
      <c r="F165" s="329">
        <v>2636.8333333333339</v>
      </c>
      <c r="G165" s="329">
        <v>2614.1166666666677</v>
      </c>
      <c r="H165" s="329">
        <v>2697.2166666666672</v>
      </c>
      <c r="I165" s="329">
        <v>2719.9333333333334</v>
      </c>
      <c r="J165" s="329">
        <v>2738.7666666666669</v>
      </c>
      <c r="K165" s="328">
        <v>2701.1</v>
      </c>
      <c r="L165" s="328">
        <v>2659.55</v>
      </c>
      <c r="M165" s="328">
        <v>0.12315</v>
      </c>
      <c r="N165" s="1"/>
      <c r="O165" s="1"/>
    </row>
    <row r="166" spans="1:15" ht="12.75" customHeight="1">
      <c r="A166" s="30">
        <v>156</v>
      </c>
      <c r="B166" s="347" t="s">
        <v>367</v>
      </c>
      <c r="C166" s="328">
        <v>2788.4</v>
      </c>
      <c r="D166" s="329">
        <v>2783.75</v>
      </c>
      <c r="E166" s="329">
        <v>2757.5</v>
      </c>
      <c r="F166" s="329">
        <v>2726.6</v>
      </c>
      <c r="G166" s="329">
        <v>2700.35</v>
      </c>
      <c r="H166" s="329">
        <v>2814.65</v>
      </c>
      <c r="I166" s="329">
        <v>2840.9</v>
      </c>
      <c r="J166" s="329">
        <v>2871.8</v>
      </c>
      <c r="K166" s="328">
        <v>2810</v>
      </c>
      <c r="L166" s="328">
        <v>2752.85</v>
      </c>
      <c r="M166" s="328">
        <v>7.0459999999999995E-2</v>
      </c>
      <c r="N166" s="1"/>
      <c r="O166" s="1"/>
    </row>
    <row r="167" spans="1:15" ht="12.75" customHeight="1">
      <c r="A167" s="30">
        <v>157</v>
      </c>
      <c r="B167" s="347" t="s">
        <v>373</v>
      </c>
      <c r="C167" s="328">
        <v>324.5</v>
      </c>
      <c r="D167" s="329">
        <v>323.78333333333336</v>
      </c>
      <c r="E167" s="329">
        <v>320.7166666666667</v>
      </c>
      <c r="F167" s="329">
        <v>316.93333333333334</v>
      </c>
      <c r="G167" s="329">
        <v>313.86666666666667</v>
      </c>
      <c r="H167" s="329">
        <v>327.56666666666672</v>
      </c>
      <c r="I167" s="329">
        <v>330.63333333333344</v>
      </c>
      <c r="J167" s="329">
        <v>334.41666666666674</v>
      </c>
      <c r="K167" s="328">
        <v>326.85000000000002</v>
      </c>
      <c r="L167" s="328">
        <v>320</v>
      </c>
      <c r="M167" s="328">
        <v>2.3485399999999998</v>
      </c>
      <c r="N167" s="1"/>
      <c r="O167" s="1"/>
    </row>
    <row r="168" spans="1:15" ht="12.75" customHeight="1">
      <c r="A168" s="30">
        <v>158</v>
      </c>
      <c r="B168" s="347" t="s">
        <v>368</v>
      </c>
      <c r="C168" s="328">
        <v>111.4</v>
      </c>
      <c r="D168" s="329">
        <v>112.05</v>
      </c>
      <c r="E168" s="329">
        <v>110</v>
      </c>
      <c r="F168" s="329">
        <v>108.60000000000001</v>
      </c>
      <c r="G168" s="329">
        <v>106.55000000000001</v>
      </c>
      <c r="H168" s="329">
        <v>113.44999999999999</v>
      </c>
      <c r="I168" s="329">
        <v>115.49999999999997</v>
      </c>
      <c r="J168" s="329">
        <v>116.89999999999998</v>
      </c>
      <c r="K168" s="328">
        <v>114.1</v>
      </c>
      <c r="L168" s="328">
        <v>110.65</v>
      </c>
      <c r="M168" s="328">
        <v>3.1402100000000002</v>
      </c>
      <c r="N168" s="1"/>
      <c r="O168" s="1"/>
    </row>
    <row r="169" spans="1:15" ht="12.75" customHeight="1">
      <c r="A169" s="30">
        <v>159</v>
      </c>
      <c r="B169" s="347" t="s">
        <v>369</v>
      </c>
      <c r="C169" s="328">
        <v>4989.25</v>
      </c>
      <c r="D169" s="329">
        <v>4963.4833333333336</v>
      </c>
      <c r="E169" s="329">
        <v>4926.9666666666672</v>
      </c>
      <c r="F169" s="329">
        <v>4864.6833333333334</v>
      </c>
      <c r="G169" s="329">
        <v>4828.166666666667</v>
      </c>
      <c r="H169" s="329">
        <v>5025.7666666666673</v>
      </c>
      <c r="I169" s="329">
        <v>5062.2833333333338</v>
      </c>
      <c r="J169" s="329">
        <v>5124.5666666666675</v>
      </c>
      <c r="K169" s="328">
        <v>5000</v>
      </c>
      <c r="L169" s="328">
        <v>4901.2</v>
      </c>
      <c r="M169" s="328">
        <v>3.2050000000000002E-2</v>
      </c>
      <c r="N169" s="1"/>
      <c r="O169" s="1"/>
    </row>
    <row r="170" spans="1:15" ht="12.75" customHeight="1">
      <c r="A170" s="30">
        <v>160</v>
      </c>
      <c r="B170" s="347" t="s">
        <v>257</v>
      </c>
      <c r="C170" s="328">
        <v>3189.55</v>
      </c>
      <c r="D170" s="329">
        <v>3183.1166666666668</v>
      </c>
      <c r="E170" s="329">
        <v>3136.2333333333336</v>
      </c>
      <c r="F170" s="329">
        <v>3082.916666666667</v>
      </c>
      <c r="G170" s="329">
        <v>3036.0333333333338</v>
      </c>
      <c r="H170" s="329">
        <v>3236.4333333333334</v>
      </c>
      <c r="I170" s="329">
        <v>3283.3166666666666</v>
      </c>
      <c r="J170" s="329">
        <v>3336.6333333333332</v>
      </c>
      <c r="K170" s="328">
        <v>3230</v>
      </c>
      <c r="L170" s="328">
        <v>3129.8</v>
      </c>
      <c r="M170" s="328">
        <v>1.3227500000000001</v>
      </c>
      <c r="N170" s="1"/>
      <c r="O170" s="1"/>
    </row>
    <row r="171" spans="1:15" ht="12.75" customHeight="1">
      <c r="A171" s="30">
        <v>161</v>
      </c>
      <c r="B171" s="347" t="s">
        <v>370</v>
      </c>
      <c r="C171" s="328">
        <v>1492</v>
      </c>
      <c r="D171" s="329">
        <v>1495.0666666666666</v>
      </c>
      <c r="E171" s="329">
        <v>1469.1833333333332</v>
      </c>
      <c r="F171" s="329">
        <v>1446.3666666666666</v>
      </c>
      <c r="G171" s="329">
        <v>1420.4833333333331</v>
      </c>
      <c r="H171" s="329">
        <v>1517.8833333333332</v>
      </c>
      <c r="I171" s="329">
        <v>1543.7666666666664</v>
      </c>
      <c r="J171" s="329">
        <v>1566.5833333333333</v>
      </c>
      <c r="K171" s="328">
        <v>1520.95</v>
      </c>
      <c r="L171" s="328">
        <v>1472.25</v>
      </c>
      <c r="M171" s="328">
        <v>1.11775</v>
      </c>
      <c r="N171" s="1"/>
      <c r="O171" s="1"/>
    </row>
    <row r="172" spans="1:15" ht="12.75" customHeight="1">
      <c r="A172" s="30">
        <v>162</v>
      </c>
      <c r="B172" s="347" t="s">
        <v>104</v>
      </c>
      <c r="C172" s="328">
        <v>437.45</v>
      </c>
      <c r="D172" s="329">
        <v>435.83333333333331</v>
      </c>
      <c r="E172" s="329">
        <v>430.66666666666663</v>
      </c>
      <c r="F172" s="329">
        <v>423.88333333333333</v>
      </c>
      <c r="G172" s="329">
        <v>418.71666666666664</v>
      </c>
      <c r="H172" s="329">
        <v>442.61666666666662</v>
      </c>
      <c r="I172" s="329">
        <v>447.78333333333325</v>
      </c>
      <c r="J172" s="329">
        <v>454.56666666666661</v>
      </c>
      <c r="K172" s="328">
        <v>441</v>
      </c>
      <c r="L172" s="328">
        <v>429.05</v>
      </c>
      <c r="M172" s="328">
        <v>5.8678100000000004</v>
      </c>
      <c r="N172" s="1"/>
      <c r="O172" s="1"/>
    </row>
    <row r="173" spans="1:15" ht="12.75" customHeight="1">
      <c r="A173" s="30">
        <v>163</v>
      </c>
      <c r="B173" s="347" t="s">
        <v>365</v>
      </c>
      <c r="C173" s="328">
        <v>4262.8500000000004</v>
      </c>
      <c r="D173" s="329">
        <v>4266.8500000000004</v>
      </c>
      <c r="E173" s="329">
        <v>4219.1500000000005</v>
      </c>
      <c r="F173" s="329">
        <v>4175.45</v>
      </c>
      <c r="G173" s="329">
        <v>4127.75</v>
      </c>
      <c r="H173" s="329">
        <v>4310.5500000000011</v>
      </c>
      <c r="I173" s="329">
        <v>4358.2500000000018</v>
      </c>
      <c r="J173" s="329">
        <v>4401.9500000000016</v>
      </c>
      <c r="K173" s="328">
        <v>4314.55</v>
      </c>
      <c r="L173" s="328">
        <v>4223.1499999999996</v>
      </c>
      <c r="M173" s="328">
        <v>0.11182</v>
      </c>
      <c r="N173" s="1"/>
      <c r="O173" s="1"/>
    </row>
    <row r="174" spans="1:15" ht="12.75" customHeight="1">
      <c r="A174" s="30">
        <v>164</v>
      </c>
      <c r="B174" s="347" t="s">
        <v>379</v>
      </c>
      <c r="C174" s="328">
        <v>608.95000000000005</v>
      </c>
      <c r="D174" s="329">
        <v>605.58333333333337</v>
      </c>
      <c r="E174" s="329">
        <v>596.4666666666667</v>
      </c>
      <c r="F174" s="329">
        <v>583.98333333333335</v>
      </c>
      <c r="G174" s="329">
        <v>574.86666666666667</v>
      </c>
      <c r="H174" s="329">
        <v>618.06666666666672</v>
      </c>
      <c r="I174" s="329">
        <v>627.18333333333328</v>
      </c>
      <c r="J174" s="329">
        <v>639.66666666666674</v>
      </c>
      <c r="K174" s="328">
        <v>614.70000000000005</v>
      </c>
      <c r="L174" s="328">
        <v>593.1</v>
      </c>
      <c r="M174" s="328">
        <v>20.38429</v>
      </c>
      <c r="N174" s="1"/>
      <c r="O174" s="1"/>
    </row>
    <row r="175" spans="1:15" ht="12.75" customHeight="1">
      <c r="A175" s="30">
        <v>165</v>
      </c>
      <c r="B175" s="347" t="s">
        <v>371</v>
      </c>
      <c r="C175" s="328">
        <v>992.55</v>
      </c>
      <c r="D175" s="329">
        <v>990.15</v>
      </c>
      <c r="E175" s="329">
        <v>980.4</v>
      </c>
      <c r="F175" s="329">
        <v>968.25</v>
      </c>
      <c r="G175" s="329">
        <v>958.5</v>
      </c>
      <c r="H175" s="329">
        <v>1002.3</v>
      </c>
      <c r="I175" s="329">
        <v>1012.05</v>
      </c>
      <c r="J175" s="329">
        <v>1024.1999999999998</v>
      </c>
      <c r="K175" s="328">
        <v>999.9</v>
      </c>
      <c r="L175" s="328">
        <v>978</v>
      </c>
      <c r="M175" s="328">
        <v>0.16916999999999999</v>
      </c>
      <c r="N175" s="1"/>
      <c r="O175" s="1"/>
    </row>
    <row r="176" spans="1:15" ht="12.75" customHeight="1">
      <c r="A176" s="30">
        <v>166</v>
      </c>
      <c r="B176" s="347" t="s">
        <v>258</v>
      </c>
      <c r="C176" s="328">
        <v>485.3</v>
      </c>
      <c r="D176" s="329">
        <v>483.09999999999997</v>
      </c>
      <c r="E176" s="329">
        <v>474.19999999999993</v>
      </c>
      <c r="F176" s="329">
        <v>463.09999999999997</v>
      </c>
      <c r="G176" s="329">
        <v>454.19999999999993</v>
      </c>
      <c r="H176" s="329">
        <v>494.19999999999993</v>
      </c>
      <c r="I176" s="329">
        <v>503.09999999999991</v>
      </c>
      <c r="J176" s="329">
        <v>514.19999999999993</v>
      </c>
      <c r="K176" s="328">
        <v>492</v>
      </c>
      <c r="L176" s="328">
        <v>472</v>
      </c>
      <c r="M176" s="328">
        <v>1.41594</v>
      </c>
      <c r="N176" s="1"/>
      <c r="O176" s="1"/>
    </row>
    <row r="177" spans="1:15" ht="12.75" customHeight="1">
      <c r="A177" s="30">
        <v>167</v>
      </c>
      <c r="B177" s="347" t="s">
        <v>107</v>
      </c>
      <c r="C177" s="328">
        <v>701.05</v>
      </c>
      <c r="D177" s="329">
        <v>688.35</v>
      </c>
      <c r="E177" s="329">
        <v>672.75</v>
      </c>
      <c r="F177" s="329">
        <v>644.44999999999993</v>
      </c>
      <c r="G177" s="329">
        <v>628.84999999999991</v>
      </c>
      <c r="H177" s="329">
        <v>716.65000000000009</v>
      </c>
      <c r="I177" s="329">
        <v>732.25000000000023</v>
      </c>
      <c r="J177" s="329">
        <v>760.55000000000018</v>
      </c>
      <c r="K177" s="328">
        <v>703.95</v>
      </c>
      <c r="L177" s="328">
        <v>660.05</v>
      </c>
      <c r="M177" s="328">
        <v>31.766860000000001</v>
      </c>
      <c r="N177" s="1"/>
      <c r="O177" s="1"/>
    </row>
    <row r="178" spans="1:15" ht="12.75" customHeight="1">
      <c r="A178" s="30">
        <v>168</v>
      </c>
      <c r="B178" s="347" t="s">
        <v>259</v>
      </c>
      <c r="C178" s="328">
        <v>495.9</v>
      </c>
      <c r="D178" s="329">
        <v>497.58333333333331</v>
      </c>
      <c r="E178" s="329">
        <v>490.31666666666661</v>
      </c>
      <c r="F178" s="329">
        <v>484.73333333333329</v>
      </c>
      <c r="G178" s="329">
        <v>477.46666666666658</v>
      </c>
      <c r="H178" s="329">
        <v>503.16666666666663</v>
      </c>
      <c r="I178" s="329">
        <v>510.43333333333339</v>
      </c>
      <c r="J178" s="329">
        <v>516.01666666666665</v>
      </c>
      <c r="K178" s="328">
        <v>504.85</v>
      </c>
      <c r="L178" s="328">
        <v>492</v>
      </c>
      <c r="M178" s="328">
        <v>0.66056000000000004</v>
      </c>
      <c r="N178" s="1"/>
      <c r="O178" s="1"/>
    </row>
    <row r="179" spans="1:15" ht="12.75" customHeight="1">
      <c r="A179" s="30">
        <v>169</v>
      </c>
      <c r="B179" s="347" t="s">
        <v>108</v>
      </c>
      <c r="C179" s="328">
        <v>1424.25</v>
      </c>
      <c r="D179" s="329">
        <v>1407.0833333333333</v>
      </c>
      <c r="E179" s="329">
        <v>1385.1666666666665</v>
      </c>
      <c r="F179" s="329">
        <v>1346.0833333333333</v>
      </c>
      <c r="G179" s="329">
        <v>1324.1666666666665</v>
      </c>
      <c r="H179" s="329">
        <v>1446.1666666666665</v>
      </c>
      <c r="I179" s="329">
        <v>1468.083333333333</v>
      </c>
      <c r="J179" s="329">
        <v>1507.1666666666665</v>
      </c>
      <c r="K179" s="328">
        <v>1429</v>
      </c>
      <c r="L179" s="328">
        <v>1368</v>
      </c>
      <c r="M179" s="328">
        <v>10.53313</v>
      </c>
      <c r="N179" s="1"/>
      <c r="O179" s="1"/>
    </row>
    <row r="180" spans="1:15" ht="12.75" customHeight="1">
      <c r="A180" s="30">
        <v>170</v>
      </c>
      <c r="B180" s="347" t="s">
        <v>380</v>
      </c>
      <c r="C180" s="328">
        <v>82.75</v>
      </c>
      <c r="D180" s="329">
        <v>82.616666666666674</v>
      </c>
      <c r="E180" s="329">
        <v>80.333333333333343</v>
      </c>
      <c r="F180" s="329">
        <v>77.916666666666671</v>
      </c>
      <c r="G180" s="329">
        <v>75.63333333333334</v>
      </c>
      <c r="H180" s="329">
        <v>85.033333333333346</v>
      </c>
      <c r="I180" s="329">
        <v>87.316666666666677</v>
      </c>
      <c r="J180" s="329">
        <v>89.733333333333348</v>
      </c>
      <c r="K180" s="328">
        <v>84.9</v>
      </c>
      <c r="L180" s="328">
        <v>80.2</v>
      </c>
      <c r="M180" s="328">
        <v>5.15252</v>
      </c>
      <c r="N180" s="1"/>
      <c r="O180" s="1"/>
    </row>
    <row r="181" spans="1:15" ht="12.75" customHeight="1">
      <c r="A181" s="30">
        <v>171</v>
      </c>
      <c r="B181" s="347" t="s">
        <v>109</v>
      </c>
      <c r="C181" s="328">
        <v>288.2</v>
      </c>
      <c r="D181" s="329">
        <v>286.84999999999997</v>
      </c>
      <c r="E181" s="329">
        <v>279.89999999999992</v>
      </c>
      <c r="F181" s="329">
        <v>271.59999999999997</v>
      </c>
      <c r="G181" s="329">
        <v>264.64999999999992</v>
      </c>
      <c r="H181" s="329">
        <v>295.14999999999992</v>
      </c>
      <c r="I181" s="329">
        <v>302.09999999999997</v>
      </c>
      <c r="J181" s="329">
        <v>310.39999999999992</v>
      </c>
      <c r="K181" s="328">
        <v>293.8</v>
      </c>
      <c r="L181" s="328">
        <v>278.55</v>
      </c>
      <c r="M181" s="328">
        <v>9.34023</v>
      </c>
      <c r="N181" s="1"/>
      <c r="O181" s="1"/>
    </row>
    <row r="182" spans="1:15" ht="12.75" customHeight="1">
      <c r="A182" s="30">
        <v>172</v>
      </c>
      <c r="B182" s="347" t="s">
        <v>372</v>
      </c>
      <c r="C182" s="328">
        <v>499.65</v>
      </c>
      <c r="D182" s="329">
        <v>498.43333333333334</v>
      </c>
      <c r="E182" s="329">
        <v>486.41666666666669</v>
      </c>
      <c r="F182" s="329">
        <v>473.18333333333334</v>
      </c>
      <c r="G182" s="329">
        <v>461.16666666666669</v>
      </c>
      <c r="H182" s="329">
        <v>511.66666666666669</v>
      </c>
      <c r="I182" s="329">
        <v>523.68333333333339</v>
      </c>
      <c r="J182" s="329">
        <v>536.91666666666674</v>
      </c>
      <c r="K182" s="328">
        <v>510.45</v>
      </c>
      <c r="L182" s="328">
        <v>485.2</v>
      </c>
      <c r="M182" s="328">
        <v>18.859839999999998</v>
      </c>
      <c r="N182" s="1"/>
      <c r="O182" s="1"/>
    </row>
    <row r="183" spans="1:15" ht="12.75" customHeight="1">
      <c r="A183" s="30">
        <v>173</v>
      </c>
      <c r="B183" s="347" t="s">
        <v>110</v>
      </c>
      <c r="C183" s="328">
        <v>1458.2</v>
      </c>
      <c r="D183" s="329">
        <v>1443.7</v>
      </c>
      <c r="E183" s="329">
        <v>1421.7</v>
      </c>
      <c r="F183" s="329">
        <v>1385.2</v>
      </c>
      <c r="G183" s="329">
        <v>1363.2</v>
      </c>
      <c r="H183" s="329">
        <v>1480.2</v>
      </c>
      <c r="I183" s="329">
        <v>1502.2</v>
      </c>
      <c r="J183" s="329">
        <v>1538.7</v>
      </c>
      <c r="K183" s="328">
        <v>1465.7</v>
      </c>
      <c r="L183" s="328">
        <v>1407.2</v>
      </c>
      <c r="M183" s="328">
        <v>8.1644699999999997</v>
      </c>
      <c r="N183" s="1"/>
      <c r="O183" s="1"/>
    </row>
    <row r="184" spans="1:15" ht="12.75" customHeight="1">
      <c r="A184" s="30">
        <v>174</v>
      </c>
      <c r="B184" s="347" t="s">
        <v>374</v>
      </c>
      <c r="C184" s="328">
        <v>166.85</v>
      </c>
      <c r="D184" s="329">
        <v>169.15</v>
      </c>
      <c r="E184" s="329">
        <v>160.70000000000002</v>
      </c>
      <c r="F184" s="329">
        <v>154.55000000000001</v>
      </c>
      <c r="G184" s="329">
        <v>146.10000000000002</v>
      </c>
      <c r="H184" s="329">
        <v>175.3</v>
      </c>
      <c r="I184" s="329">
        <v>183.75</v>
      </c>
      <c r="J184" s="329">
        <v>189.9</v>
      </c>
      <c r="K184" s="328">
        <v>177.6</v>
      </c>
      <c r="L184" s="328">
        <v>163</v>
      </c>
      <c r="M184" s="328">
        <v>72.031120000000001</v>
      </c>
      <c r="N184" s="1"/>
      <c r="O184" s="1"/>
    </row>
    <row r="185" spans="1:15" ht="12.75" customHeight="1">
      <c r="A185" s="30">
        <v>175</v>
      </c>
      <c r="B185" s="347" t="s">
        <v>375</v>
      </c>
      <c r="C185" s="328">
        <v>1687.5</v>
      </c>
      <c r="D185" s="329">
        <v>1673.8500000000001</v>
      </c>
      <c r="E185" s="329">
        <v>1647.7000000000003</v>
      </c>
      <c r="F185" s="329">
        <v>1607.9</v>
      </c>
      <c r="G185" s="329">
        <v>1581.7500000000002</v>
      </c>
      <c r="H185" s="329">
        <v>1713.6500000000003</v>
      </c>
      <c r="I185" s="329">
        <v>1739.8000000000004</v>
      </c>
      <c r="J185" s="329">
        <v>1779.6000000000004</v>
      </c>
      <c r="K185" s="328">
        <v>1700</v>
      </c>
      <c r="L185" s="328">
        <v>1634.05</v>
      </c>
      <c r="M185" s="328">
        <v>1.5854200000000001</v>
      </c>
      <c r="N185" s="1"/>
      <c r="O185" s="1"/>
    </row>
    <row r="186" spans="1:15" ht="12.75" customHeight="1">
      <c r="A186" s="30">
        <v>176</v>
      </c>
      <c r="B186" s="347" t="s">
        <v>381</v>
      </c>
      <c r="C186" s="328">
        <v>129.44999999999999</v>
      </c>
      <c r="D186" s="329">
        <v>129.99999999999997</v>
      </c>
      <c r="E186" s="329">
        <v>127.64999999999995</v>
      </c>
      <c r="F186" s="329">
        <v>125.84999999999997</v>
      </c>
      <c r="G186" s="329">
        <v>123.49999999999994</v>
      </c>
      <c r="H186" s="329">
        <v>131.79999999999995</v>
      </c>
      <c r="I186" s="329">
        <v>134.14999999999998</v>
      </c>
      <c r="J186" s="329">
        <v>135.94999999999996</v>
      </c>
      <c r="K186" s="328">
        <v>132.35</v>
      </c>
      <c r="L186" s="328">
        <v>128.19999999999999</v>
      </c>
      <c r="M186" s="328">
        <v>16.773779999999999</v>
      </c>
      <c r="N186" s="1"/>
      <c r="O186" s="1"/>
    </row>
    <row r="187" spans="1:15" ht="12.75" customHeight="1">
      <c r="A187" s="30">
        <v>177</v>
      </c>
      <c r="B187" s="347" t="s">
        <v>260</v>
      </c>
      <c r="C187" s="328">
        <v>268.3</v>
      </c>
      <c r="D187" s="329">
        <v>267.88333333333338</v>
      </c>
      <c r="E187" s="329">
        <v>261.11666666666679</v>
      </c>
      <c r="F187" s="329">
        <v>253.93333333333339</v>
      </c>
      <c r="G187" s="329">
        <v>247.1666666666668</v>
      </c>
      <c r="H187" s="329">
        <v>275.06666666666678</v>
      </c>
      <c r="I187" s="329">
        <v>281.83333333333331</v>
      </c>
      <c r="J187" s="329">
        <v>289.01666666666677</v>
      </c>
      <c r="K187" s="328">
        <v>274.64999999999998</v>
      </c>
      <c r="L187" s="328">
        <v>260.7</v>
      </c>
      <c r="M187" s="328">
        <v>23.556049999999999</v>
      </c>
      <c r="N187" s="1"/>
      <c r="O187" s="1"/>
    </row>
    <row r="188" spans="1:15" ht="12.75" customHeight="1">
      <c r="A188" s="30">
        <v>178</v>
      </c>
      <c r="B188" s="347" t="s">
        <v>376</v>
      </c>
      <c r="C188" s="328">
        <v>653.6</v>
      </c>
      <c r="D188" s="329">
        <v>646.43333333333328</v>
      </c>
      <c r="E188" s="329">
        <v>633.86666666666656</v>
      </c>
      <c r="F188" s="329">
        <v>614.13333333333333</v>
      </c>
      <c r="G188" s="329">
        <v>601.56666666666661</v>
      </c>
      <c r="H188" s="329">
        <v>666.16666666666652</v>
      </c>
      <c r="I188" s="329">
        <v>678.73333333333335</v>
      </c>
      <c r="J188" s="329">
        <v>698.46666666666647</v>
      </c>
      <c r="K188" s="328">
        <v>659</v>
      </c>
      <c r="L188" s="328">
        <v>626.70000000000005</v>
      </c>
      <c r="M188" s="328">
        <v>2.6008900000000001</v>
      </c>
      <c r="N188" s="1"/>
      <c r="O188" s="1"/>
    </row>
    <row r="189" spans="1:15" ht="12.75" customHeight="1">
      <c r="A189" s="30">
        <v>179</v>
      </c>
      <c r="B189" s="347" t="s">
        <v>111</v>
      </c>
      <c r="C189" s="328">
        <v>522.45000000000005</v>
      </c>
      <c r="D189" s="329">
        <v>516.56666666666672</v>
      </c>
      <c r="E189" s="329">
        <v>501.13333333333344</v>
      </c>
      <c r="F189" s="329">
        <v>479.81666666666672</v>
      </c>
      <c r="G189" s="329">
        <v>464.38333333333344</v>
      </c>
      <c r="H189" s="329">
        <v>537.88333333333344</v>
      </c>
      <c r="I189" s="329">
        <v>553.31666666666661</v>
      </c>
      <c r="J189" s="329">
        <v>574.63333333333344</v>
      </c>
      <c r="K189" s="328">
        <v>532</v>
      </c>
      <c r="L189" s="328">
        <v>495.25</v>
      </c>
      <c r="M189" s="328">
        <v>49.681220000000003</v>
      </c>
      <c r="N189" s="1"/>
      <c r="O189" s="1"/>
    </row>
    <row r="190" spans="1:15" ht="12.75" customHeight="1">
      <c r="A190" s="30">
        <v>180</v>
      </c>
      <c r="B190" s="347" t="s">
        <v>261</v>
      </c>
      <c r="C190" s="328">
        <v>1325.7</v>
      </c>
      <c r="D190" s="329">
        <v>1327.5833333333333</v>
      </c>
      <c r="E190" s="329">
        <v>1305.1666666666665</v>
      </c>
      <c r="F190" s="329">
        <v>1284.6333333333332</v>
      </c>
      <c r="G190" s="329">
        <v>1262.2166666666665</v>
      </c>
      <c r="H190" s="329">
        <v>1348.1166666666666</v>
      </c>
      <c r="I190" s="329">
        <v>1370.5333333333331</v>
      </c>
      <c r="J190" s="329">
        <v>1391.0666666666666</v>
      </c>
      <c r="K190" s="328">
        <v>1350</v>
      </c>
      <c r="L190" s="328">
        <v>1307.05</v>
      </c>
      <c r="M190" s="328">
        <v>5.8046499999999996</v>
      </c>
      <c r="N190" s="1"/>
      <c r="O190" s="1"/>
    </row>
    <row r="191" spans="1:15" ht="12.75" customHeight="1">
      <c r="A191" s="30">
        <v>181</v>
      </c>
      <c r="B191" s="347" t="s">
        <v>385</v>
      </c>
      <c r="C191" s="328">
        <v>956.85</v>
      </c>
      <c r="D191" s="329">
        <v>954.86666666666667</v>
      </c>
      <c r="E191" s="329">
        <v>941.98333333333335</v>
      </c>
      <c r="F191" s="329">
        <v>927.11666666666667</v>
      </c>
      <c r="G191" s="329">
        <v>914.23333333333335</v>
      </c>
      <c r="H191" s="329">
        <v>969.73333333333335</v>
      </c>
      <c r="I191" s="329">
        <v>982.61666666666679</v>
      </c>
      <c r="J191" s="329">
        <v>997.48333333333335</v>
      </c>
      <c r="K191" s="328">
        <v>967.75</v>
      </c>
      <c r="L191" s="328">
        <v>940</v>
      </c>
      <c r="M191" s="328">
        <v>1.92069</v>
      </c>
      <c r="N191" s="1"/>
      <c r="O191" s="1"/>
    </row>
    <row r="192" spans="1:15" ht="12.75" customHeight="1">
      <c r="A192" s="30">
        <v>182</v>
      </c>
      <c r="B192" s="347" t="s">
        <v>833</v>
      </c>
      <c r="C192" s="328">
        <v>18.149999999999999</v>
      </c>
      <c r="D192" s="329">
        <v>18.116666666666667</v>
      </c>
      <c r="E192" s="329">
        <v>17.933333333333334</v>
      </c>
      <c r="F192" s="329">
        <v>17.716666666666665</v>
      </c>
      <c r="G192" s="329">
        <v>17.533333333333331</v>
      </c>
      <c r="H192" s="329">
        <v>18.333333333333336</v>
      </c>
      <c r="I192" s="329">
        <v>18.516666666666673</v>
      </c>
      <c r="J192" s="329">
        <v>18.733333333333338</v>
      </c>
      <c r="K192" s="328">
        <v>18.3</v>
      </c>
      <c r="L192" s="328">
        <v>17.899999999999999</v>
      </c>
      <c r="M192" s="328">
        <v>21.947859999999999</v>
      </c>
      <c r="N192" s="1"/>
      <c r="O192" s="1"/>
    </row>
    <row r="193" spans="1:15" ht="12.75" customHeight="1">
      <c r="A193" s="30">
        <v>183</v>
      </c>
      <c r="B193" s="347" t="s">
        <v>386</v>
      </c>
      <c r="C193" s="328">
        <v>1056.8499999999999</v>
      </c>
      <c r="D193" s="329">
        <v>1066.6666666666667</v>
      </c>
      <c r="E193" s="329">
        <v>1041.9833333333336</v>
      </c>
      <c r="F193" s="329">
        <v>1027.1166666666668</v>
      </c>
      <c r="G193" s="329">
        <v>1002.4333333333336</v>
      </c>
      <c r="H193" s="329">
        <v>1081.5333333333335</v>
      </c>
      <c r="I193" s="329">
        <v>1106.2166666666665</v>
      </c>
      <c r="J193" s="329">
        <v>1121.0833333333335</v>
      </c>
      <c r="K193" s="328">
        <v>1091.3499999999999</v>
      </c>
      <c r="L193" s="328">
        <v>1051.8</v>
      </c>
      <c r="M193" s="328">
        <v>0.40094000000000002</v>
      </c>
      <c r="N193" s="1"/>
      <c r="O193" s="1"/>
    </row>
    <row r="194" spans="1:15" ht="12.75" customHeight="1">
      <c r="A194" s="30">
        <v>184</v>
      </c>
      <c r="B194" s="347" t="s">
        <v>112</v>
      </c>
      <c r="C194" s="328">
        <v>1075.3499999999999</v>
      </c>
      <c r="D194" s="329">
        <v>1066.6666666666667</v>
      </c>
      <c r="E194" s="329">
        <v>1048.6833333333334</v>
      </c>
      <c r="F194" s="329">
        <v>1022.0166666666667</v>
      </c>
      <c r="G194" s="329">
        <v>1004.0333333333333</v>
      </c>
      <c r="H194" s="329">
        <v>1093.3333333333335</v>
      </c>
      <c r="I194" s="329">
        <v>1111.3166666666666</v>
      </c>
      <c r="J194" s="329">
        <v>1137.9833333333336</v>
      </c>
      <c r="K194" s="328">
        <v>1084.6500000000001</v>
      </c>
      <c r="L194" s="328">
        <v>1040</v>
      </c>
      <c r="M194" s="328">
        <v>13.783910000000001</v>
      </c>
      <c r="N194" s="1"/>
      <c r="O194" s="1"/>
    </row>
    <row r="195" spans="1:15" ht="12.75" customHeight="1">
      <c r="A195" s="30">
        <v>185</v>
      </c>
      <c r="B195" s="347" t="s">
        <v>113</v>
      </c>
      <c r="C195" s="328">
        <v>1175.3</v>
      </c>
      <c r="D195" s="329">
        <v>1169.9666666666665</v>
      </c>
      <c r="E195" s="329">
        <v>1160.333333333333</v>
      </c>
      <c r="F195" s="329">
        <v>1145.3666666666666</v>
      </c>
      <c r="G195" s="329">
        <v>1135.7333333333331</v>
      </c>
      <c r="H195" s="329">
        <v>1184.9333333333329</v>
      </c>
      <c r="I195" s="329">
        <v>1194.5666666666666</v>
      </c>
      <c r="J195" s="329">
        <v>1209.5333333333328</v>
      </c>
      <c r="K195" s="328">
        <v>1179.5999999999999</v>
      </c>
      <c r="L195" s="328">
        <v>1155</v>
      </c>
      <c r="M195" s="328">
        <v>38.051650000000002</v>
      </c>
      <c r="N195" s="1"/>
      <c r="O195" s="1"/>
    </row>
    <row r="196" spans="1:15" ht="12.75" customHeight="1">
      <c r="A196" s="30">
        <v>186</v>
      </c>
      <c r="B196" s="347" t="s">
        <v>114</v>
      </c>
      <c r="C196" s="328">
        <v>2151.6999999999998</v>
      </c>
      <c r="D196" s="329">
        <v>2119.8833333333332</v>
      </c>
      <c r="E196" s="329">
        <v>2077.8166666666666</v>
      </c>
      <c r="F196" s="329">
        <v>2003.9333333333334</v>
      </c>
      <c r="G196" s="329">
        <v>1961.8666666666668</v>
      </c>
      <c r="H196" s="329">
        <v>2193.7666666666664</v>
      </c>
      <c r="I196" s="329">
        <v>2235.833333333333</v>
      </c>
      <c r="J196" s="329">
        <v>2309.7166666666662</v>
      </c>
      <c r="K196" s="328">
        <v>2161.9499999999998</v>
      </c>
      <c r="L196" s="328">
        <v>2046</v>
      </c>
      <c r="M196" s="328">
        <v>90.241829999999993</v>
      </c>
      <c r="N196" s="1"/>
      <c r="O196" s="1"/>
    </row>
    <row r="197" spans="1:15" ht="12.75" customHeight="1">
      <c r="A197" s="30">
        <v>187</v>
      </c>
      <c r="B197" s="347" t="s">
        <v>115</v>
      </c>
      <c r="C197" s="328">
        <v>2103.9</v>
      </c>
      <c r="D197" s="329">
        <v>2073.65</v>
      </c>
      <c r="E197" s="329">
        <v>2037.3000000000002</v>
      </c>
      <c r="F197" s="329">
        <v>1970.7</v>
      </c>
      <c r="G197" s="329">
        <v>1934.3500000000001</v>
      </c>
      <c r="H197" s="329">
        <v>2140.25</v>
      </c>
      <c r="I197" s="329">
        <v>2176.5999999999995</v>
      </c>
      <c r="J197" s="329">
        <v>2243.2000000000003</v>
      </c>
      <c r="K197" s="328">
        <v>2110</v>
      </c>
      <c r="L197" s="328">
        <v>2007.05</v>
      </c>
      <c r="M197" s="328">
        <v>2.5682</v>
      </c>
      <c r="N197" s="1"/>
      <c r="O197" s="1"/>
    </row>
    <row r="198" spans="1:15" ht="12.75" customHeight="1">
      <c r="A198" s="30">
        <v>188</v>
      </c>
      <c r="B198" s="347" t="s">
        <v>116</v>
      </c>
      <c r="C198" s="328">
        <v>1327.8</v>
      </c>
      <c r="D198" s="329">
        <v>1317.9333333333334</v>
      </c>
      <c r="E198" s="329">
        <v>1301.8666666666668</v>
      </c>
      <c r="F198" s="329">
        <v>1275.9333333333334</v>
      </c>
      <c r="G198" s="329">
        <v>1259.8666666666668</v>
      </c>
      <c r="H198" s="329">
        <v>1343.8666666666668</v>
      </c>
      <c r="I198" s="329">
        <v>1359.9333333333334</v>
      </c>
      <c r="J198" s="329">
        <v>1385.8666666666668</v>
      </c>
      <c r="K198" s="328">
        <v>1334</v>
      </c>
      <c r="L198" s="328">
        <v>1292</v>
      </c>
      <c r="M198" s="328">
        <v>196.06245999999999</v>
      </c>
      <c r="N198" s="1"/>
      <c r="O198" s="1"/>
    </row>
    <row r="199" spans="1:15" ht="12.75" customHeight="1">
      <c r="A199" s="30">
        <v>189</v>
      </c>
      <c r="B199" s="347" t="s">
        <v>117</v>
      </c>
      <c r="C199" s="328">
        <v>513.04999999999995</v>
      </c>
      <c r="D199" s="329">
        <v>508.34999999999997</v>
      </c>
      <c r="E199" s="329">
        <v>501.74999999999989</v>
      </c>
      <c r="F199" s="329">
        <v>490.44999999999993</v>
      </c>
      <c r="G199" s="329">
        <v>483.84999999999985</v>
      </c>
      <c r="H199" s="329">
        <v>519.64999999999986</v>
      </c>
      <c r="I199" s="329">
        <v>526.25</v>
      </c>
      <c r="J199" s="329">
        <v>537.54999999999995</v>
      </c>
      <c r="K199" s="328">
        <v>514.95000000000005</v>
      </c>
      <c r="L199" s="328">
        <v>497.05</v>
      </c>
      <c r="M199" s="328">
        <v>74.430359999999993</v>
      </c>
      <c r="N199" s="1"/>
      <c r="O199" s="1"/>
    </row>
    <row r="200" spans="1:15" ht="12.75" customHeight="1">
      <c r="A200" s="30">
        <v>190</v>
      </c>
      <c r="B200" s="347" t="s">
        <v>383</v>
      </c>
      <c r="C200" s="328">
        <v>1363.95</v>
      </c>
      <c r="D200" s="329">
        <v>1328.7833333333333</v>
      </c>
      <c r="E200" s="329">
        <v>1279.5666666666666</v>
      </c>
      <c r="F200" s="329">
        <v>1195.1833333333334</v>
      </c>
      <c r="G200" s="329">
        <v>1145.9666666666667</v>
      </c>
      <c r="H200" s="329">
        <v>1413.1666666666665</v>
      </c>
      <c r="I200" s="329">
        <v>1462.3833333333332</v>
      </c>
      <c r="J200" s="329">
        <v>1546.7666666666664</v>
      </c>
      <c r="K200" s="328">
        <v>1378</v>
      </c>
      <c r="L200" s="328">
        <v>1244.4000000000001</v>
      </c>
      <c r="M200" s="328">
        <v>12.77915</v>
      </c>
      <c r="N200" s="1"/>
      <c r="O200" s="1"/>
    </row>
    <row r="201" spans="1:15" ht="12.75" customHeight="1">
      <c r="A201" s="30">
        <v>191</v>
      </c>
      <c r="B201" s="347" t="s">
        <v>387</v>
      </c>
      <c r="C201" s="328">
        <v>191.35</v>
      </c>
      <c r="D201" s="329">
        <v>188.41666666666666</v>
      </c>
      <c r="E201" s="329">
        <v>181.38333333333333</v>
      </c>
      <c r="F201" s="329">
        <v>171.41666666666666</v>
      </c>
      <c r="G201" s="329">
        <v>164.38333333333333</v>
      </c>
      <c r="H201" s="329">
        <v>198.38333333333333</v>
      </c>
      <c r="I201" s="329">
        <v>205.41666666666669</v>
      </c>
      <c r="J201" s="329">
        <v>215.38333333333333</v>
      </c>
      <c r="K201" s="328">
        <v>195.45</v>
      </c>
      <c r="L201" s="328">
        <v>178.45</v>
      </c>
      <c r="M201" s="328">
        <v>2.3321800000000001</v>
      </c>
      <c r="N201" s="1"/>
      <c r="O201" s="1"/>
    </row>
    <row r="202" spans="1:15" ht="12.75" customHeight="1">
      <c r="A202" s="30">
        <v>192</v>
      </c>
      <c r="B202" s="347" t="s">
        <v>388</v>
      </c>
      <c r="C202" s="328">
        <v>106</v>
      </c>
      <c r="D202" s="329">
        <v>105.55</v>
      </c>
      <c r="E202" s="329">
        <v>103.1</v>
      </c>
      <c r="F202" s="329">
        <v>100.2</v>
      </c>
      <c r="G202" s="329">
        <v>97.75</v>
      </c>
      <c r="H202" s="329">
        <v>108.44999999999999</v>
      </c>
      <c r="I202" s="329">
        <v>110.9</v>
      </c>
      <c r="J202" s="329">
        <v>113.79999999999998</v>
      </c>
      <c r="K202" s="328">
        <v>108</v>
      </c>
      <c r="L202" s="328">
        <v>102.65</v>
      </c>
      <c r="M202" s="328">
        <v>5.8007900000000001</v>
      </c>
      <c r="N202" s="1"/>
      <c r="O202" s="1"/>
    </row>
    <row r="203" spans="1:15" ht="12.75" customHeight="1">
      <c r="A203" s="30">
        <v>193</v>
      </c>
      <c r="B203" s="347" t="s">
        <v>118</v>
      </c>
      <c r="C203" s="328">
        <v>2251.65</v>
      </c>
      <c r="D203" s="329">
        <v>2219.25</v>
      </c>
      <c r="E203" s="329">
        <v>2179.25</v>
      </c>
      <c r="F203" s="329">
        <v>2106.85</v>
      </c>
      <c r="G203" s="329">
        <v>2066.85</v>
      </c>
      <c r="H203" s="329">
        <v>2291.65</v>
      </c>
      <c r="I203" s="329">
        <v>2331.65</v>
      </c>
      <c r="J203" s="329">
        <v>2404.0500000000002</v>
      </c>
      <c r="K203" s="328">
        <v>2259.25</v>
      </c>
      <c r="L203" s="328">
        <v>2146.85</v>
      </c>
      <c r="M203" s="328">
        <v>10.81826</v>
      </c>
      <c r="N203" s="1"/>
      <c r="O203" s="1"/>
    </row>
    <row r="204" spans="1:15" ht="12.75" customHeight="1">
      <c r="A204" s="30">
        <v>194</v>
      </c>
      <c r="B204" s="347" t="s">
        <v>384</v>
      </c>
      <c r="C204" s="328">
        <v>71.45</v>
      </c>
      <c r="D204" s="329">
        <v>71.13333333333334</v>
      </c>
      <c r="E204" s="329">
        <v>69.166666666666686</v>
      </c>
      <c r="F204" s="329">
        <v>66.88333333333334</v>
      </c>
      <c r="G204" s="329">
        <v>64.916666666666686</v>
      </c>
      <c r="H204" s="329">
        <v>73.416666666666686</v>
      </c>
      <c r="I204" s="329">
        <v>75.383333333333354</v>
      </c>
      <c r="J204" s="329">
        <v>77.666666666666686</v>
      </c>
      <c r="K204" s="328">
        <v>73.099999999999994</v>
      </c>
      <c r="L204" s="328">
        <v>68.849999999999994</v>
      </c>
      <c r="M204" s="328">
        <v>109.57777</v>
      </c>
      <c r="N204" s="1"/>
      <c r="O204" s="1"/>
    </row>
    <row r="205" spans="1:15" ht="12.75" customHeight="1">
      <c r="A205" s="30">
        <v>195</v>
      </c>
      <c r="B205" s="347" t="s">
        <v>834</v>
      </c>
      <c r="C205" s="328">
        <v>1116</v>
      </c>
      <c r="D205" s="329">
        <v>1119.5333333333333</v>
      </c>
      <c r="E205" s="329">
        <v>1101.4666666666667</v>
      </c>
      <c r="F205" s="329">
        <v>1086.9333333333334</v>
      </c>
      <c r="G205" s="329">
        <v>1068.8666666666668</v>
      </c>
      <c r="H205" s="329">
        <v>1134.0666666666666</v>
      </c>
      <c r="I205" s="329">
        <v>1152.1333333333332</v>
      </c>
      <c r="J205" s="329">
        <v>1166.6666666666665</v>
      </c>
      <c r="K205" s="328">
        <v>1137.5999999999999</v>
      </c>
      <c r="L205" s="328">
        <v>1105</v>
      </c>
      <c r="M205" s="328">
        <v>0.89646999999999999</v>
      </c>
      <c r="N205" s="1"/>
      <c r="O205" s="1"/>
    </row>
    <row r="206" spans="1:15" ht="12.75" customHeight="1">
      <c r="A206" s="30">
        <v>196</v>
      </c>
      <c r="B206" s="347" t="s">
        <v>822</v>
      </c>
      <c r="C206" s="328">
        <v>366.55</v>
      </c>
      <c r="D206" s="329">
        <v>362.88333333333338</v>
      </c>
      <c r="E206" s="329">
        <v>355.76666666666677</v>
      </c>
      <c r="F206" s="329">
        <v>344.98333333333341</v>
      </c>
      <c r="G206" s="329">
        <v>337.86666666666679</v>
      </c>
      <c r="H206" s="329">
        <v>373.66666666666674</v>
      </c>
      <c r="I206" s="329">
        <v>380.78333333333342</v>
      </c>
      <c r="J206" s="329">
        <v>391.56666666666672</v>
      </c>
      <c r="K206" s="328">
        <v>370</v>
      </c>
      <c r="L206" s="328">
        <v>352.1</v>
      </c>
      <c r="M206" s="328">
        <v>1.12537</v>
      </c>
      <c r="N206" s="1"/>
      <c r="O206" s="1"/>
    </row>
    <row r="207" spans="1:15" ht="12.75" customHeight="1">
      <c r="A207" s="30">
        <v>197</v>
      </c>
      <c r="B207" s="347" t="s">
        <v>120</v>
      </c>
      <c r="C207" s="328">
        <v>589.95000000000005</v>
      </c>
      <c r="D207" s="329">
        <v>598.43333333333339</v>
      </c>
      <c r="E207" s="329">
        <v>578.86666666666679</v>
      </c>
      <c r="F207" s="329">
        <v>567.78333333333342</v>
      </c>
      <c r="G207" s="329">
        <v>548.21666666666681</v>
      </c>
      <c r="H207" s="329">
        <v>609.51666666666677</v>
      </c>
      <c r="I207" s="329">
        <v>629.08333333333337</v>
      </c>
      <c r="J207" s="329">
        <v>640.16666666666674</v>
      </c>
      <c r="K207" s="328">
        <v>618</v>
      </c>
      <c r="L207" s="328">
        <v>587.35</v>
      </c>
      <c r="M207" s="328">
        <v>194.77244999999999</v>
      </c>
      <c r="N207" s="1"/>
      <c r="O207" s="1"/>
    </row>
    <row r="208" spans="1:15" ht="12.75" customHeight="1">
      <c r="A208" s="30">
        <v>198</v>
      </c>
      <c r="B208" s="347" t="s">
        <v>389</v>
      </c>
      <c r="C208" s="328">
        <v>126.7</v>
      </c>
      <c r="D208" s="329">
        <v>128.69999999999999</v>
      </c>
      <c r="E208" s="329">
        <v>123.44999999999999</v>
      </c>
      <c r="F208" s="329">
        <v>120.2</v>
      </c>
      <c r="G208" s="329">
        <v>114.95</v>
      </c>
      <c r="H208" s="329">
        <v>131.94999999999999</v>
      </c>
      <c r="I208" s="329">
        <v>137.19999999999999</v>
      </c>
      <c r="J208" s="329">
        <v>140.44999999999996</v>
      </c>
      <c r="K208" s="328">
        <v>133.94999999999999</v>
      </c>
      <c r="L208" s="328">
        <v>125.45</v>
      </c>
      <c r="M208" s="328">
        <v>189.98589000000001</v>
      </c>
      <c r="N208" s="1"/>
      <c r="O208" s="1"/>
    </row>
    <row r="209" spans="1:15" ht="12.75" customHeight="1">
      <c r="A209" s="30">
        <v>199</v>
      </c>
      <c r="B209" s="347" t="s">
        <v>121</v>
      </c>
      <c r="C209" s="328">
        <v>270.5</v>
      </c>
      <c r="D209" s="329">
        <v>270.81666666666666</v>
      </c>
      <c r="E209" s="329">
        <v>263.23333333333335</v>
      </c>
      <c r="F209" s="329">
        <v>255.9666666666667</v>
      </c>
      <c r="G209" s="329">
        <v>248.38333333333338</v>
      </c>
      <c r="H209" s="329">
        <v>278.08333333333331</v>
      </c>
      <c r="I209" s="329">
        <v>285.66666666666669</v>
      </c>
      <c r="J209" s="329">
        <v>292.93333333333328</v>
      </c>
      <c r="K209" s="328">
        <v>278.39999999999998</v>
      </c>
      <c r="L209" s="328">
        <v>263.55</v>
      </c>
      <c r="M209" s="328">
        <v>87.192080000000004</v>
      </c>
      <c r="N209" s="1"/>
      <c r="O209" s="1"/>
    </row>
    <row r="210" spans="1:15" ht="12.75" customHeight="1">
      <c r="A210" s="30">
        <v>200</v>
      </c>
      <c r="B210" s="347" t="s">
        <v>122</v>
      </c>
      <c r="C210" s="328">
        <v>1949</v>
      </c>
      <c r="D210" s="329">
        <v>1936.1833333333334</v>
      </c>
      <c r="E210" s="329">
        <v>1914.3666666666668</v>
      </c>
      <c r="F210" s="329">
        <v>1879.7333333333333</v>
      </c>
      <c r="G210" s="329">
        <v>1857.9166666666667</v>
      </c>
      <c r="H210" s="329">
        <v>1970.8166666666668</v>
      </c>
      <c r="I210" s="329">
        <v>1992.6333333333334</v>
      </c>
      <c r="J210" s="329">
        <v>2027.2666666666669</v>
      </c>
      <c r="K210" s="328">
        <v>1958</v>
      </c>
      <c r="L210" s="328">
        <v>1901.55</v>
      </c>
      <c r="M210" s="328">
        <v>32.11938</v>
      </c>
      <c r="N210" s="1"/>
      <c r="O210" s="1"/>
    </row>
    <row r="211" spans="1:15" ht="12.75" customHeight="1">
      <c r="A211" s="30">
        <v>201</v>
      </c>
      <c r="B211" s="347" t="s">
        <v>262</v>
      </c>
      <c r="C211" s="328">
        <v>322.39999999999998</v>
      </c>
      <c r="D211" s="329">
        <v>325.63333333333333</v>
      </c>
      <c r="E211" s="329">
        <v>313.36666666666667</v>
      </c>
      <c r="F211" s="329">
        <v>304.33333333333337</v>
      </c>
      <c r="G211" s="329">
        <v>292.06666666666672</v>
      </c>
      <c r="H211" s="329">
        <v>334.66666666666663</v>
      </c>
      <c r="I211" s="329">
        <v>346.93333333333328</v>
      </c>
      <c r="J211" s="329">
        <v>355.96666666666658</v>
      </c>
      <c r="K211" s="328">
        <v>337.9</v>
      </c>
      <c r="L211" s="328">
        <v>316.60000000000002</v>
      </c>
      <c r="M211" s="328">
        <v>62.052509999999998</v>
      </c>
      <c r="N211" s="1"/>
      <c r="O211" s="1"/>
    </row>
    <row r="212" spans="1:15" ht="12.75" customHeight="1">
      <c r="A212" s="30">
        <v>202</v>
      </c>
      <c r="B212" s="347" t="s">
        <v>835</v>
      </c>
      <c r="C212" s="328">
        <v>654.79999999999995</v>
      </c>
      <c r="D212" s="329">
        <v>646.48333333333323</v>
      </c>
      <c r="E212" s="329">
        <v>630.96666666666647</v>
      </c>
      <c r="F212" s="329">
        <v>607.13333333333321</v>
      </c>
      <c r="G212" s="329">
        <v>591.61666666666645</v>
      </c>
      <c r="H212" s="329">
        <v>670.31666666666649</v>
      </c>
      <c r="I212" s="329">
        <v>685.83333333333314</v>
      </c>
      <c r="J212" s="329">
        <v>709.66666666666652</v>
      </c>
      <c r="K212" s="328">
        <v>662</v>
      </c>
      <c r="L212" s="328">
        <v>622.65</v>
      </c>
      <c r="M212" s="328">
        <v>0.59358999999999995</v>
      </c>
      <c r="N212" s="1"/>
      <c r="O212" s="1"/>
    </row>
    <row r="213" spans="1:15" ht="12.75" customHeight="1">
      <c r="A213" s="30">
        <v>203</v>
      </c>
      <c r="B213" s="347" t="s">
        <v>390</v>
      </c>
      <c r="C213" s="328">
        <v>39053.949999999997</v>
      </c>
      <c r="D213" s="329">
        <v>39315.15</v>
      </c>
      <c r="E213" s="329">
        <v>38439.800000000003</v>
      </c>
      <c r="F213" s="329">
        <v>37825.65</v>
      </c>
      <c r="G213" s="329">
        <v>36950.300000000003</v>
      </c>
      <c r="H213" s="329">
        <v>39929.300000000003</v>
      </c>
      <c r="I213" s="329">
        <v>40804.649999999994</v>
      </c>
      <c r="J213" s="329">
        <v>41418.800000000003</v>
      </c>
      <c r="K213" s="328">
        <v>40190.5</v>
      </c>
      <c r="L213" s="328">
        <v>38701</v>
      </c>
      <c r="M213" s="328">
        <v>3.9449999999999999E-2</v>
      </c>
      <c r="N213" s="1"/>
      <c r="O213" s="1"/>
    </row>
    <row r="214" spans="1:15" ht="12.75" customHeight="1">
      <c r="A214" s="30">
        <v>204</v>
      </c>
      <c r="B214" s="347" t="s">
        <v>391</v>
      </c>
      <c r="C214" s="328">
        <v>33.950000000000003</v>
      </c>
      <c r="D214" s="329">
        <v>33.666666666666664</v>
      </c>
      <c r="E214" s="329">
        <v>33.283333333333331</v>
      </c>
      <c r="F214" s="329">
        <v>32.616666666666667</v>
      </c>
      <c r="G214" s="329">
        <v>32.233333333333334</v>
      </c>
      <c r="H214" s="329">
        <v>34.333333333333329</v>
      </c>
      <c r="I214" s="329">
        <v>34.716666666666669</v>
      </c>
      <c r="J214" s="329">
        <v>35.383333333333326</v>
      </c>
      <c r="K214" s="328">
        <v>34.049999999999997</v>
      </c>
      <c r="L214" s="328">
        <v>33</v>
      </c>
      <c r="M214" s="328">
        <v>11.508279999999999</v>
      </c>
      <c r="N214" s="1"/>
      <c r="O214" s="1"/>
    </row>
    <row r="215" spans="1:15" ht="12.75" customHeight="1">
      <c r="A215" s="30">
        <v>205</v>
      </c>
      <c r="B215" s="347" t="s">
        <v>403</v>
      </c>
      <c r="C215" s="328">
        <v>101.75</v>
      </c>
      <c r="D215" s="329">
        <v>100.45</v>
      </c>
      <c r="E215" s="329">
        <v>98.050000000000011</v>
      </c>
      <c r="F215" s="329">
        <v>94.350000000000009</v>
      </c>
      <c r="G215" s="329">
        <v>91.950000000000017</v>
      </c>
      <c r="H215" s="329">
        <v>104.15</v>
      </c>
      <c r="I215" s="329">
        <v>106.55000000000001</v>
      </c>
      <c r="J215" s="329">
        <v>110.25</v>
      </c>
      <c r="K215" s="328">
        <v>102.85</v>
      </c>
      <c r="L215" s="328">
        <v>96.75</v>
      </c>
      <c r="M215" s="328">
        <v>125.18418</v>
      </c>
      <c r="N215" s="1"/>
      <c r="O215" s="1"/>
    </row>
    <row r="216" spans="1:15" ht="12.75" customHeight="1">
      <c r="A216" s="30">
        <v>206</v>
      </c>
      <c r="B216" s="347" t="s">
        <v>123</v>
      </c>
      <c r="C216" s="328">
        <v>135.25</v>
      </c>
      <c r="D216" s="329">
        <v>135.03333333333333</v>
      </c>
      <c r="E216" s="329">
        <v>130.41666666666666</v>
      </c>
      <c r="F216" s="329">
        <v>125.58333333333331</v>
      </c>
      <c r="G216" s="329">
        <v>120.96666666666664</v>
      </c>
      <c r="H216" s="329">
        <v>139.86666666666667</v>
      </c>
      <c r="I216" s="329">
        <v>144.48333333333335</v>
      </c>
      <c r="J216" s="329">
        <v>149.31666666666669</v>
      </c>
      <c r="K216" s="328">
        <v>139.65</v>
      </c>
      <c r="L216" s="328">
        <v>130.19999999999999</v>
      </c>
      <c r="M216" s="328">
        <v>203.19256999999999</v>
      </c>
      <c r="N216" s="1"/>
      <c r="O216" s="1"/>
    </row>
    <row r="217" spans="1:15" ht="12.75" customHeight="1">
      <c r="A217" s="30">
        <v>207</v>
      </c>
      <c r="B217" s="347" t="s">
        <v>124</v>
      </c>
      <c r="C217" s="328">
        <v>665</v>
      </c>
      <c r="D217" s="329">
        <v>659.15</v>
      </c>
      <c r="E217" s="329">
        <v>648.84999999999991</v>
      </c>
      <c r="F217" s="329">
        <v>632.69999999999993</v>
      </c>
      <c r="G217" s="329">
        <v>622.39999999999986</v>
      </c>
      <c r="H217" s="329">
        <v>675.3</v>
      </c>
      <c r="I217" s="329">
        <v>685.59999999999991</v>
      </c>
      <c r="J217" s="329">
        <v>701.75</v>
      </c>
      <c r="K217" s="328">
        <v>669.45</v>
      </c>
      <c r="L217" s="328">
        <v>643</v>
      </c>
      <c r="M217" s="328">
        <v>267.16975000000002</v>
      </c>
      <c r="N217" s="1"/>
      <c r="O217" s="1"/>
    </row>
    <row r="218" spans="1:15" ht="12.75" customHeight="1">
      <c r="A218" s="30">
        <v>208</v>
      </c>
      <c r="B218" s="347" t="s">
        <v>125</v>
      </c>
      <c r="C218" s="328">
        <v>1217.6500000000001</v>
      </c>
      <c r="D218" s="329">
        <v>1216.6166666666668</v>
      </c>
      <c r="E218" s="329">
        <v>1199.0833333333335</v>
      </c>
      <c r="F218" s="329">
        <v>1180.5166666666667</v>
      </c>
      <c r="G218" s="329">
        <v>1162.9833333333333</v>
      </c>
      <c r="H218" s="329">
        <v>1235.1833333333336</v>
      </c>
      <c r="I218" s="329">
        <v>1252.7166666666669</v>
      </c>
      <c r="J218" s="329">
        <v>1271.2833333333338</v>
      </c>
      <c r="K218" s="328">
        <v>1234.1500000000001</v>
      </c>
      <c r="L218" s="328">
        <v>1198.05</v>
      </c>
      <c r="M218" s="328">
        <v>10.097899999999999</v>
      </c>
      <c r="N218" s="1"/>
      <c r="O218" s="1"/>
    </row>
    <row r="219" spans="1:15" ht="12.75" customHeight="1">
      <c r="A219" s="30">
        <v>209</v>
      </c>
      <c r="B219" s="347" t="s">
        <v>126</v>
      </c>
      <c r="C219" s="328">
        <v>449.15</v>
      </c>
      <c r="D219" s="329">
        <v>443.88333333333338</v>
      </c>
      <c r="E219" s="329">
        <v>435.26666666666677</v>
      </c>
      <c r="F219" s="329">
        <v>421.38333333333338</v>
      </c>
      <c r="G219" s="329">
        <v>412.76666666666677</v>
      </c>
      <c r="H219" s="329">
        <v>457.76666666666677</v>
      </c>
      <c r="I219" s="329">
        <v>466.38333333333344</v>
      </c>
      <c r="J219" s="329">
        <v>480.26666666666677</v>
      </c>
      <c r="K219" s="328">
        <v>452.5</v>
      </c>
      <c r="L219" s="328">
        <v>430</v>
      </c>
      <c r="M219" s="328">
        <v>32.287640000000003</v>
      </c>
      <c r="N219" s="1"/>
      <c r="O219" s="1"/>
    </row>
    <row r="220" spans="1:15" ht="12.75" customHeight="1">
      <c r="A220" s="30">
        <v>210</v>
      </c>
      <c r="B220" s="347" t="s">
        <v>407</v>
      </c>
      <c r="C220" s="328">
        <v>161.44999999999999</v>
      </c>
      <c r="D220" s="329">
        <v>160.63333333333333</v>
      </c>
      <c r="E220" s="329">
        <v>157.26666666666665</v>
      </c>
      <c r="F220" s="329">
        <v>153.08333333333331</v>
      </c>
      <c r="G220" s="329">
        <v>149.71666666666664</v>
      </c>
      <c r="H220" s="329">
        <v>164.81666666666666</v>
      </c>
      <c r="I220" s="329">
        <v>168.18333333333334</v>
      </c>
      <c r="J220" s="329">
        <v>172.36666666666667</v>
      </c>
      <c r="K220" s="328">
        <v>164</v>
      </c>
      <c r="L220" s="328">
        <v>156.44999999999999</v>
      </c>
      <c r="M220" s="328">
        <v>4.1270800000000003</v>
      </c>
      <c r="N220" s="1"/>
      <c r="O220" s="1"/>
    </row>
    <row r="221" spans="1:15" ht="12.75" customHeight="1">
      <c r="A221" s="30">
        <v>211</v>
      </c>
      <c r="B221" s="347" t="s">
        <v>393</v>
      </c>
      <c r="C221" s="328">
        <v>41.9</v>
      </c>
      <c r="D221" s="329">
        <v>41.716666666666669</v>
      </c>
      <c r="E221" s="329">
        <v>41.033333333333339</v>
      </c>
      <c r="F221" s="329">
        <v>40.166666666666671</v>
      </c>
      <c r="G221" s="329">
        <v>39.483333333333341</v>
      </c>
      <c r="H221" s="329">
        <v>42.583333333333336</v>
      </c>
      <c r="I221" s="329">
        <v>43.266666666666673</v>
      </c>
      <c r="J221" s="329">
        <v>44.133333333333333</v>
      </c>
      <c r="K221" s="328">
        <v>42.4</v>
      </c>
      <c r="L221" s="328">
        <v>40.85</v>
      </c>
      <c r="M221" s="328">
        <v>64.71508</v>
      </c>
      <c r="N221" s="1"/>
      <c r="O221" s="1"/>
    </row>
    <row r="222" spans="1:15" ht="12.75" customHeight="1">
      <c r="A222" s="30">
        <v>212</v>
      </c>
      <c r="B222" s="347" t="s">
        <v>127</v>
      </c>
      <c r="C222" s="328">
        <v>9.9</v>
      </c>
      <c r="D222" s="329">
        <v>9.8500000000000014</v>
      </c>
      <c r="E222" s="329">
        <v>9.6500000000000021</v>
      </c>
      <c r="F222" s="329">
        <v>9.4</v>
      </c>
      <c r="G222" s="329">
        <v>9.2000000000000011</v>
      </c>
      <c r="H222" s="329">
        <v>10.100000000000003</v>
      </c>
      <c r="I222" s="329">
        <v>10.300000000000002</v>
      </c>
      <c r="J222" s="329">
        <v>10.550000000000004</v>
      </c>
      <c r="K222" s="328">
        <v>10.050000000000001</v>
      </c>
      <c r="L222" s="328">
        <v>9.6</v>
      </c>
      <c r="M222" s="328">
        <v>1977.5481299999999</v>
      </c>
      <c r="N222" s="1"/>
      <c r="O222" s="1"/>
    </row>
    <row r="223" spans="1:15" ht="12.75" customHeight="1">
      <c r="A223" s="30">
        <v>213</v>
      </c>
      <c r="B223" s="347" t="s">
        <v>394</v>
      </c>
      <c r="C223" s="328">
        <v>54.8</v>
      </c>
      <c r="D223" s="329">
        <v>54.333333333333336</v>
      </c>
      <c r="E223" s="329">
        <v>53.56666666666667</v>
      </c>
      <c r="F223" s="329">
        <v>52.333333333333336</v>
      </c>
      <c r="G223" s="329">
        <v>51.56666666666667</v>
      </c>
      <c r="H223" s="329">
        <v>55.56666666666667</v>
      </c>
      <c r="I223" s="329">
        <v>56.333333333333336</v>
      </c>
      <c r="J223" s="329">
        <v>57.56666666666667</v>
      </c>
      <c r="K223" s="328">
        <v>55.1</v>
      </c>
      <c r="L223" s="328">
        <v>53.1</v>
      </c>
      <c r="M223" s="328">
        <v>70.186620000000005</v>
      </c>
      <c r="N223" s="1"/>
      <c r="O223" s="1"/>
    </row>
    <row r="224" spans="1:15" ht="12.75" customHeight="1">
      <c r="A224" s="30">
        <v>214</v>
      </c>
      <c r="B224" s="347" t="s">
        <v>128</v>
      </c>
      <c r="C224" s="328">
        <v>40.6</v>
      </c>
      <c r="D224" s="329">
        <v>40.466666666666661</v>
      </c>
      <c r="E224" s="329">
        <v>39.683333333333323</v>
      </c>
      <c r="F224" s="329">
        <v>38.766666666666659</v>
      </c>
      <c r="G224" s="329">
        <v>37.98333333333332</v>
      </c>
      <c r="H224" s="329">
        <v>41.383333333333326</v>
      </c>
      <c r="I224" s="329">
        <v>42.166666666666671</v>
      </c>
      <c r="J224" s="329">
        <v>43.083333333333329</v>
      </c>
      <c r="K224" s="328">
        <v>41.25</v>
      </c>
      <c r="L224" s="328">
        <v>39.549999999999997</v>
      </c>
      <c r="M224" s="328">
        <v>311.72978999999998</v>
      </c>
      <c r="N224" s="1"/>
      <c r="O224" s="1"/>
    </row>
    <row r="225" spans="1:15" ht="12.75" customHeight="1">
      <c r="A225" s="30">
        <v>215</v>
      </c>
      <c r="B225" s="347" t="s">
        <v>405</v>
      </c>
      <c r="C225" s="328">
        <v>214.2</v>
      </c>
      <c r="D225" s="329">
        <v>212.83333333333334</v>
      </c>
      <c r="E225" s="329">
        <v>208.36666666666667</v>
      </c>
      <c r="F225" s="329">
        <v>202.53333333333333</v>
      </c>
      <c r="G225" s="329">
        <v>198.06666666666666</v>
      </c>
      <c r="H225" s="329">
        <v>218.66666666666669</v>
      </c>
      <c r="I225" s="329">
        <v>223.13333333333333</v>
      </c>
      <c r="J225" s="329">
        <v>228.9666666666667</v>
      </c>
      <c r="K225" s="328">
        <v>217.3</v>
      </c>
      <c r="L225" s="328">
        <v>207</v>
      </c>
      <c r="M225" s="328">
        <v>98.640259999999998</v>
      </c>
      <c r="N225" s="1"/>
      <c r="O225" s="1"/>
    </row>
    <row r="226" spans="1:15" ht="12.75" customHeight="1">
      <c r="A226" s="30">
        <v>216</v>
      </c>
      <c r="B226" s="347" t="s">
        <v>395</v>
      </c>
      <c r="C226" s="328">
        <v>839.75</v>
      </c>
      <c r="D226" s="329">
        <v>836.08333333333337</v>
      </c>
      <c r="E226" s="329">
        <v>822.66666666666674</v>
      </c>
      <c r="F226" s="329">
        <v>805.58333333333337</v>
      </c>
      <c r="G226" s="329">
        <v>792.16666666666674</v>
      </c>
      <c r="H226" s="329">
        <v>853.16666666666674</v>
      </c>
      <c r="I226" s="329">
        <v>866.58333333333348</v>
      </c>
      <c r="J226" s="329">
        <v>883.66666666666674</v>
      </c>
      <c r="K226" s="328">
        <v>849.5</v>
      </c>
      <c r="L226" s="328">
        <v>819</v>
      </c>
      <c r="M226" s="328">
        <v>0.35237000000000002</v>
      </c>
      <c r="N226" s="1"/>
      <c r="O226" s="1"/>
    </row>
    <row r="227" spans="1:15" ht="12.75" customHeight="1">
      <c r="A227" s="30">
        <v>217</v>
      </c>
      <c r="B227" s="347" t="s">
        <v>129</v>
      </c>
      <c r="C227" s="328">
        <v>370.15</v>
      </c>
      <c r="D227" s="329">
        <v>362.98333333333335</v>
      </c>
      <c r="E227" s="329">
        <v>349.9666666666667</v>
      </c>
      <c r="F227" s="329">
        <v>329.78333333333336</v>
      </c>
      <c r="G227" s="329">
        <v>316.76666666666671</v>
      </c>
      <c r="H227" s="329">
        <v>383.16666666666669</v>
      </c>
      <c r="I227" s="329">
        <v>396.18333333333334</v>
      </c>
      <c r="J227" s="329">
        <v>416.36666666666667</v>
      </c>
      <c r="K227" s="328">
        <v>376</v>
      </c>
      <c r="L227" s="328">
        <v>342.8</v>
      </c>
      <c r="M227" s="328">
        <v>219.95182</v>
      </c>
      <c r="N227" s="1"/>
      <c r="O227" s="1"/>
    </row>
    <row r="228" spans="1:15" ht="12.75" customHeight="1">
      <c r="A228" s="30">
        <v>218</v>
      </c>
      <c r="B228" s="347" t="s">
        <v>396</v>
      </c>
      <c r="C228" s="328">
        <v>285.85000000000002</v>
      </c>
      <c r="D228" s="329">
        <v>284.16666666666669</v>
      </c>
      <c r="E228" s="329">
        <v>279.13333333333338</v>
      </c>
      <c r="F228" s="329">
        <v>272.41666666666669</v>
      </c>
      <c r="G228" s="329">
        <v>267.38333333333338</v>
      </c>
      <c r="H228" s="329">
        <v>290.88333333333338</v>
      </c>
      <c r="I228" s="329">
        <v>295.91666666666669</v>
      </c>
      <c r="J228" s="329">
        <v>302.63333333333338</v>
      </c>
      <c r="K228" s="328">
        <v>289.2</v>
      </c>
      <c r="L228" s="328">
        <v>277.45</v>
      </c>
      <c r="M228" s="328">
        <v>4.9454799999999999</v>
      </c>
      <c r="N228" s="1"/>
      <c r="O228" s="1"/>
    </row>
    <row r="229" spans="1:15" ht="12.75" customHeight="1">
      <c r="A229" s="30">
        <v>219</v>
      </c>
      <c r="B229" s="347" t="s">
        <v>397</v>
      </c>
      <c r="C229" s="328">
        <v>1476.2</v>
      </c>
      <c r="D229" s="329">
        <v>1467.0333333333335</v>
      </c>
      <c r="E229" s="329">
        <v>1433.0666666666671</v>
      </c>
      <c r="F229" s="329">
        <v>1389.9333333333336</v>
      </c>
      <c r="G229" s="329">
        <v>1355.9666666666672</v>
      </c>
      <c r="H229" s="329">
        <v>1510.166666666667</v>
      </c>
      <c r="I229" s="329">
        <v>1544.1333333333337</v>
      </c>
      <c r="J229" s="329">
        <v>1587.2666666666669</v>
      </c>
      <c r="K229" s="328">
        <v>1501</v>
      </c>
      <c r="L229" s="328">
        <v>1423.9</v>
      </c>
      <c r="M229" s="328">
        <v>0.49991999999999998</v>
      </c>
      <c r="N229" s="1"/>
      <c r="O229" s="1"/>
    </row>
    <row r="230" spans="1:15" ht="12.75" customHeight="1">
      <c r="A230" s="30">
        <v>220</v>
      </c>
      <c r="B230" s="347" t="s">
        <v>130</v>
      </c>
      <c r="C230" s="328">
        <v>194.05</v>
      </c>
      <c r="D230" s="329">
        <v>192.53333333333333</v>
      </c>
      <c r="E230" s="329">
        <v>190.06666666666666</v>
      </c>
      <c r="F230" s="329">
        <v>186.08333333333334</v>
      </c>
      <c r="G230" s="329">
        <v>183.61666666666667</v>
      </c>
      <c r="H230" s="329">
        <v>196.51666666666665</v>
      </c>
      <c r="I230" s="329">
        <v>198.98333333333329</v>
      </c>
      <c r="J230" s="329">
        <v>202.96666666666664</v>
      </c>
      <c r="K230" s="328">
        <v>195</v>
      </c>
      <c r="L230" s="328">
        <v>188.55</v>
      </c>
      <c r="M230" s="328">
        <v>35.813189999999999</v>
      </c>
      <c r="N230" s="1"/>
      <c r="O230" s="1"/>
    </row>
    <row r="231" spans="1:15" ht="12.75" customHeight="1">
      <c r="A231" s="30">
        <v>221</v>
      </c>
      <c r="B231" s="347" t="s">
        <v>402</v>
      </c>
      <c r="C231" s="328">
        <v>193</v>
      </c>
      <c r="D231" s="329">
        <v>189.93333333333331</v>
      </c>
      <c r="E231" s="329">
        <v>185.66666666666663</v>
      </c>
      <c r="F231" s="329">
        <v>178.33333333333331</v>
      </c>
      <c r="G231" s="329">
        <v>174.06666666666663</v>
      </c>
      <c r="H231" s="329">
        <v>197.26666666666662</v>
      </c>
      <c r="I231" s="329">
        <v>201.53333333333333</v>
      </c>
      <c r="J231" s="329">
        <v>208.86666666666662</v>
      </c>
      <c r="K231" s="328">
        <v>194.2</v>
      </c>
      <c r="L231" s="328">
        <v>182.6</v>
      </c>
      <c r="M231" s="328">
        <v>44.251820000000002</v>
      </c>
      <c r="N231" s="1"/>
      <c r="O231" s="1"/>
    </row>
    <row r="232" spans="1:15" ht="12.75" customHeight="1">
      <c r="A232" s="30">
        <v>222</v>
      </c>
      <c r="B232" s="347" t="s">
        <v>264</v>
      </c>
      <c r="C232" s="328">
        <v>4081.75</v>
      </c>
      <c r="D232" s="329">
        <v>4076.9166666666665</v>
      </c>
      <c r="E232" s="329">
        <v>3964.833333333333</v>
      </c>
      <c r="F232" s="329">
        <v>3847.9166666666665</v>
      </c>
      <c r="G232" s="329">
        <v>3735.833333333333</v>
      </c>
      <c r="H232" s="329">
        <v>4193.833333333333</v>
      </c>
      <c r="I232" s="329">
        <v>4305.9166666666661</v>
      </c>
      <c r="J232" s="329">
        <v>4422.833333333333</v>
      </c>
      <c r="K232" s="328">
        <v>4189</v>
      </c>
      <c r="L232" s="328">
        <v>3960</v>
      </c>
      <c r="M232" s="328">
        <v>2.6760999999999999</v>
      </c>
      <c r="N232" s="1"/>
      <c r="O232" s="1"/>
    </row>
    <row r="233" spans="1:15" ht="12.75" customHeight="1">
      <c r="A233" s="30">
        <v>223</v>
      </c>
      <c r="B233" s="347" t="s">
        <v>404</v>
      </c>
      <c r="C233" s="328">
        <v>144.75</v>
      </c>
      <c r="D233" s="329">
        <v>141.43333333333334</v>
      </c>
      <c r="E233" s="329">
        <v>136.06666666666666</v>
      </c>
      <c r="F233" s="329">
        <v>127.38333333333333</v>
      </c>
      <c r="G233" s="329">
        <v>122.01666666666665</v>
      </c>
      <c r="H233" s="329">
        <v>150.11666666666667</v>
      </c>
      <c r="I233" s="329">
        <v>155.48333333333335</v>
      </c>
      <c r="J233" s="329">
        <v>164.16666666666669</v>
      </c>
      <c r="K233" s="328">
        <v>146.80000000000001</v>
      </c>
      <c r="L233" s="328">
        <v>132.75</v>
      </c>
      <c r="M233" s="328">
        <v>56.34046</v>
      </c>
      <c r="N233" s="1"/>
      <c r="O233" s="1"/>
    </row>
    <row r="234" spans="1:15" ht="12.75" customHeight="1">
      <c r="A234" s="30">
        <v>224</v>
      </c>
      <c r="B234" s="347" t="s">
        <v>131</v>
      </c>
      <c r="C234" s="328">
        <v>1598.8</v>
      </c>
      <c r="D234" s="329">
        <v>1589.6166666666668</v>
      </c>
      <c r="E234" s="329">
        <v>1564.2833333333335</v>
      </c>
      <c r="F234" s="329">
        <v>1529.7666666666667</v>
      </c>
      <c r="G234" s="329">
        <v>1504.4333333333334</v>
      </c>
      <c r="H234" s="329">
        <v>1624.1333333333337</v>
      </c>
      <c r="I234" s="329">
        <v>1649.4666666666667</v>
      </c>
      <c r="J234" s="329">
        <v>1683.9833333333338</v>
      </c>
      <c r="K234" s="328">
        <v>1614.95</v>
      </c>
      <c r="L234" s="328">
        <v>1555.1</v>
      </c>
      <c r="M234" s="328">
        <v>15.59479</v>
      </c>
      <c r="N234" s="1"/>
      <c r="O234" s="1"/>
    </row>
    <row r="235" spans="1:15" ht="12.75" customHeight="1">
      <c r="A235" s="30">
        <v>225</v>
      </c>
      <c r="B235" s="347" t="s">
        <v>836</v>
      </c>
      <c r="C235" s="328">
        <v>1492.5</v>
      </c>
      <c r="D235" s="329">
        <v>1483.55</v>
      </c>
      <c r="E235" s="329">
        <v>1447.1</v>
      </c>
      <c r="F235" s="329">
        <v>1401.7</v>
      </c>
      <c r="G235" s="329">
        <v>1365.25</v>
      </c>
      <c r="H235" s="329">
        <v>1528.9499999999998</v>
      </c>
      <c r="I235" s="329">
        <v>1565.4</v>
      </c>
      <c r="J235" s="329">
        <v>1610.7999999999997</v>
      </c>
      <c r="K235" s="328">
        <v>1520</v>
      </c>
      <c r="L235" s="328">
        <v>1438.15</v>
      </c>
      <c r="M235" s="328">
        <v>1.2462800000000001</v>
      </c>
      <c r="N235" s="1"/>
      <c r="O235" s="1"/>
    </row>
    <row r="236" spans="1:15" ht="12.75" customHeight="1">
      <c r="A236" s="30">
        <v>226</v>
      </c>
      <c r="B236" s="347" t="s">
        <v>408</v>
      </c>
      <c r="C236" s="328">
        <v>361.25</v>
      </c>
      <c r="D236" s="329">
        <v>363.06666666666666</v>
      </c>
      <c r="E236" s="329">
        <v>354.38333333333333</v>
      </c>
      <c r="F236" s="329">
        <v>347.51666666666665</v>
      </c>
      <c r="G236" s="329">
        <v>338.83333333333331</v>
      </c>
      <c r="H236" s="329">
        <v>369.93333333333334</v>
      </c>
      <c r="I236" s="329">
        <v>378.61666666666662</v>
      </c>
      <c r="J236" s="329">
        <v>385.48333333333335</v>
      </c>
      <c r="K236" s="328">
        <v>371.75</v>
      </c>
      <c r="L236" s="328">
        <v>356.2</v>
      </c>
      <c r="M236" s="328">
        <v>0.58880999999999994</v>
      </c>
      <c r="N236" s="1"/>
      <c r="O236" s="1"/>
    </row>
    <row r="237" spans="1:15" ht="12.75" customHeight="1">
      <c r="A237" s="30">
        <v>227</v>
      </c>
      <c r="B237" s="347" t="s">
        <v>132</v>
      </c>
      <c r="C237" s="328">
        <v>840.7</v>
      </c>
      <c r="D237" s="329">
        <v>834.83333333333337</v>
      </c>
      <c r="E237" s="329">
        <v>821.86666666666679</v>
      </c>
      <c r="F237" s="329">
        <v>803.03333333333342</v>
      </c>
      <c r="G237" s="329">
        <v>790.06666666666683</v>
      </c>
      <c r="H237" s="329">
        <v>853.66666666666674</v>
      </c>
      <c r="I237" s="329">
        <v>866.63333333333321</v>
      </c>
      <c r="J237" s="329">
        <v>885.4666666666667</v>
      </c>
      <c r="K237" s="328">
        <v>847.8</v>
      </c>
      <c r="L237" s="328">
        <v>816</v>
      </c>
      <c r="M237" s="328">
        <v>61.634329999999999</v>
      </c>
      <c r="N237" s="1"/>
      <c r="O237" s="1"/>
    </row>
    <row r="238" spans="1:15" ht="12.75" customHeight="1">
      <c r="A238" s="30">
        <v>228</v>
      </c>
      <c r="B238" s="347" t="s">
        <v>133</v>
      </c>
      <c r="C238" s="328">
        <v>204</v>
      </c>
      <c r="D238" s="329">
        <v>202.26666666666665</v>
      </c>
      <c r="E238" s="329">
        <v>199.2833333333333</v>
      </c>
      <c r="F238" s="329">
        <v>194.56666666666666</v>
      </c>
      <c r="G238" s="329">
        <v>191.58333333333331</v>
      </c>
      <c r="H238" s="329">
        <v>206.98333333333329</v>
      </c>
      <c r="I238" s="329">
        <v>209.96666666666664</v>
      </c>
      <c r="J238" s="329">
        <v>214.68333333333328</v>
      </c>
      <c r="K238" s="328">
        <v>205.25</v>
      </c>
      <c r="L238" s="328">
        <v>197.55</v>
      </c>
      <c r="M238" s="328">
        <v>33.82497</v>
      </c>
      <c r="N238" s="1"/>
      <c r="O238" s="1"/>
    </row>
    <row r="239" spans="1:15" ht="12.75" customHeight="1">
      <c r="A239" s="30">
        <v>229</v>
      </c>
      <c r="B239" s="347" t="s">
        <v>409</v>
      </c>
      <c r="C239" s="328">
        <v>39.450000000000003</v>
      </c>
      <c r="D239" s="329">
        <v>39.466666666666661</v>
      </c>
      <c r="E239" s="329">
        <v>39.033333333333324</v>
      </c>
      <c r="F239" s="329">
        <v>38.61666666666666</v>
      </c>
      <c r="G239" s="329">
        <v>38.183333333333323</v>
      </c>
      <c r="H239" s="329">
        <v>39.883333333333326</v>
      </c>
      <c r="I239" s="329">
        <v>40.316666666666663</v>
      </c>
      <c r="J239" s="329">
        <v>40.733333333333327</v>
      </c>
      <c r="K239" s="328">
        <v>39.9</v>
      </c>
      <c r="L239" s="328">
        <v>39.049999999999997</v>
      </c>
      <c r="M239" s="328">
        <v>43.121079999999999</v>
      </c>
      <c r="N239" s="1"/>
      <c r="O239" s="1"/>
    </row>
    <row r="240" spans="1:15" ht="12.75" customHeight="1">
      <c r="A240" s="30">
        <v>230</v>
      </c>
      <c r="B240" s="347" t="s">
        <v>134</v>
      </c>
      <c r="C240" s="328">
        <v>1778.2</v>
      </c>
      <c r="D240" s="329">
        <v>1765.55</v>
      </c>
      <c r="E240" s="329">
        <v>1731.1</v>
      </c>
      <c r="F240" s="329">
        <v>1684</v>
      </c>
      <c r="G240" s="329">
        <v>1649.55</v>
      </c>
      <c r="H240" s="329">
        <v>1812.6499999999999</v>
      </c>
      <c r="I240" s="329">
        <v>1847.1000000000001</v>
      </c>
      <c r="J240" s="329">
        <v>1894.1999999999998</v>
      </c>
      <c r="K240" s="328">
        <v>1800</v>
      </c>
      <c r="L240" s="328">
        <v>1718.45</v>
      </c>
      <c r="M240" s="328">
        <v>109.845</v>
      </c>
      <c r="N240" s="1"/>
      <c r="O240" s="1"/>
    </row>
    <row r="241" spans="1:15" ht="12.75" customHeight="1">
      <c r="A241" s="30">
        <v>231</v>
      </c>
      <c r="B241" s="347" t="s">
        <v>410</v>
      </c>
      <c r="C241" s="328">
        <v>1361.85</v>
      </c>
      <c r="D241" s="329">
        <v>1341.95</v>
      </c>
      <c r="E241" s="329">
        <v>1309.9000000000001</v>
      </c>
      <c r="F241" s="329">
        <v>1257.95</v>
      </c>
      <c r="G241" s="329">
        <v>1225.9000000000001</v>
      </c>
      <c r="H241" s="329">
        <v>1393.9</v>
      </c>
      <c r="I241" s="329">
        <v>1425.9499999999998</v>
      </c>
      <c r="J241" s="329">
        <v>1477.9</v>
      </c>
      <c r="K241" s="328">
        <v>1374</v>
      </c>
      <c r="L241" s="328">
        <v>1290</v>
      </c>
      <c r="M241" s="328">
        <v>0.11173</v>
      </c>
      <c r="N241" s="1"/>
      <c r="O241" s="1"/>
    </row>
    <row r="242" spans="1:15" ht="12.75" customHeight="1">
      <c r="A242" s="30">
        <v>232</v>
      </c>
      <c r="B242" s="347" t="s">
        <v>411</v>
      </c>
      <c r="C242" s="328">
        <v>417</v>
      </c>
      <c r="D242" s="329">
        <v>410.64999999999992</v>
      </c>
      <c r="E242" s="329">
        <v>398.49999999999983</v>
      </c>
      <c r="F242" s="329">
        <v>379.99999999999989</v>
      </c>
      <c r="G242" s="329">
        <v>367.8499999999998</v>
      </c>
      <c r="H242" s="329">
        <v>429.14999999999986</v>
      </c>
      <c r="I242" s="329">
        <v>441.29999999999995</v>
      </c>
      <c r="J242" s="329">
        <v>459.7999999999999</v>
      </c>
      <c r="K242" s="328">
        <v>422.8</v>
      </c>
      <c r="L242" s="328">
        <v>392.15</v>
      </c>
      <c r="M242" s="328">
        <v>12.60188</v>
      </c>
      <c r="N242" s="1"/>
      <c r="O242" s="1"/>
    </row>
    <row r="243" spans="1:15" ht="12.75" customHeight="1">
      <c r="A243" s="30">
        <v>233</v>
      </c>
      <c r="B243" s="347" t="s">
        <v>412</v>
      </c>
      <c r="C243" s="328">
        <v>710.3</v>
      </c>
      <c r="D243" s="329">
        <v>704.80000000000007</v>
      </c>
      <c r="E243" s="329">
        <v>690.50000000000011</v>
      </c>
      <c r="F243" s="329">
        <v>670.7</v>
      </c>
      <c r="G243" s="329">
        <v>656.40000000000009</v>
      </c>
      <c r="H243" s="329">
        <v>724.60000000000014</v>
      </c>
      <c r="I243" s="329">
        <v>738.90000000000009</v>
      </c>
      <c r="J243" s="329">
        <v>758.70000000000016</v>
      </c>
      <c r="K243" s="328">
        <v>719.1</v>
      </c>
      <c r="L243" s="328">
        <v>685</v>
      </c>
      <c r="M243" s="328">
        <v>8.81203</v>
      </c>
      <c r="N243" s="1"/>
      <c r="O243" s="1"/>
    </row>
    <row r="244" spans="1:15" ht="12.75" customHeight="1">
      <c r="A244" s="30">
        <v>234</v>
      </c>
      <c r="B244" s="347" t="s">
        <v>406</v>
      </c>
      <c r="C244" s="328">
        <v>17.45</v>
      </c>
      <c r="D244" s="329">
        <v>17.516666666666669</v>
      </c>
      <c r="E244" s="329">
        <v>17.283333333333339</v>
      </c>
      <c r="F244" s="329">
        <v>17.116666666666671</v>
      </c>
      <c r="G244" s="329">
        <v>16.88333333333334</v>
      </c>
      <c r="H244" s="329">
        <v>17.683333333333337</v>
      </c>
      <c r="I244" s="329">
        <v>17.916666666666664</v>
      </c>
      <c r="J244" s="329">
        <v>18.083333333333336</v>
      </c>
      <c r="K244" s="328">
        <v>17.75</v>
      </c>
      <c r="L244" s="328">
        <v>17.350000000000001</v>
      </c>
      <c r="M244" s="328">
        <v>26.442350000000001</v>
      </c>
      <c r="N244" s="1"/>
      <c r="O244" s="1"/>
    </row>
    <row r="245" spans="1:15" ht="12.75" customHeight="1">
      <c r="A245" s="30">
        <v>235</v>
      </c>
      <c r="B245" s="347" t="s">
        <v>135</v>
      </c>
      <c r="C245" s="328">
        <v>117.05</v>
      </c>
      <c r="D245" s="329">
        <v>115.46666666666665</v>
      </c>
      <c r="E245" s="329">
        <v>113.18333333333331</v>
      </c>
      <c r="F245" s="329">
        <v>109.31666666666665</v>
      </c>
      <c r="G245" s="329">
        <v>107.0333333333333</v>
      </c>
      <c r="H245" s="329">
        <v>119.33333333333331</v>
      </c>
      <c r="I245" s="329">
        <v>121.61666666666665</v>
      </c>
      <c r="J245" s="329">
        <v>125.48333333333332</v>
      </c>
      <c r="K245" s="328">
        <v>117.75</v>
      </c>
      <c r="L245" s="328">
        <v>111.6</v>
      </c>
      <c r="M245" s="328">
        <v>223.22573</v>
      </c>
      <c r="N245" s="1"/>
      <c r="O245" s="1"/>
    </row>
    <row r="246" spans="1:15" ht="12.75" customHeight="1">
      <c r="A246" s="30">
        <v>236</v>
      </c>
      <c r="B246" s="347" t="s">
        <v>398</v>
      </c>
      <c r="C246" s="328">
        <v>314.8</v>
      </c>
      <c r="D246" s="329">
        <v>314.48333333333335</v>
      </c>
      <c r="E246" s="329">
        <v>293.11666666666667</v>
      </c>
      <c r="F246" s="329">
        <v>271.43333333333334</v>
      </c>
      <c r="G246" s="329">
        <v>250.06666666666666</v>
      </c>
      <c r="H246" s="329">
        <v>336.16666666666669</v>
      </c>
      <c r="I246" s="329">
        <v>357.53333333333336</v>
      </c>
      <c r="J246" s="329">
        <v>379.2166666666667</v>
      </c>
      <c r="K246" s="328">
        <v>335.85</v>
      </c>
      <c r="L246" s="328">
        <v>292.8</v>
      </c>
      <c r="M246" s="328">
        <v>5.6949300000000003</v>
      </c>
      <c r="N246" s="1"/>
      <c r="O246" s="1"/>
    </row>
    <row r="247" spans="1:15" ht="12.75" customHeight="1">
      <c r="A247" s="30">
        <v>237</v>
      </c>
      <c r="B247" s="347" t="s">
        <v>265</v>
      </c>
      <c r="C247" s="328">
        <v>1016.2</v>
      </c>
      <c r="D247" s="329">
        <v>1000.4</v>
      </c>
      <c r="E247" s="329">
        <v>979.8</v>
      </c>
      <c r="F247" s="329">
        <v>943.4</v>
      </c>
      <c r="G247" s="329">
        <v>922.8</v>
      </c>
      <c r="H247" s="329">
        <v>1036.8</v>
      </c>
      <c r="I247" s="329">
        <v>1057.4000000000001</v>
      </c>
      <c r="J247" s="329">
        <v>1093.8</v>
      </c>
      <c r="K247" s="328">
        <v>1021</v>
      </c>
      <c r="L247" s="328">
        <v>964</v>
      </c>
      <c r="M247" s="328">
        <v>5.9242600000000003</v>
      </c>
      <c r="N247" s="1"/>
      <c r="O247" s="1"/>
    </row>
    <row r="248" spans="1:15" ht="12.75" customHeight="1">
      <c r="A248" s="30">
        <v>238</v>
      </c>
      <c r="B248" s="347" t="s">
        <v>399</v>
      </c>
      <c r="C248" s="328">
        <v>211.1</v>
      </c>
      <c r="D248" s="329">
        <v>208.73333333333335</v>
      </c>
      <c r="E248" s="329">
        <v>202.4666666666667</v>
      </c>
      <c r="F248" s="329">
        <v>193.83333333333334</v>
      </c>
      <c r="G248" s="329">
        <v>187.56666666666669</v>
      </c>
      <c r="H248" s="329">
        <v>217.3666666666667</v>
      </c>
      <c r="I248" s="329">
        <v>223.63333333333335</v>
      </c>
      <c r="J248" s="329">
        <v>232.26666666666671</v>
      </c>
      <c r="K248" s="328">
        <v>215</v>
      </c>
      <c r="L248" s="328">
        <v>200.1</v>
      </c>
      <c r="M248" s="328">
        <v>37.359630000000003</v>
      </c>
      <c r="N248" s="1"/>
      <c r="O248" s="1"/>
    </row>
    <row r="249" spans="1:15" ht="12.75" customHeight="1">
      <c r="A249" s="30">
        <v>239</v>
      </c>
      <c r="B249" s="347" t="s">
        <v>400</v>
      </c>
      <c r="C249" s="328">
        <v>40.25</v>
      </c>
      <c r="D249" s="329">
        <v>40.06666666666667</v>
      </c>
      <c r="E249" s="329">
        <v>39.733333333333341</v>
      </c>
      <c r="F249" s="329">
        <v>39.216666666666669</v>
      </c>
      <c r="G249" s="329">
        <v>38.88333333333334</v>
      </c>
      <c r="H249" s="329">
        <v>40.583333333333343</v>
      </c>
      <c r="I249" s="329">
        <v>40.916666666666671</v>
      </c>
      <c r="J249" s="329">
        <v>41.433333333333344</v>
      </c>
      <c r="K249" s="328">
        <v>40.4</v>
      </c>
      <c r="L249" s="328">
        <v>39.549999999999997</v>
      </c>
      <c r="M249" s="328">
        <v>9.6891200000000008</v>
      </c>
      <c r="N249" s="1"/>
      <c r="O249" s="1"/>
    </row>
    <row r="250" spans="1:15" ht="12.75" customHeight="1">
      <c r="A250" s="30">
        <v>240</v>
      </c>
      <c r="B250" s="347" t="s">
        <v>136</v>
      </c>
      <c r="C250" s="328">
        <v>718.05</v>
      </c>
      <c r="D250" s="329">
        <v>718.68333333333339</v>
      </c>
      <c r="E250" s="329">
        <v>708.41666666666674</v>
      </c>
      <c r="F250" s="329">
        <v>698.7833333333333</v>
      </c>
      <c r="G250" s="329">
        <v>688.51666666666665</v>
      </c>
      <c r="H250" s="329">
        <v>728.31666666666683</v>
      </c>
      <c r="I250" s="329">
        <v>738.58333333333348</v>
      </c>
      <c r="J250" s="329">
        <v>748.21666666666692</v>
      </c>
      <c r="K250" s="328">
        <v>728.95</v>
      </c>
      <c r="L250" s="328">
        <v>709.05</v>
      </c>
      <c r="M250" s="328">
        <v>48.721089999999997</v>
      </c>
      <c r="N250" s="1"/>
      <c r="O250" s="1"/>
    </row>
    <row r="251" spans="1:15" ht="12.75" customHeight="1">
      <c r="A251" s="30">
        <v>241</v>
      </c>
      <c r="B251" s="347" t="s">
        <v>829</v>
      </c>
      <c r="C251" s="328">
        <v>21.55</v>
      </c>
      <c r="D251" s="329">
        <v>21.466666666666669</v>
      </c>
      <c r="E251" s="329">
        <v>21.133333333333336</v>
      </c>
      <c r="F251" s="329">
        <v>20.716666666666669</v>
      </c>
      <c r="G251" s="329">
        <v>20.383333333333336</v>
      </c>
      <c r="H251" s="329">
        <v>21.883333333333336</v>
      </c>
      <c r="I251" s="329">
        <v>22.216666666666665</v>
      </c>
      <c r="J251" s="329">
        <v>22.633333333333336</v>
      </c>
      <c r="K251" s="328">
        <v>21.8</v>
      </c>
      <c r="L251" s="328">
        <v>21.05</v>
      </c>
      <c r="M251" s="328">
        <v>82.920330000000007</v>
      </c>
      <c r="N251" s="1"/>
      <c r="O251" s="1"/>
    </row>
    <row r="252" spans="1:15" ht="12.75" customHeight="1">
      <c r="A252" s="30">
        <v>242</v>
      </c>
      <c r="B252" s="347" t="s">
        <v>263</v>
      </c>
      <c r="C252" s="328">
        <v>599.04999999999995</v>
      </c>
      <c r="D252" s="329">
        <v>594.41666666666663</v>
      </c>
      <c r="E252" s="329">
        <v>583.88333333333321</v>
      </c>
      <c r="F252" s="329">
        <v>568.71666666666658</v>
      </c>
      <c r="G252" s="329">
        <v>558.18333333333317</v>
      </c>
      <c r="H252" s="329">
        <v>609.58333333333326</v>
      </c>
      <c r="I252" s="329">
        <v>620.11666666666679</v>
      </c>
      <c r="J252" s="329">
        <v>635.2833333333333</v>
      </c>
      <c r="K252" s="328">
        <v>604.95000000000005</v>
      </c>
      <c r="L252" s="328">
        <v>579.25</v>
      </c>
      <c r="M252" s="328">
        <v>2.6026199999999999</v>
      </c>
      <c r="N252" s="1"/>
      <c r="O252" s="1"/>
    </row>
    <row r="253" spans="1:15" ht="12.75" customHeight="1">
      <c r="A253" s="30">
        <v>243</v>
      </c>
      <c r="B253" s="347" t="s">
        <v>137</v>
      </c>
      <c r="C253" s="328">
        <v>226.9</v>
      </c>
      <c r="D253" s="329">
        <v>226.36666666666667</v>
      </c>
      <c r="E253" s="329">
        <v>224.28333333333336</v>
      </c>
      <c r="F253" s="329">
        <v>221.66666666666669</v>
      </c>
      <c r="G253" s="329">
        <v>219.58333333333337</v>
      </c>
      <c r="H253" s="329">
        <v>228.98333333333335</v>
      </c>
      <c r="I253" s="329">
        <v>231.06666666666666</v>
      </c>
      <c r="J253" s="329">
        <v>233.68333333333334</v>
      </c>
      <c r="K253" s="328">
        <v>228.45</v>
      </c>
      <c r="L253" s="328">
        <v>223.75</v>
      </c>
      <c r="M253" s="328">
        <v>360.36336</v>
      </c>
      <c r="N253" s="1"/>
      <c r="O253" s="1"/>
    </row>
    <row r="254" spans="1:15" ht="12.75" customHeight="1">
      <c r="A254" s="30">
        <v>244</v>
      </c>
      <c r="B254" s="347" t="s">
        <v>401</v>
      </c>
      <c r="C254" s="328">
        <v>93.35</v>
      </c>
      <c r="D254" s="329">
        <v>93.083333333333329</v>
      </c>
      <c r="E254" s="329">
        <v>92.266666666666652</v>
      </c>
      <c r="F254" s="329">
        <v>91.183333333333323</v>
      </c>
      <c r="G254" s="329">
        <v>90.366666666666646</v>
      </c>
      <c r="H254" s="329">
        <v>94.166666666666657</v>
      </c>
      <c r="I254" s="329">
        <v>94.983333333333348</v>
      </c>
      <c r="J254" s="329">
        <v>96.066666666666663</v>
      </c>
      <c r="K254" s="328">
        <v>93.9</v>
      </c>
      <c r="L254" s="328">
        <v>92</v>
      </c>
      <c r="M254" s="328">
        <v>1.2934399999999999</v>
      </c>
      <c r="N254" s="1"/>
      <c r="O254" s="1"/>
    </row>
    <row r="255" spans="1:15" ht="12.75" customHeight="1">
      <c r="A255" s="30">
        <v>245</v>
      </c>
      <c r="B255" s="347" t="s">
        <v>419</v>
      </c>
      <c r="C255" s="328">
        <v>96.45</v>
      </c>
      <c r="D255" s="329">
        <v>96.916666666666671</v>
      </c>
      <c r="E255" s="329">
        <v>95.033333333333346</v>
      </c>
      <c r="F255" s="329">
        <v>93.616666666666674</v>
      </c>
      <c r="G255" s="329">
        <v>91.733333333333348</v>
      </c>
      <c r="H255" s="329">
        <v>98.333333333333343</v>
      </c>
      <c r="I255" s="329">
        <v>100.21666666666667</v>
      </c>
      <c r="J255" s="329">
        <v>101.63333333333334</v>
      </c>
      <c r="K255" s="328">
        <v>98.8</v>
      </c>
      <c r="L255" s="328">
        <v>95.5</v>
      </c>
      <c r="M255" s="328">
        <v>4.9746899999999998</v>
      </c>
      <c r="N255" s="1"/>
      <c r="O255" s="1"/>
    </row>
    <row r="256" spans="1:15" ht="12.75" customHeight="1">
      <c r="A256" s="30">
        <v>246</v>
      </c>
      <c r="B256" s="347" t="s">
        <v>413</v>
      </c>
      <c r="C256" s="328">
        <v>1563.9</v>
      </c>
      <c r="D256" s="329">
        <v>1555.3</v>
      </c>
      <c r="E256" s="329">
        <v>1528.6</v>
      </c>
      <c r="F256" s="329">
        <v>1493.3</v>
      </c>
      <c r="G256" s="329">
        <v>1466.6</v>
      </c>
      <c r="H256" s="329">
        <v>1590.6</v>
      </c>
      <c r="I256" s="329">
        <v>1617.3000000000002</v>
      </c>
      <c r="J256" s="329">
        <v>1652.6</v>
      </c>
      <c r="K256" s="328">
        <v>1582</v>
      </c>
      <c r="L256" s="328">
        <v>1520</v>
      </c>
      <c r="M256" s="328">
        <v>0.96909999999999996</v>
      </c>
      <c r="N256" s="1"/>
      <c r="O256" s="1"/>
    </row>
    <row r="257" spans="1:15" ht="12.75" customHeight="1">
      <c r="A257" s="30">
        <v>247</v>
      </c>
      <c r="B257" s="347" t="s">
        <v>423</v>
      </c>
      <c r="C257" s="328">
        <v>1771.6</v>
      </c>
      <c r="D257" s="329">
        <v>1780.8833333333332</v>
      </c>
      <c r="E257" s="329">
        <v>1751.7666666666664</v>
      </c>
      <c r="F257" s="329">
        <v>1731.9333333333332</v>
      </c>
      <c r="G257" s="329">
        <v>1702.8166666666664</v>
      </c>
      <c r="H257" s="329">
        <v>1800.7166666666665</v>
      </c>
      <c r="I257" s="329">
        <v>1829.8333333333333</v>
      </c>
      <c r="J257" s="329">
        <v>1849.6666666666665</v>
      </c>
      <c r="K257" s="328">
        <v>1810</v>
      </c>
      <c r="L257" s="328">
        <v>1761.05</v>
      </c>
      <c r="M257" s="328">
        <v>6.6780000000000006E-2</v>
      </c>
      <c r="N257" s="1"/>
      <c r="O257" s="1"/>
    </row>
    <row r="258" spans="1:15" ht="12.75" customHeight="1">
      <c r="A258" s="30">
        <v>248</v>
      </c>
      <c r="B258" s="347" t="s">
        <v>420</v>
      </c>
      <c r="C258" s="328">
        <v>86.15</v>
      </c>
      <c r="D258" s="329">
        <v>85.84999999999998</v>
      </c>
      <c r="E258" s="329">
        <v>84.399999999999963</v>
      </c>
      <c r="F258" s="329">
        <v>82.649999999999977</v>
      </c>
      <c r="G258" s="329">
        <v>81.19999999999996</v>
      </c>
      <c r="H258" s="329">
        <v>87.599999999999966</v>
      </c>
      <c r="I258" s="329">
        <v>89.049999999999983</v>
      </c>
      <c r="J258" s="329">
        <v>90.799999999999969</v>
      </c>
      <c r="K258" s="328">
        <v>87.3</v>
      </c>
      <c r="L258" s="328">
        <v>84.1</v>
      </c>
      <c r="M258" s="328">
        <v>5.9266500000000004</v>
      </c>
      <c r="N258" s="1"/>
      <c r="O258" s="1"/>
    </row>
    <row r="259" spans="1:15" ht="12.75" customHeight="1">
      <c r="A259" s="30">
        <v>249</v>
      </c>
      <c r="B259" s="347" t="s">
        <v>138</v>
      </c>
      <c r="C259" s="328">
        <v>442</v>
      </c>
      <c r="D259" s="329">
        <v>437.73333333333335</v>
      </c>
      <c r="E259" s="329">
        <v>430.4666666666667</v>
      </c>
      <c r="F259" s="329">
        <v>418.93333333333334</v>
      </c>
      <c r="G259" s="329">
        <v>411.66666666666669</v>
      </c>
      <c r="H259" s="329">
        <v>449.26666666666671</v>
      </c>
      <c r="I259" s="329">
        <v>456.53333333333336</v>
      </c>
      <c r="J259" s="329">
        <v>468.06666666666672</v>
      </c>
      <c r="K259" s="328">
        <v>445</v>
      </c>
      <c r="L259" s="328">
        <v>426.2</v>
      </c>
      <c r="M259" s="328">
        <v>78.483739999999997</v>
      </c>
      <c r="N259" s="1"/>
      <c r="O259" s="1"/>
    </row>
    <row r="260" spans="1:15" ht="12.75" customHeight="1">
      <c r="A260" s="30">
        <v>250</v>
      </c>
      <c r="B260" s="347" t="s">
        <v>414</v>
      </c>
      <c r="C260" s="328">
        <v>2189.15</v>
      </c>
      <c r="D260" s="329">
        <v>2249.6333333333337</v>
      </c>
      <c r="E260" s="329">
        <v>2105.0666666666675</v>
      </c>
      <c r="F260" s="329">
        <v>2020.983333333334</v>
      </c>
      <c r="G260" s="329">
        <v>1876.4166666666679</v>
      </c>
      <c r="H260" s="329">
        <v>2333.7166666666672</v>
      </c>
      <c r="I260" s="329">
        <v>2478.2833333333338</v>
      </c>
      <c r="J260" s="329">
        <v>2562.3666666666668</v>
      </c>
      <c r="K260" s="328">
        <v>2394.1999999999998</v>
      </c>
      <c r="L260" s="328">
        <v>2165.5500000000002</v>
      </c>
      <c r="M260" s="328">
        <v>6.8846400000000001</v>
      </c>
      <c r="N260" s="1"/>
      <c r="O260" s="1"/>
    </row>
    <row r="261" spans="1:15" ht="12.75" customHeight="1">
      <c r="A261" s="30">
        <v>251</v>
      </c>
      <c r="B261" s="347" t="s">
        <v>415</v>
      </c>
      <c r="C261" s="328">
        <v>396.2</v>
      </c>
      <c r="D261" s="329">
        <v>403.38333333333338</v>
      </c>
      <c r="E261" s="329">
        <v>386.56666666666678</v>
      </c>
      <c r="F261" s="329">
        <v>376.93333333333339</v>
      </c>
      <c r="G261" s="329">
        <v>360.11666666666679</v>
      </c>
      <c r="H261" s="329">
        <v>413.01666666666677</v>
      </c>
      <c r="I261" s="329">
        <v>429.83333333333337</v>
      </c>
      <c r="J261" s="329">
        <v>439.46666666666675</v>
      </c>
      <c r="K261" s="328">
        <v>420.2</v>
      </c>
      <c r="L261" s="328">
        <v>393.75</v>
      </c>
      <c r="M261" s="328">
        <v>3.0157099999999999</v>
      </c>
      <c r="N261" s="1"/>
      <c r="O261" s="1"/>
    </row>
    <row r="262" spans="1:15" ht="12.75" customHeight="1">
      <c r="A262" s="30">
        <v>252</v>
      </c>
      <c r="B262" s="347" t="s">
        <v>416</v>
      </c>
      <c r="C262" s="328">
        <v>223.2</v>
      </c>
      <c r="D262" s="329">
        <v>222.9666666666667</v>
      </c>
      <c r="E262" s="329">
        <v>217.53333333333339</v>
      </c>
      <c r="F262" s="329">
        <v>211.8666666666667</v>
      </c>
      <c r="G262" s="329">
        <v>206.43333333333339</v>
      </c>
      <c r="H262" s="329">
        <v>228.63333333333338</v>
      </c>
      <c r="I262" s="329">
        <v>234.06666666666666</v>
      </c>
      <c r="J262" s="329">
        <v>239.73333333333338</v>
      </c>
      <c r="K262" s="328">
        <v>228.4</v>
      </c>
      <c r="L262" s="328">
        <v>217.3</v>
      </c>
      <c r="M262" s="328">
        <v>6.4085999999999999</v>
      </c>
      <c r="N262" s="1"/>
      <c r="O262" s="1"/>
    </row>
    <row r="263" spans="1:15" ht="12.75" customHeight="1">
      <c r="A263" s="30">
        <v>253</v>
      </c>
      <c r="B263" s="347" t="s">
        <v>417</v>
      </c>
      <c r="C263" s="328">
        <v>103.9</v>
      </c>
      <c r="D263" s="329">
        <v>103.30000000000001</v>
      </c>
      <c r="E263" s="329">
        <v>101.65000000000002</v>
      </c>
      <c r="F263" s="329">
        <v>99.4</v>
      </c>
      <c r="G263" s="329">
        <v>97.750000000000014</v>
      </c>
      <c r="H263" s="329">
        <v>105.55000000000003</v>
      </c>
      <c r="I263" s="329">
        <v>107.2</v>
      </c>
      <c r="J263" s="329">
        <v>109.45000000000003</v>
      </c>
      <c r="K263" s="328">
        <v>104.95</v>
      </c>
      <c r="L263" s="328">
        <v>101.05</v>
      </c>
      <c r="M263" s="328">
        <v>6.4062299999999999</v>
      </c>
      <c r="N263" s="1"/>
      <c r="O263" s="1"/>
    </row>
    <row r="264" spans="1:15" ht="12.75" customHeight="1">
      <c r="A264" s="30">
        <v>254</v>
      </c>
      <c r="B264" s="347" t="s">
        <v>418</v>
      </c>
      <c r="C264" s="328">
        <v>61.6</v>
      </c>
      <c r="D264" s="329">
        <v>62.016666666666673</v>
      </c>
      <c r="E264" s="329">
        <v>60.783333333333346</v>
      </c>
      <c r="F264" s="329">
        <v>59.966666666666676</v>
      </c>
      <c r="G264" s="329">
        <v>58.733333333333348</v>
      </c>
      <c r="H264" s="329">
        <v>62.833333333333343</v>
      </c>
      <c r="I264" s="329">
        <v>64.066666666666677</v>
      </c>
      <c r="J264" s="329">
        <v>64.88333333333334</v>
      </c>
      <c r="K264" s="328">
        <v>63.25</v>
      </c>
      <c r="L264" s="328">
        <v>61.2</v>
      </c>
      <c r="M264" s="328">
        <v>6.8166900000000004</v>
      </c>
      <c r="N264" s="1"/>
      <c r="O264" s="1"/>
    </row>
    <row r="265" spans="1:15" ht="12.75" customHeight="1">
      <c r="A265" s="30">
        <v>255</v>
      </c>
      <c r="B265" s="347" t="s">
        <v>422</v>
      </c>
      <c r="C265" s="328">
        <v>187.75</v>
      </c>
      <c r="D265" s="329">
        <v>188.63333333333333</v>
      </c>
      <c r="E265" s="329">
        <v>179.51666666666665</v>
      </c>
      <c r="F265" s="329">
        <v>171.28333333333333</v>
      </c>
      <c r="G265" s="329">
        <v>162.16666666666666</v>
      </c>
      <c r="H265" s="329">
        <v>196.86666666666665</v>
      </c>
      <c r="I265" s="329">
        <v>205.98333333333332</v>
      </c>
      <c r="J265" s="329">
        <v>214.21666666666664</v>
      </c>
      <c r="K265" s="328">
        <v>197.75</v>
      </c>
      <c r="L265" s="328">
        <v>180.4</v>
      </c>
      <c r="M265" s="328">
        <v>19.663029999999999</v>
      </c>
      <c r="N265" s="1"/>
      <c r="O265" s="1"/>
    </row>
    <row r="266" spans="1:15" ht="12.75" customHeight="1">
      <c r="A266" s="30">
        <v>256</v>
      </c>
      <c r="B266" s="347" t="s">
        <v>421</v>
      </c>
      <c r="C266" s="328">
        <v>346.15</v>
      </c>
      <c r="D266" s="329">
        <v>348.05</v>
      </c>
      <c r="E266" s="329">
        <v>331.1</v>
      </c>
      <c r="F266" s="329">
        <v>316.05</v>
      </c>
      <c r="G266" s="329">
        <v>299.10000000000002</v>
      </c>
      <c r="H266" s="329">
        <v>363.1</v>
      </c>
      <c r="I266" s="329">
        <v>380.04999999999995</v>
      </c>
      <c r="J266" s="329">
        <v>395.1</v>
      </c>
      <c r="K266" s="328">
        <v>365</v>
      </c>
      <c r="L266" s="328">
        <v>333</v>
      </c>
      <c r="M266" s="328">
        <v>4.3979999999999997</v>
      </c>
      <c r="N266" s="1"/>
      <c r="O266" s="1"/>
    </row>
    <row r="267" spans="1:15" ht="12.75" customHeight="1">
      <c r="A267" s="30">
        <v>257</v>
      </c>
      <c r="B267" s="347" t="s">
        <v>266</v>
      </c>
      <c r="C267" s="328">
        <v>298.2</v>
      </c>
      <c r="D267" s="329">
        <v>304.66666666666669</v>
      </c>
      <c r="E267" s="329">
        <v>290.63333333333338</v>
      </c>
      <c r="F267" s="329">
        <v>283.06666666666672</v>
      </c>
      <c r="G267" s="329">
        <v>269.03333333333342</v>
      </c>
      <c r="H267" s="329">
        <v>312.23333333333335</v>
      </c>
      <c r="I267" s="329">
        <v>326.26666666666665</v>
      </c>
      <c r="J267" s="329">
        <v>333.83333333333331</v>
      </c>
      <c r="K267" s="328">
        <v>318.7</v>
      </c>
      <c r="L267" s="328">
        <v>297.10000000000002</v>
      </c>
      <c r="M267" s="328">
        <v>9.7499199999999995</v>
      </c>
      <c r="N267" s="1"/>
      <c r="O267" s="1"/>
    </row>
    <row r="268" spans="1:15" ht="12.75" customHeight="1">
      <c r="A268" s="30">
        <v>258</v>
      </c>
      <c r="B268" s="347" t="s">
        <v>139</v>
      </c>
      <c r="C268" s="328">
        <v>629.85</v>
      </c>
      <c r="D268" s="329">
        <v>627.63333333333333</v>
      </c>
      <c r="E268" s="329">
        <v>615.31666666666661</v>
      </c>
      <c r="F268" s="329">
        <v>600.7833333333333</v>
      </c>
      <c r="G268" s="329">
        <v>588.46666666666658</v>
      </c>
      <c r="H268" s="329">
        <v>642.16666666666663</v>
      </c>
      <c r="I268" s="329">
        <v>654.48333333333346</v>
      </c>
      <c r="J268" s="329">
        <v>669.01666666666665</v>
      </c>
      <c r="K268" s="328">
        <v>639.95000000000005</v>
      </c>
      <c r="L268" s="328">
        <v>613.1</v>
      </c>
      <c r="M268" s="328">
        <v>54.229869999999998</v>
      </c>
      <c r="N268" s="1"/>
      <c r="O268" s="1"/>
    </row>
    <row r="269" spans="1:15" ht="12.75" customHeight="1">
      <c r="A269" s="30">
        <v>259</v>
      </c>
      <c r="B269" s="347" t="s">
        <v>140</v>
      </c>
      <c r="C269" s="328">
        <v>2577.35</v>
      </c>
      <c r="D269" s="329">
        <v>2634.7166666666667</v>
      </c>
      <c r="E269" s="329">
        <v>2460.6833333333334</v>
      </c>
      <c r="F269" s="329">
        <v>2344.0166666666669</v>
      </c>
      <c r="G269" s="329">
        <v>2169.9833333333336</v>
      </c>
      <c r="H269" s="329">
        <v>2751.3833333333332</v>
      </c>
      <c r="I269" s="329">
        <v>2925.416666666667</v>
      </c>
      <c r="J269" s="329">
        <v>3042.083333333333</v>
      </c>
      <c r="K269" s="328">
        <v>2808.75</v>
      </c>
      <c r="L269" s="328">
        <v>2518.0500000000002</v>
      </c>
      <c r="M269" s="328">
        <v>8.3317800000000002</v>
      </c>
      <c r="N269" s="1"/>
      <c r="O269" s="1"/>
    </row>
    <row r="270" spans="1:15" ht="12.75" customHeight="1">
      <c r="A270" s="30">
        <v>260</v>
      </c>
      <c r="B270" s="347" t="s">
        <v>837</v>
      </c>
      <c r="C270" s="328">
        <v>421.1</v>
      </c>
      <c r="D270" s="329">
        <v>418.76666666666665</v>
      </c>
      <c r="E270" s="329">
        <v>403.5333333333333</v>
      </c>
      <c r="F270" s="329">
        <v>385.96666666666664</v>
      </c>
      <c r="G270" s="329">
        <v>370.73333333333329</v>
      </c>
      <c r="H270" s="329">
        <v>436.33333333333331</v>
      </c>
      <c r="I270" s="329">
        <v>451.56666666666666</v>
      </c>
      <c r="J270" s="329">
        <v>469.13333333333333</v>
      </c>
      <c r="K270" s="328">
        <v>434</v>
      </c>
      <c r="L270" s="328">
        <v>401.2</v>
      </c>
      <c r="M270" s="328">
        <v>18.194520000000001</v>
      </c>
      <c r="N270" s="1"/>
      <c r="O270" s="1"/>
    </row>
    <row r="271" spans="1:15" ht="12.75" customHeight="1">
      <c r="A271" s="30">
        <v>261</v>
      </c>
      <c r="B271" s="347" t="s">
        <v>838</v>
      </c>
      <c r="C271" s="328">
        <v>397.05</v>
      </c>
      <c r="D271" s="329">
        <v>400.01666666666671</v>
      </c>
      <c r="E271" s="329">
        <v>392.13333333333344</v>
      </c>
      <c r="F271" s="329">
        <v>387.21666666666675</v>
      </c>
      <c r="G271" s="329">
        <v>379.33333333333348</v>
      </c>
      <c r="H271" s="329">
        <v>404.93333333333339</v>
      </c>
      <c r="I271" s="329">
        <v>412.81666666666672</v>
      </c>
      <c r="J271" s="329">
        <v>417.73333333333335</v>
      </c>
      <c r="K271" s="328">
        <v>407.9</v>
      </c>
      <c r="L271" s="328">
        <v>395.1</v>
      </c>
      <c r="M271" s="328">
        <v>1.29437</v>
      </c>
      <c r="N271" s="1"/>
      <c r="O271" s="1"/>
    </row>
    <row r="272" spans="1:15" ht="12.75" customHeight="1">
      <c r="A272" s="30">
        <v>262</v>
      </c>
      <c r="B272" s="347" t="s">
        <v>424</v>
      </c>
      <c r="C272" s="328">
        <v>756.8</v>
      </c>
      <c r="D272" s="329">
        <v>746.63333333333333</v>
      </c>
      <c r="E272" s="329">
        <v>727.26666666666665</v>
      </c>
      <c r="F272" s="329">
        <v>697.73333333333335</v>
      </c>
      <c r="G272" s="329">
        <v>678.36666666666667</v>
      </c>
      <c r="H272" s="329">
        <v>776.16666666666663</v>
      </c>
      <c r="I272" s="329">
        <v>795.53333333333319</v>
      </c>
      <c r="J272" s="329">
        <v>825.06666666666661</v>
      </c>
      <c r="K272" s="328">
        <v>766</v>
      </c>
      <c r="L272" s="328">
        <v>717.1</v>
      </c>
      <c r="M272" s="328">
        <v>7.1978799999999996</v>
      </c>
      <c r="N272" s="1"/>
      <c r="O272" s="1"/>
    </row>
    <row r="273" spans="1:15" ht="12.75" customHeight="1">
      <c r="A273" s="30">
        <v>263</v>
      </c>
      <c r="B273" s="347" t="s">
        <v>425</v>
      </c>
      <c r="C273" s="328">
        <v>139.35</v>
      </c>
      <c r="D273" s="329">
        <v>139.23333333333332</v>
      </c>
      <c r="E273" s="329">
        <v>137.91666666666663</v>
      </c>
      <c r="F273" s="329">
        <v>136.48333333333332</v>
      </c>
      <c r="G273" s="329">
        <v>135.16666666666663</v>
      </c>
      <c r="H273" s="329">
        <v>140.66666666666663</v>
      </c>
      <c r="I273" s="329">
        <v>141.98333333333329</v>
      </c>
      <c r="J273" s="329">
        <v>143.41666666666663</v>
      </c>
      <c r="K273" s="328">
        <v>140.55000000000001</v>
      </c>
      <c r="L273" s="328">
        <v>137.80000000000001</v>
      </c>
      <c r="M273" s="328">
        <v>1.55233</v>
      </c>
      <c r="N273" s="1"/>
      <c r="O273" s="1"/>
    </row>
    <row r="274" spans="1:15" ht="12.75" customHeight="1">
      <c r="A274" s="30">
        <v>264</v>
      </c>
      <c r="B274" s="347" t="s">
        <v>432</v>
      </c>
      <c r="C274" s="328">
        <v>910.1</v>
      </c>
      <c r="D274" s="329">
        <v>910.23333333333323</v>
      </c>
      <c r="E274" s="329">
        <v>900.46666666666647</v>
      </c>
      <c r="F274" s="329">
        <v>890.83333333333326</v>
      </c>
      <c r="G274" s="329">
        <v>881.06666666666649</v>
      </c>
      <c r="H274" s="329">
        <v>919.86666666666645</v>
      </c>
      <c r="I274" s="329">
        <v>929.6333333333331</v>
      </c>
      <c r="J274" s="329">
        <v>939.26666666666642</v>
      </c>
      <c r="K274" s="328">
        <v>920</v>
      </c>
      <c r="L274" s="328">
        <v>900.6</v>
      </c>
      <c r="M274" s="328">
        <v>6.0538699999999999</v>
      </c>
      <c r="N274" s="1"/>
      <c r="O274" s="1"/>
    </row>
    <row r="275" spans="1:15" ht="12.75" customHeight="1">
      <c r="A275" s="30">
        <v>265</v>
      </c>
      <c r="B275" s="347" t="s">
        <v>433</v>
      </c>
      <c r="C275" s="328">
        <v>380.5</v>
      </c>
      <c r="D275" s="329">
        <v>379.2</v>
      </c>
      <c r="E275" s="329">
        <v>373.5</v>
      </c>
      <c r="F275" s="329">
        <v>366.5</v>
      </c>
      <c r="G275" s="329">
        <v>360.8</v>
      </c>
      <c r="H275" s="329">
        <v>386.2</v>
      </c>
      <c r="I275" s="329">
        <v>391.89999999999992</v>
      </c>
      <c r="J275" s="329">
        <v>398.9</v>
      </c>
      <c r="K275" s="328">
        <v>384.9</v>
      </c>
      <c r="L275" s="328">
        <v>372.2</v>
      </c>
      <c r="M275" s="328">
        <v>0.83433000000000002</v>
      </c>
      <c r="N275" s="1"/>
      <c r="O275" s="1"/>
    </row>
    <row r="276" spans="1:15" ht="12.75" customHeight="1">
      <c r="A276" s="30">
        <v>266</v>
      </c>
      <c r="B276" s="347" t="s">
        <v>839</v>
      </c>
      <c r="C276" s="328">
        <v>60</v>
      </c>
      <c r="D276" s="329">
        <v>60.266666666666673</v>
      </c>
      <c r="E276" s="329">
        <v>59.133333333333347</v>
      </c>
      <c r="F276" s="329">
        <v>58.266666666666673</v>
      </c>
      <c r="G276" s="329">
        <v>57.133333333333347</v>
      </c>
      <c r="H276" s="329">
        <v>61.133333333333347</v>
      </c>
      <c r="I276" s="329">
        <v>62.266666666666673</v>
      </c>
      <c r="J276" s="329">
        <v>63.133333333333347</v>
      </c>
      <c r="K276" s="328">
        <v>61.4</v>
      </c>
      <c r="L276" s="328">
        <v>59.4</v>
      </c>
      <c r="M276" s="328">
        <v>7.8624000000000001</v>
      </c>
      <c r="N276" s="1"/>
      <c r="O276" s="1"/>
    </row>
    <row r="277" spans="1:15" ht="12.75" customHeight="1">
      <c r="A277" s="30">
        <v>267</v>
      </c>
      <c r="B277" s="347" t="s">
        <v>434</v>
      </c>
      <c r="C277" s="328">
        <v>432.3</v>
      </c>
      <c r="D277" s="329">
        <v>431.34999999999997</v>
      </c>
      <c r="E277" s="329">
        <v>423.44999999999993</v>
      </c>
      <c r="F277" s="329">
        <v>414.59999999999997</v>
      </c>
      <c r="G277" s="329">
        <v>406.69999999999993</v>
      </c>
      <c r="H277" s="329">
        <v>440.19999999999993</v>
      </c>
      <c r="I277" s="329">
        <v>448.09999999999991</v>
      </c>
      <c r="J277" s="329">
        <v>456.94999999999993</v>
      </c>
      <c r="K277" s="328">
        <v>439.25</v>
      </c>
      <c r="L277" s="328">
        <v>422.5</v>
      </c>
      <c r="M277" s="328">
        <v>1.40981</v>
      </c>
      <c r="N277" s="1"/>
      <c r="O277" s="1"/>
    </row>
    <row r="278" spans="1:15" ht="12.75" customHeight="1">
      <c r="A278" s="30">
        <v>268</v>
      </c>
      <c r="B278" s="347" t="s">
        <v>435</v>
      </c>
      <c r="C278" s="328">
        <v>46.45</v>
      </c>
      <c r="D278" s="329">
        <v>45.883333333333333</v>
      </c>
      <c r="E278" s="329">
        <v>45.016666666666666</v>
      </c>
      <c r="F278" s="329">
        <v>43.583333333333336</v>
      </c>
      <c r="G278" s="329">
        <v>42.716666666666669</v>
      </c>
      <c r="H278" s="329">
        <v>47.316666666666663</v>
      </c>
      <c r="I278" s="329">
        <v>48.183333333333323</v>
      </c>
      <c r="J278" s="329">
        <v>49.61666666666666</v>
      </c>
      <c r="K278" s="328">
        <v>46.75</v>
      </c>
      <c r="L278" s="328">
        <v>44.45</v>
      </c>
      <c r="M278" s="328">
        <v>66.898910000000001</v>
      </c>
      <c r="N278" s="1"/>
      <c r="O278" s="1"/>
    </row>
    <row r="279" spans="1:15" ht="12.75" customHeight="1">
      <c r="A279" s="30">
        <v>269</v>
      </c>
      <c r="B279" s="347" t="s">
        <v>437</v>
      </c>
      <c r="C279" s="328">
        <v>416.65</v>
      </c>
      <c r="D279" s="329">
        <v>417.18333333333339</v>
      </c>
      <c r="E279" s="329">
        <v>411.56666666666678</v>
      </c>
      <c r="F279" s="329">
        <v>406.48333333333341</v>
      </c>
      <c r="G279" s="329">
        <v>400.86666666666679</v>
      </c>
      <c r="H279" s="329">
        <v>422.26666666666677</v>
      </c>
      <c r="I279" s="329">
        <v>427.88333333333333</v>
      </c>
      <c r="J279" s="329">
        <v>432.96666666666675</v>
      </c>
      <c r="K279" s="328">
        <v>422.8</v>
      </c>
      <c r="L279" s="328">
        <v>412.1</v>
      </c>
      <c r="M279" s="328">
        <v>2.1503999999999999</v>
      </c>
      <c r="N279" s="1"/>
      <c r="O279" s="1"/>
    </row>
    <row r="280" spans="1:15" ht="12.75" customHeight="1">
      <c r="A280" s="30">
        <v>270</v>
      </c>
      <c r="B280" s="347" t="s">
        <v>427</v>
      </c>
      <c r="C280" s="328">
        <v>1040.4000000000001</v>
      </c>
      <c r="D280" s="329">
        <v>1028.5333333333335</v>
      </c>
      <c r="E280" s="329">
        <v>1008.0666666666671</v>
      </c>
      <c r="F280" s="329">
        <v>975.73333333333358</v>
      </c>
      <c r="G280" s="329">
        <v>955.26666666666711</v>
      </c>
      <c r="H280" s="329">
        <v>1060.866666666667</v>
      </c>
      <c r="I280" s="329">
        <v>1081.3333333333337</v>
      </c>
      <c r="J280" s="329">
        <v>1113.666666666667</v>
      </c>
      <c r="K280" s="328">
        <v>1049</v>
      </c>
      <c r="L280" s="328">
        <v>996.2</v>
      </c>
      <c r="M280" s="328">
        <v>1.4971300000000001</v>
      </c>
      <c r="N280" s="1"/>
      <c r="O280" s="1"/>
    </row>
    <row r="281" spans="1:15" ht="12.75" customHeight="1">
      <c r="A281" s="30">
        <v>271</v>
      </c>
      <c r="B281" s="347" t="s">
        <v>428</v>
      </c>
      <c r="C281" s="328">
        <v>289.35000000000002</v>
      </c>
      <c r="D281" s="329">
        <v>288.68333333333334</v>
      </c>
      <c r="E281" s="329">
        <v>282.36666666666667</v>
      </c>
      <c r="F281" s="329">
        <v>275.38333333333333</v>
      </c>
      <c r="G281" s="329">
        <v>269.06666666666666</v>
      </c>
      <c r="H281" s="329">
        <v>295.66666666666669</v>
      </c>
      <c r="I281" s="329">
        <v>301.98333333333341</v>
      </c>
      <c r="J281" s="329">
        <v>308.9666666666667</v>
      </c>
      <c r="K281" s="328">
        <v>295</v>
      </c>
      <c r="L281" s="328">
        <v>281.7</v>
      </c>
      <c r="M281" s="328">
        <v>4.8244199999999999</v>
      </c>
      <c r="N281" s="1"/>
      <c r="O281" s="1"/>
    </row>
    <row r="282" spans="1:15" ht="12.75" customHeight="1">
      <c r="A282" s="30">
        <v>272</v>
      </c>
      <c r="B282" s="347" t="s">
        <v>141</v>
      </c>
      <c r="C282" s="328">
        <v>1723.1</v>
      </c>
      <c r="D282" s="329">
        <v>1708.3833333333332</v>
      </c>
      <c r="E282" s="329">
        <v>1687.2666666666664</v>
      </c>
      <c r="F282" s="329">
        <v>1651.4333333333332</v>
      </c>
      <c r="G282" s="329">
        <v>1630.3166666666664</v>
      </c>
      <c r="H282" s="329">
        <v>1744.2166666666665</v>
      </c>
      <c r="I282" s="329">
        <v>1765.3333333333333</v>
      </c>
      <c r="J282" s="329">
        <v>1801.1666666666665</v>
      </c>
      <c r="K282" s="328">
        <v>1729.5</v>
      </c>
      <c r="L282" s="328">
        <v>1672.55</v>
      </c>
      <c r="M282" s="328">
        <v>54.364960000000004</v>
      </c>
      <c r="N282" s="1"/>
      <c r="O282" s="1"/>
    </row>
    <row r="283" spans="1:15" ht="12.75" customHeight="1">
      <c r="A283" s="30">
        <v>273</v>
      </c>
      <c r="B283" s="347" t="s">
        <v>429</v>
      </c>
      <c r="C283" s="328">
        <v>553.79999999999995</v>
      </c>
      <c r="D283" s="329">
        <v>549.06666666666661</v>
      </c>
      <c r="E283" s="329">
        <v>539.13333333333321</v>
      </c>
      <c r="F283" s="329">
        <v>524.46666666666658</v>
      </c>
      <c r="G283" s="329">
        <v>514.53333333333319</v>
      </c>
      <c r="H283" s="329">
        <v>563.73333333333323</v>
      </c>
      <c r="I283" s="329">
        <v>573.66666666666663</v>
      </c>
      <c r="J283" s="329">
        <v>588.33333333333326</v>
      </c>
      <c r="K283" s="328">
        <v>559</v>
      </c>
      <c r="L283" s="328">
        <v>534.4</v>
      </c>
      <c r="M283" s="328">
        <v>12.915789999999999</v>
      </c>
      <c r="N283" s="1"/>
      <c r="O283" s="1"/>
    </row>
    <row r="284" spans="1:15" ht="12.75" customHeight="1">
      <c r="A284" s="30">
        <v>274</v>
      </c>
      <c r="B284" s="347" t="s">
        <v>426</v>
      </c>
      <c r="C284" s="328">
        <v>624.85</v>
      </c>
      <c r="D284" s="329">
        <v>615.91666666666663</v>
      </c>
      <c r="E284" s="329">
        <v>601.93333333333328</v>
      </c>
      <c r="F284" s="329">
        <v>579.01666666666665</v>
      </c>
      <c r="G284" s="329">
        <v>565.0333333333333</v>
      </c>
      <c r="H284" s="329">
        <v>638.83333333333326</v>
      </c>
      <c r="I284" s="329">
        <v>652.81666666666661</v>
      </c>
      <c r="J284" s="329">
        <v>675.73333333333323</v>
      </c>
      <c r="K284" s="328">
        <v>629.9</v>
      </c>
      <c r="L284" s="328">
        <v>593</v>
      </c>
      <c r="M284" s="328">
        <v>3.0051899999999998</v>
      </c>
      <c r="N284" s="1"/>
      <c r="O284" s="1"/>
    </row>
    <row r="285" spans="1:15" ht="12.75" customHeight="1">
      <c r="A285" s="30">
        <v>275</v>
      </c>
      <c r="B285" s="347" t="s">
        <v>430</v>
      </c>
      <c r="C285" s="328">
        <v>204.75</v>
      </c>
      <c r="D285" s="329">
        <v>201.54999999999998</v>
      </c>
      <c r="E285" s="329">
        <v>195.79999999999995</v>
      </c>
      <c r="F285" s="329">
        <v>186.84999999999997</v>
      </c>
      <c r="G285" s="329">
        <v>181.09999999999994</v>
      </c>
      <c r="H285" s="329">
        <v>210.49999999999997</v>
      </c>
      <c r="I285" s="329">
        <v>216.25000000000003</v>
      </c>
      <c r="J285" s="329">
        <v>225.2</v>
      </c>
      <c r="K285" s="328">
        <v>207.3</v>
      </c>
      <c r="L285" s="328">
        <v>192.6</v>
      </c>
      <c r="M285" s="328">
        <v>17.847480000000001</v>
      </c>
      <c r="N285" s="1"/>
      <c r="O285" s="1"/>
    </row>
    <row r="286" spans="1:15" ht="12.75" customHeight="1">
      <c r="A286" s="30">
        <v>276</v>
      </c>
      <c r="B286" s="347" t="s">
        <v>431</v>
      </c>
      <c r="C286" s="328">
        <v>1103.4000000000001</v>
      </c>
      <c r="D286" s="329">
        <v>1110.55</v>
      </c>
      <c r="E286" s="329">
        <v>1084.3</v>
      </c>
      <c r="F286" s="329">
        <v>1065.2</v>
      </c>
      <c r="G286" s="329">
        <v>1038.95</v>
      </c>
      <c r="H286" s="329">
        <v>1129.6499999999999</v>
      </c>
      <c r="I286" s="329">
        <v>1155.8999999999999</v>
      </c>
      <c r="J286" s="329">
        <v>1174.9999999999998</v>
      </c>
      <c r="K286" s="328">
        <v>1136.8</v>
      </c>
      <c r="L286" s="328">
        <v>1091.45</v>
      </c>
      <c r="M286" s="328">
        <v>0.31246000000000002</v>
      </c>
      <c r="N286" s="1"/>
      <c r="O286" s="1"/>
    </row>
    <row r="287" spans="1:15" ht="12.75" customHeight="1">
      <c r="A287" s="30">
        <v>277</v>
      </c>
      <c r="B287" s="347" t="s">
        <v>436</v>
      </c>
      <c r="C287" s="328">
        <v>526.75</v>
      </c>
      <c r="D287" s="329">
        <v>518.75</v>
      </c>
      <c r="E287" s="329">
        <v>507.79999999999995</v>
      </c>
      <c r="F287" s="329">
        <v>488.84999999999997</v>
      </c>
      <c r="G287" s="329">
        <v>477.89999999999992</v>
      </c>
      <c r="H287" s="329">
        <v>537.70000000000005</v>
      </c>
      <c r="I287" s="329">
        <v>548.65000000000009</v>
      </c>
      <c r="J287" s="329">
        <v>567.6</v>
      </c>
      <c r="K287" s="328">
        <v>529.70000000000005</v>
      </c>
      <c r="L287" s="328">
        <v>499.8</v>
      </c>
      <c r="M287" s="328">
        <v>2.06047</v>
      </c>
      <c r="N287" s="1"/>
      <c r="O287" s="1"/>
    </row>
    <row r="288" spans="1:15" ht="12.75" customHeight="1">
      <c r="A288" s="30">
        <v>278</v>
      </c>
      <c r="B288" s="347" t="s">
        <v>142</v>
      </c>
      <c r="C288" s="328">
        <v>62.4</v>
      </c>
      <c r="D288" s="329">
        <v>61.550000000000004</v>
      </c>
      <c r="E288" s="329">
        <v>60.350000000000009</v>
      </c>
      <c r="F288" s="329">
        <v>58.300000000000004</v>
      </c>
      <c r="G288" s="329">
        <v>57.100000000000009</v>
      </c>
      <c r="H288" s="329">
        <v>63.600000000000009</v>
      </c>
      <c r="I288" s="329">
        <v>64.800000000000011</v>
      </c>
      <c r="J288" s="329">
        <v>66.850000000000009</v>
      </c>
      <c r="K288" s="328">
        <v>62.75</v>
      </c>
      <c r="L288" s="328">
        <v>59.5</v>
      </c>
      <c r="M288" s="328">
        <v>76.622489999999999</v>
      </c>
      <c r="N288" s="1"/>
      <c r="O288" s="1"/>
    </row>
    <row r="289" spans="1:15" ht="12.75" customHeight="1">
      <c r="A289" s="30">
        <v>279</v>
      </c>
      <c r="B289" s="347" t="s">
        <v>143</v>
      </c>
      <c r="C289" s="328">
        <v>2437.85</v>
      </c>
      <c r="D289" s="329">
        <v>2401.0333333333333</v>
      </c>
      <c r="E289" s="329">
        <v>2347.0666666666666</v>
      </c>
      <c r="F289" s="329">
        <v>2256.2833333333333</v>
      </c>
      <c r="G289" s="329">
        <v>2202.3166666666666</v>
      </c>
      <c r="H289" s="329">
        <v>2491.8166666666666</v>
      </c>
      <c r="I289" s="329">
        <v>2545.7833333333328</v>
      </c>
      <c r="J289" s="329">
        <v>2636.5666666666666</v>
      </c>
      <c r="K289" s="328">
        <v>2455</v>
      </c>
      <c r="L289" s="328">
        <v>2310.25</v>
      </c>
      <c r="M289" s="328">
        <v>2.5051100000000002</v>
      </c>
      <c r="N289" s="1"/>
      <c r="O289" s="1"/>
    </row>
    <row r="290" spans="1:15" ht="12.75" customHeight="1">
      <c r="A290" s="30">
        <v>280</v>
      </c>
      <c r="B290" s="347" t="s">
        <v>438</v>
      </c>
      <c r="C290" s="328">
        <v>347.7</v>
      </c>
      <c r="D290" s="329">
        <v>346.38333333333338</v>
      </c>
      <c r="E290" s="329">
        <v>337.76666666666677</v>
      </c>
      <c r="F290" s="329">
        <v>327.83333333333337</v>
      </c>
      <c r="G290" s="329">
        <v>319.21666666666675</v>
      </c>
      <c r="H290" s="329">
        <v>356.31666666666678</v>
      </c>
      <c r="I290" s="329">
        <v>364.93333333333345</v>
      </c>
      <c r="J290" s="329">
        <v>374.86666666666679</v>
      </c>
      <c r="K290" s="328">
        <v>355</v>
      </c>
      <c r="L290" s="328">
        <v>336.45</v>
      </c>
      <c r="M290" s="328">
        <v>3.1143800000000001</v>
      </c>
      <c r="N290" s="1"/>
      <c r="O290" s="1"/>
    </row>
    <row r="291" spans="1:15" ht="12.75" customHeight="1">
      <c r="A291" s="30">
        <v>281</v>
      </c>
      <c r="B291" s="347" t="s">
        <v>267</v>
      </c>
      <c r="C291" s="328">
        <v>535.1</v>
      </c>
      <c r="D291" s="329">
        <v>534.80000000000007</v>
      </c>
      <c r="E291" s="329">
        <v>524.40000000000009</v>
      </c>
      <c r="F291" s="329">
        <v>513.70000000000005</v>
      </c>
      <c r="G291" s="329">
        <v>503.30000000000007</v>
      </c>
      <c r="H291" s="329">
        <v>545.50000000000011</v>
      </c>
      <c r="I291" s="329">
        <v>555.9</v>
      </c>
      <c r="J291" s="329">
        <v>566.60000000000014</v>
      </c>
      <c r="K291" s="328">
        <v>545.20000000000005</v>
      </c>
      <c r="L291" s="328">
        <v>524.1</v>
      </c>
      <c r="M291" s="328">
        <v>15.27802</v>
      </c>
      <c r="N291" s="1"/>
      <c r="O291" s="1"/>
    </row>
    <row r="292" spans="1:15" ht="12.75" customHeight="1">
      <c r="A292" s="30">
        <v>282</v>
      </c>
      <c r="B292" s="347" t="s">
        <v>439</v>
      </c>
      <c r="C292" s="328">
        <v>10044.950000000001</v>
      </c>
      <c r="D292" s="329">
        <v>9994.9499999999989</v>
      </c>
      <c r="E292" s="329">
        <v>9861.9999999999982</v>
      </c>
      <c r="F292" s="329">
        <v>9679.0499999999993</v>
      </c>
      <c r="G292" s="329">
        <v>9546.0999999999985</v>
      </c>
      <c r="H292" s="329">
        <v>10177.899999999998</v>
      </c>
      <c r="I292" s="329">
        <v>10310.849999999999</v>
      </c>
      <c r="J292" s="329">
        <v>10493.799999999997</v>
      </c>
      <c r="K292" s="328">
        <v>10127.9</v>
      </c>
      <c r="L292" s="328">
        <v>9812</v>
      </c>
      <c r="M292" s="328">
        <v>5.6279999999999997E-2</v>
      </c>
      <c r="N292" s="1"/>
      <c r="O292" s="1"/>
    </row>
    <row r="293" spans="1:15" ht="12.75" customHeight="1">
      <c r="A293" s="30">
        <v>283</v>
      </c>
      <c r="B293" s="347" t="s">
        <v>440</v>
      </c>
      <c r="C293" s="328">
        <v>57.1</v>
      </c>
      <c r="D293" s="329">
        <v>56.083333333333336</v>
      </c>
      <c r="E293" s="329">
        <v>54.366666666666674</v>
      </c>
      <c r="F293" s="329">
        <v>51.63333333333334</v>
      </c>
      <c r="G293" s="329">
        <v>49.916666666666679</v>
      </c>
      <c r="H293" s="329">
        <v>58.81666666666667</v>
      </c>
      <c r="I293" s="329">
        <v>60.533333333333324</v>
      </c>
      <c r="J293" s="329">
        <v>63.266666666666666</v>
      </c>
      <c r="K293" s="328">
        <v>57.8</v>
      </c>
      <c r="L293" s="328">
        <v>53.35</v>
      </c>
      <c r="M293" s="328">
        <v>169.91066000000001</v>
      </c>
      <c r="N293" s="1"/>
      <c r="O293" s="1"/>
    </row>
    <row r="294" spans="1:15" ht="12.75" customHeight="1">
      <c r="A294" s="30">
        <v>284</v>
      </c>
      <c r="B294" s="347" t="s">
        <v>144</v>
      </c>
      <c r="C294" s="328">
        <v>338.85</v>
      </c>
      <c r="D294" s="329">
        <v>335.50000000000006</v>
      </c>
      <c r="E294" s="329">
        <v>330.2000000000001</v>
      </c>
      <c r="F294" s="329">
        <v>321.55000000000007</v>
      </c>
      <c r="G294" s="329">
        <v>316.25000000000011</v>
      </c>
      <c r="H294" s="329">
        <v>344.15000000000009</v>
      </c>
      <c r="I294" s="329">
        <v>349.45000000000005</v>
      </c>
      <c r="J294" s="329">
        <v>358.10000000000008</v>
      </c>
      <c r="K294" s="328">
        <v>340.8</v>
      </c>
      <c r="L294" s="328">
        <v>326.85000000000002</v>
      </c>
      <c r="M294" s="328">
        <v>22.349450000000001</v>
      </c>
      <c r="N294" s="1"/>
      <c r="O294" s="1"/>
    </row>
    <row r="295" spans="1:15" ht="12.75" customHeight="1">
      <c r="A295" s="30">
        <v>285</v>
      </c>
      <c r="B295" s="347" t="s">
        <v>441</v>
      </c>
      <c r="C295" s="328">
        <v>2647.25</v>
      </c>
      <c r="D295" s="329">
        <v>2609.15</v>
      </c>
      <c r="E295" s="329">
        <v>2556.1000000000004</v>
      </c>
      <c r="F295" s="329">
        <v>2464.9500000000003</v>
      </c>
      <c r="G295" s="329">
        <v>2411.9000000000005</v>
      </c>
      <c r="H295" s="329">
        <v>2700.3</v>
      </c>
      <c r="I295" s="329">
        <v>2753.3500000000004</v>
      </c>
      <c r="J295" s="329">
        <v>2844.5</v>
      </c>
      <c r="K295" s="328">
        <v>2662.2</v>
      </c>
      <c r="L295" s="328">
        <v>2518</v>
      </c>
      <c r="M295" s="328">
        <v>1.03653</v>
      </c>
      <c r="N295" s="1"/>
      <c r="O295" s="1"/>
    </row>
    <row r="296" spans="1:15" ht="12.75" customHeight="1">
      <c r="A296" s="30">
        <v>286</v>
      </c>
      <c r="B296" s="347" t="s">
        <v>840</v>
      </c>
      <c r="C296" s="328">
        <v>1030.45</v>
      </c>
      <c r="D296" s="329">
        <v>1014.3000000000001</v>
      </c>
      <c r="E296" s="329">
        <v>986.30000000000018</v>
      </c>
      <c r="F296" s="329">
        <v>942.15000000000009</v>
      </c>
      <c r="G296" s="329">
        <v>914.1500000000002</v>
      </c>
      <c r="H296" s="329">
        <v>1058.4500000000003</v>
      </c>
      <c r="I296" s="329">
        <v>1086.4499999999998</v>
      </c>
      <c r="J296" s="329">
        <v>1130.6000000000001</v>
      </c>
      <c r="K296" s="328">
        <v>1042.3</v>
      </c>
      <c r="L296" s="328">
        <v>970.15</v>
      </c>
      <c r="M296" s="328">
        <v>3.7370000000000001</v>
      </c>
      <c r="N296" s="1"/>
      <c r="O296" s="1"/>
    </row>
    <row r="297" spans="1:15" ht="12.75" customHeight="1">
      <c r="A297" s="30">
        <v>287</v>
      </c>
      <c r="B297" s="347" t="s">
        <v>145</v>
      </c>
      <c r="C297" s="328">
        <v>1658.5</v>
      </c>
      <c r="D297" s="329">
        <v>1639.8333333333333</v>
      </c>
      <c r="E297" s="329">
        <v>1613.6666666666665</v>
      </c>
      <c r="F297" s="329">
        <v>1568.8333333333333</v>
      </c>
      <c r="G297" s="329">
        <v>1542.6666666666665</v>
      </c>
      <c r="H297" s="329">
        <v>1684.6666666666665</v>
      </c>
      <c r="I297" s="329">
        <v>1710.833333333333</v>
      </c>
      <c r="J297" s="329">
        <v>1755.6666666666665</v>
      </c>
      <c r="K297" s="328">
        <v>1666</v>
      </c>
      <c r="L297" s="328">
        <v>1595</v>
      </c>
      <c r="M297" s="328">
        <v>44.217300000000002</v>
      </c>
      <c r="N297" s="1"/>
      <c r="O297" s="1"/>
    </row>
    <row r="298" spans="1:15" ht="12.75" customHeight="1">
      <c r="A298" s="30">
        <v>288</v>
      </c>
      <c r="B298" s="347" t="s">
        <v>146</v>
      </c>
      <c r="C298" s="328">
        <v>6437.75</v>
      </c>
      <c r="D298" s="329">
        <v>6353.3166666666666</v>
      </c>
      <c r="E298" s="329">
        <v>6249.4333333333334</v>
      </c>
      <c r="F298" s="329">
        <v>6061.1166666666668</v>
      </c>
      <c r="G298" s="329">
        <v>5957.2333333333336</v>
      </c>
      <c r="H298" s="329">
        <v>6541.6333333333332</v>
      </c>
      <c r="I298" s="329">
        <v>6645.5166666666664</v>
      </c>
      <c r="J298" s="329">
        <v>6833.833333333333</v>
      </c>
      <c r="K298" s="328">
        <v>6457.2</v>
      </c>
      <c r="L298" s="328">
        <v>6165</v>
      </c>
      <c r="M298" s="328">
        <v>3.8810500000000001</v>
      </c>
      <c r="N298" s="1"/>
      <c r="O298" s="1"/>
    </row>
    <row r="299" spans="1:15" ht="12.75" customHeight="1">
      <c r="A299" s="30">
        <v>289</v>
      </c>
      <c r="B299" s="347" t="s">
        <v>147</v>
      </c>
      <c r="C299" s="328">
        <v>4825.5</v>
      </c>
      <c r="D299" s="329">
        <v>4771.916666666667</v>
      </c>
      <c r="E299" s="329">
        <v>4683.8333333333339</v>
      </c>
      <c r="F299" s="329">
        <v>4542.166666666667</v>
      </c>
      <c r="G299" s="329">
        <v>4454.0833333333339</v>
      </c>
      <c r="H299" s="329">
        <v>4913.5833333333339</v>
      </c>
      <c r="I299" s="329">
        <v>5001.6666666666679</v>
      </c>
      <c r="J299" s="329">
        <v>5143.3333333333339</v>
      </c>
      <c r="K299" s="328">
        <v>4860</v>
      </c>
      <c r="L299" s="328">
        <v>4630.25</v>
      </c>
      <c r="M299" s="328">
        <v>4.6811600000000002</v>
      </c>
      <c r="N299" s="1"/>
      <c r="O299" s="1"/>
    </row>
    <row r="300" spans="1:15" ht="12.75" customHeight="1">
      <c r="A300" s="30">
        <v>290</v>
      </c>
      <c r="B300" s="347" t="s">
        <v>148</v>
      </c>
      <c r="C300" s="328">
        <v>708.4</v>
      </c>
      <c r="D300" s="329">
        <v>704.13333333333333</v>
      </c>
      <c r="E300" s="329">
        <v>696.76666666666665</v>
      </c>
      <c r="F300" s="329">
        <v>685.13333333333333</v>
      </c>
      <c r="G300" s="329">
        <v>677.76666666666665</v>
      </c>
      <c r="H300" s="329">
        <v>715.76666666666665</v>
      </c>
      <c r="I300" s="329">
        <v>723.13333333333321</v>
      </c>
      <c r="J300" s="329">
        <v>734.76666666666665</v>
      </c>
      <c r="K300" s="328">
        <v>711.5</v>
      </c>
      <c r="L300" s="328">
        <v>692.5</v>
      </c>
      <c r="M300" s="328">
        <v>14.48596</v>
      </c>
      <c r="N300" s="1"/>
      <c r="O300" s="1"/>
    </row>
    <row r="301" spans="1:15" ht="12.75" customHeight="1">
      <c r="A301" s="30">
        <v>291</v>
      </c>
      <c r="B301" s="347" t="s">
        <v>442</v>
      </c>
      <c r="C301" s="328">
        <v>2361.6</v>
      </c>
      <c r="D301" s="329">
        <v>2325.5500000000002</v>
      </c>
      <c r="E301" s="329">
        <v>2266.1000000000004</v>
      </c>
      <c r="F301" s="329">
        <v>2170.6000000000004</v>
      </c>
      <c r="G301" s="329">
        <v>2111.1500000000005</v>
      </c>
      <c r="H301" s="329">
        <v>2421.0500000000002</v>
      </c>
      <c r="I301" s="329">
        <v>2480.5</v>
      </c>
      <c r="J301" s="329">
        <v>2576</v>
      </c>
      <c r="K301" s="328">
        <v>2385</v>
      </c>
      <c r="L301" s="328">
        <v>2230.0500000000002</v>
      </c>
      <c r="M301" s="328">
        <v>1.34118</v>
      </c>
      <c r="N301" s="1"/>
      <c r="O301" s="1"/>
    </row>
    <row r="302" spans="1:15" ht="12.75" customHeight="1">
      <c r="A302" s="30">
        <v>292</v>
      </c>
      <c r="B302" s="347" t="s">
        <v>841</v>
      </c>
      <c r="C302" s="328">
        <v>403.35</v>
      </c>
      <c r="D302" s="329">
        <v>403.11666666666662</v>
      </c>
      <c r="E302" s="329">
        <v>398.83333333333326</v>
      </c>
      <c r="F302" s="329">
        <v>394.31666666666666</v>
      </c>
      <c r="G302" s="329">
        <v>390.0333333333333</v>
      </c>
      <c r="H302" s="329">
        <v>407.63333333333321</v>
      </c>
      <c r="I302" s="329">
        <v>411.91666666666663</v>
      </c>
      <c r="J302" s="329">
        <v>416.43333333333317</v>
      </c>
      <c r="K302" s="328">
        <v>407.4</v>
      </c>
      <c r="L302" s="328">
        <v>398.6</v>
      </c>
      <c r="M302" s="328">
        <v>3.7515100000000001</v>
      </c>
      <c r="N302" s="1"/>
      <c r="O302" s="1"/>
    </row>
    <row r="303" spans="1:15" ht="12.75" customHeight="1">
      <c r="A303" s="30">
        <v>293</v>
      </c>
      <c r="B303" s="347" t="s">
        <v>149</v>
      </c>
      <c r="C303" s="328">
        <v>700.65</v>
      </c>
      <c r="D303" s="329">
        <v>691.61666666666667</v>
      </c>
      <c r="E303" s="329">
        <v>680.18333333333339</v>
      </c>
      <c r="F303" s="329">
        <v>659.7166666666667</v>
      </c>
      <c r="G303" s="329">
        <v>648.28333333333342</v>
      </c>
      <c r="H303" s="329">
        <v>712.08333333333337</v>
      </c>
      <c r="I303" s="329">
        <v>723.51666666666654</v>
      </c>
      <c r="J303" s="329">
        <v>743.98333333333335</v>
      </c>
      <c r="K303" s="328">
        <v>703.05</v>
      </c>
      <c r="L303" s="328">
        <v>671.15</v>
      </c>
      <c r="M303" s="328">
        <v>40.002940000000002</v>
      </c>
      <c r="N303" s="1"/>
      <c r="O303" s="1"/>
    </row>
    <row r="304" spans="1:15" ht="12.75" customHeight="1">
      <c r="A304" s="30">
        <v>294</v>
      </c>
      <c r="B304" s="347" t="s">
        <v>150</v>
      </c>
      <c r="C304" s="328">
        <v>134.05000000000001</v>
      </c>
      <c r="D304" s="329">
        <v>132.43333333333337</v>
      </c>
      <c r="E304" s="329">
        <v>129.71666666666673</v>
      </c>
      <c r="F304" s="329">
        <v>125.38333333333335</v>
      </c>
      <c r="G304" s="329">
        <v>122.66666666666671</v>
      </c>
      <c r="H304" s="329">
        <v>136.76666666666674</v>
      </c>
      <c r="I304" s="329">
        <v>139.48333333333338</v>
      </c>
      <c r="J304" s="329">
        <v>143.81666666666675</v>
      </c>
      <c r="K304" s="328">
        <v>135.15</v>
      </c>
      <c r="L304" s="328">
        <v>128.1</v>
      </c>
      <c r="M304" s="328">
        <v>102.06059999999999</v>
      </c>
      <c r="N304" s="1"/>
      <c r="O304" s="1"/>
    </row>
    <row r="305" spans="1:15" ht="12.75" customHeight="1">
      <c r="A305" s="30">
        <v>295</v>
      </c>
      <c r="B305" s="347" t="s">
        <v>316</v>
      </c>
      <c r="C305" s="328">
        <v>17.850000000000001</v>
      </c>
      <c r="D305" s="329">
        <v>17.783333333333335</v>
      </c>
      <c r="E305" s="329">
        <v>17.56666666666667</v>
      </c>
      <c r="F305" s="329">
        <v>17.283333333333335</v>
      </c>
      <c r="G305" s="329">
        <v>17.06666666666667</v>
      </c>
      <c r="H305" s="329">
        <v>18.06666666666667</v>
      </c>
      <c r="I305" s="329">
        <v>18.283333333333331</v>
      </c>
      <c r="J305" s="329">
        <v>18.56666666666667</v>
      </c>
      <c r="K305" s="328">
        <v>18</v>
      </c>
      <c r="L305" s="328">
        <v>17.5</v>
      </c>
      <c r="M305" s="328">
        <v>23.91825</v>
      </c>
      <c r="N305" s="1"/>
      <c r="O305" s="1"/>
    </row>
    <row r="306" spans="1:15" ht="12.75" customHeight="1">
      <c r="A306" s="30">
        <v>296</v>
      </c>
      <c r="B306" s="347" t="s">
        <v>445</v>
      </c>
      <c r="C306" s="328">
        <v>178.85</v>
      </c>
      <c r="D306" s="329">
        <v>178.98333333333335</v>
      </c>
      <c r="E306" s="329">
        <v>176.8666666666667</v>
      </c>
      <c r="F306" s="329">
        <v>174.88333333333335</v>
      </c>
      <c r="G306" s="329">
        <v>172.76666666666671</v>
      </c>
      <c r="H306" s="329">
        <v>180.9666666666667</v>
      </c>
      <c r="I306" s="329">
        <v>183.08333333333337</v>
      </c>
      <c r="J306" s="329">
        <v>185.06666666666669</v>
      </c>
      <c r="K306" s="328">
        <v>181.1</v>
      </c>
      <c r="L306" s="328">
        <v>177</v>
      </c>
      <c r="M306" s="328">
        <v>1.7993699999999999</v>
      </c>
      <c r="N306" s="1"/>
      <c r="O306" s="1"/>
    </row>
    <row r="307" spans="1:15" ht="12.75" customHeight="1">
      <c r="A307" s="30">
        <v>297</v>
      </c>
      <c r="B307" s="347" t="s">
        <v>447</v>
      </c>
      <c r="C307" s="328">
        <v>405.15</v>
      </c>
      <c r="D307" s="329">
        <v>407.36666666666662</v>
      </c>
      <c r="E307" s="329">
        <v>399.78333333333325</v>
      </c>
      <c r="F307" s="329">
        <v>394.41666666666663</v>
      </c>
      <c r="G307" s="329">
        <v>386.83333333333326</v>
      </c>
      <c r="H307" s="329">
        <v>412.73333333333323</v>
      </c>
      <c r="I307" s="329">
        <v>420.31666666666661</v>
      </c>
      <c r="J307" s="329">
        <v>425.68333333333322</v>
      </c>
      <c r="K307" s="328">
        <v>414.95</v>
      </c>
      <c r="L307" s="328">
        <v>402</v>
      </c>
      <c r="M307" s="328">
        <v>2.7617799999999999</v>
      </c>
      <c r="N307" s="1"/>
      <c r="O307" s="1"/>
    </row>
    <row r="308" spans="1:15" ht="12.75" customHeight="1">
      <c r="A308" s="30">
        <v>298</v>
      </c>
      <c r="B308" s="347" t="s">
        <v>151</v>
      </c>
      <c r="C308" s="328">
        <v>120.45</v>
      </c>
      <c r="D308" s="329">
        <v>118.81666666666666</v>
      </c>
      <c r="E308" s="329">
        <v>116.13333333333333</v>
      </c>
      <c r="F308" s="329">
        <v>111.81666666666666</v>
      </c>
      <c r="G308" s="329">
        <v>109.13333333333333</v>
      </c>
      <c r="H308" s="329">
        <v>123.13333333333333</v>
      </c>
      <c r="I308" s="329">
        <v>125.81666666666666</v>
      </c>
      <c r="J308" s="329">
        <v>130.13333333333333</v>
      </c>
      <c r="K308" s="328">
        <v>121.5</v>
      </c>
      <c r="L308" s="328">
        <v>114.5</v>
      </c>
      <c r="M308" s="328">
        <v>66.797089999999997</v>
      </c>
      <c r="N308" s="1"/>
      <c r="O308" s="1"/>
    </row>
    <row r="309" spans="1:15" ht="12.75" customHeight="1">
      <c r="A309" s="30">
        <v>299</v>
      </c>
      <c r="B309" s="347" t="s">
        <v>152</v>
      </c>
      <c r="C309" s="328">
        <v>490.65</v>
      </c>
      <c r="D309" s="329">
        <v>487.08333333333331</v>
      </c>
      <c r="E309" s="329">
        <v>481.76666666666665</v>
      </c>
      <c r="F309" s="329">
        <v>472.88333333333333</v>
      </c>
      <c r="G309" s="329">
        <v>467.56666666666666</v>
      </c>
      <c r="H309" s="329">
        <v>495.96666666666664</v>
      </c>
      <c r="I309" s="329">
        <v>501.28333333333336</v>
      </c>
      <c r="J309" s="329">
        <v>510.16666666666663</v>
      </c>
      <c r="K309" s="328">
        <v>492.4</v>
      </c>
      <c r="L309" s="328">
        <v>478.2</v>
      </c>
      <c r="M309" s="328">
        <v>17.979109999999999</v>
      </c>
      <c r="N309" s="1"/>
      <c r="O309" s="1"/>
    </row>
    <row r="310" spans="1:15" ht="12.75" customHeight="1">
      <c r="A310" s="30">
        <v>300</v>
      </c>
      <c r="B310" s="347" t="s">
        <v>153</v>
      </c>
      <c r="C310" s="328">
        <v>6806.3</v>
      </c>
      <c r="D310" s="329">
        <v>6732.6166666666659</v>
      </c>
      <c r="E310" s="329">
        <v>6610.2333333333318</v>
      </c>
      <c r="F310" s="329">
        <v>6414.1666666666661</v>
      </c>
      <c r="G310" s="329">
        <v>6291.7833333333319</v>
      </c>
      <c r="H310" s="329">
        <v>6928.6833333333316</v>
      </c>
      <c r="I310" s="329">
        <v>7051.0666666666648</v>
      </c>
      <c r="J310" s="329">
        <v>7247.1333333333314</v>
      </c>
      <c r="K310" s="328">
        <v>6855</v>
      </c>
      <c r="L310" s="328">
        <v>6536.55</v>
      </c>
      <c r="M310" s="328">
        <v>28.403759999999998</v>
      </c>
      <c r="N310" s="1"/>
      <c r="O310" s="1"/>
    </row>
    <row r="311" spans="1:15" ht="12.75" customHeight="1">
      <c r="A311" s="30">
        <v>301</v>
      </c>
      <c r="B311" s="347" t="s">
        <v>842</v>
      </c>
      <c r="C311" s="328">
        <v>2790.95</v>
      </c>
      <c r="D311" s="329">
        <v>2789.0666666666671</v>
      </c>
      <c r="E311" s="329">
        <v>2753.1333333333341</v>
      </c>
      <c r="F311" s="329">
        <v>2715.3166666666671</v>
      </c>
      <c r="G311" s="329">
        <v>2679.3833333333341</v>
      </c>
      <c r="H311" s="329">
        <v>2826.8833333333341</v>
      </c>
      <c r="I311" s="329">
        <v>2862.8166666666675</v>
      </c>
      <c r="J311" s="329">
        <v>2900.6333333333341</v>
      </c>
      <c r="K311" s="328">
        <v>2825</v>
      </c>
      <c r="L311" s="328">
        <v>2751.25</v>
      </c>
      <c r="M311" s="328">
        <v>0.75585000000000002</v>
      </c>
      <c r="N311" s="1"/>
      <c r="O311" s="1"/>
    </row>
    <row r="312" spans="1:15" ht="12.75" customHeight="1">
      <c r="A312" s="30">
        <v>302</v>
      </c>
      <c r="B312" s="347" t="s">
        <v>449</v>
      </c>
      <c r="C312" s="328">
        <v>342.85</v>
      </c>
      <c r="D312" s="329">
        <v>344.25</v>
      </c>
      <c r="E312" s="329">
        <v>339.5</v>
      </c>
      <c r="F312" s="329">
        <v>336.15</v>
      </c>
      <c r="G312" s="329">
        <v>331.4</v>
      </c>
      <c r="H312" s="329">
        <v>347.6</v>
      </c>
      <c r="I312" s="329">
        <v>352.35</v>
      </c>
      <c r="J312" s="329">
        <v>355.70000000000005</v>
      </c>
      <c r="K312" s="328">
        <v>349</v>
      </c>
      <c r="L312" s="328">
        <v>340.9</v>
      </c>
      <c r="M312" s="328">
        <v>11.29232</v>
      </c>
      <c r="N312" s="1"/>
      <c r="O312" s="1"/>
    </row>
    <row r="313" spans="1:15" ht="12.75" customHeight="1">
      <c r="A313" s="30">
        <v>303</v>
      </c>
      <c r="B313" s="347" t="s">
        <v>450</v>
      </c>
      <c r="C313" s="328">
        <v>242.95</v>
      </c>
      <c r="D313" s="329">
        <v>242.23333333333335</v>
      </c>
      <c r="E313" s="329">
        <v>238.81666666666669</v>
      </c>
      <c r="F313" s="329">
        <v>234.68333333333334</v>
      </c>
      <c r="G313" s="329">
        <v>231.26666666666668</v>
      </c>
      <c r="H313" s="329">
        <v>246.3666666666667</v>
      </c>
      <c r="I313" s="329">
        <v>249.78333333333333</v>
      </c>
      <c r="J313" s="329">
        <v>253.91666666666671</v>
      </c>
      <c r="K313" s="328">
        <v>245.65</v>
      </c>
      <c r="L313" s="328">
        <v>238.1</v>
      </c>
      <c r="M313" s="328">
        <v>1.51352</v>
      </c>
      <c r="N313" s="1"/>
      <c r="O313" s="1"/>
    </row>
    <row r="314" spans="1:15" ht="12.75" customHeight="1">
      <c r="A314" s="30">
        <v>304</v>
      </c>
      <c r="B314" s="347" t="s">
        <v>154</v>
      </c>
      <c r="C314" s="328">
        <v>789.1</v>
      </c>
      <c r="D314" s="329">
        <v>782.2166666666667</v>
      </c>
      <c r="E314" s="329">
        <v>772.98333333333335</v>
      </c>
      <c r="F314" s="329">
        <v>756.86666666666667</v>
      </c>
      <c r="G314" s="329">
        <v>747.63333333333333</v>
      </c>
      <c r="H314" s="329">
        <v>798.33333333333337</v>
      </c>
      <c r="I314" s="329">
        <v>807.56666666666672</v>
      </c>
      <c r="J314" s="329">
        <v>823.68333333333339</v>
      </c>
      <c r="K314" s="328">
        <v>791.45</v>
      </c>
      <c r="L314" s="328">
        <v>766.1</v>
      </c>
      <c r="M314" s="328">
        <v>23.22268</v>
      </c>
      <c r="N314" s="1"/>
      <c r="O314" s="1"/>
    </row>
    <row r="315" spans="1:15" ht="12.75" customHeight="1">
      <c r="A315" s="30">
        <v>305</v>
      </c>
      <c r="B315" s="347" t="s">
        <v>455</v>
      </c>
      <c r="C315" s="328">
        <v>1237.3499999999999</v>
      </c>
      <c r="D315" s="329">
        <v>1238.2666666666667</v>
      </c>
      <c r="E315" s="329">
        <v>1206.6833333333334</v>
      </c>
      <c r="F315" s="329">
        <v>1176.0166666666667</v>
      </c>
      <c r="G315" s="329">
        <v>1144.4333333333334</v>
      </c>
      <c r="H315" s="329">
        <v>1268.9333333333334</v>
      </c>
      <c r="I315" s="329">
        <v>1300.5166666666669</v>
      </c>
      <c r="J315" s="329">
        <v>1331.1833333333334</v>
      </c>
      <c r="K315" s="328">
        <v>1269.8499999999999</v>
      </c>
      <c r="L315" s="328">
        <v>1207.5999999999999</v>
      </c>
      <c r="M315" s="328">
        <v>18.974160000000001</v>
      </c>
      <c r="N315" s="1"/>
      <c r="O315" s="1"/>
    </row>
    <row r="316" spans="1:15" ht="12.75" customHeight="1">
      <c r="A316" s="30">
        <v>306</v>
      </c>
      <c r="B316" s="347" t="s">
        <v>155</v>
      </c>
      <c r="C316" s="328">
        <v>1894.25</v>
      </c>
      <c r="D316" s="329">
        <v>1890.4666666666665</v>
      </c>
      <c r="E316" s="329">
        <v>1872.083333333333</v>
      </c>
      <c r="F316" s="329">
        <v>1849.9166666666665</v>
      </c>
      <c r="G316" s="329">
        <v>1831.5333333333331</v>
      </c>
      <c r="H316" s="329">
        <v>1912.633333333333</v>
      </c>
      <c r="I316" s="329">
        <v>1931.0166666666667</v>
      </c>
      <c r="J316" s="329">
        <v>1953.1833333333329</v>
      </c>
      <c r="K316" s="328">
        <v>1908.85</v>
      </c>
      <c r="L316" s="328">
        <v>1868.3</v>
      </c>
      <c r="M316" s="328">
        <v>1.40097</v>
      </c>
      <c r="N316" s="1"/>
      <c r="O316" s="1"/>
    </row>
    <row r="317" spans="1:15" ht="12.75" customHeight="1">
      <c r="A317" s="30">
        <v>307</v>
      </c>
      <c r="B317" s="347" t="s">
        <v>156</v>
      </c>
      <c r="C317" s="328">
        <v>774.5</v>
      </c>
      <c r="D317" s="329">
        <v>772.2166666666667</v>
      </c>
      <c r="E317" s="329">
        <v>758.28333333333342</v>
      </c>
      <c r="F317" s="329">
        <v>742.06666666666672</v>
      </c>
      <c r="G317" s="329">
        <v>728.13333333333344</v>
      </c>
      <c r="H317" s="329">
        <v>788.43333333333339</v>
      </c>
      <c r="I317" s="329">
        <v>802.36666666666679</v>
      </c>
      <c r="J317" s="329">
        <v>818.58333333333337</v>
      </c>
      <c r="K317" s="328">
        <v>786.15</v>
      </c>
      <c r="L317" s="328">
        <v>756</v>
      </c>
      <c r="M317" s="328">
        <v>3.1621700000000001</v>
      </c>
      <c r="N317" s="1"/>
      <c r="O317" s="1"/>
    </row>
    <row r="318" spans="1:15" ht="12.75" customHeight="1">
      <c r="A318" s="30">
        <v>308</v>
      </c>
      <c r="B318" s="347" t="s">
        <v>157</v>
      </c>
      <c r="C318" s="328">
        <v>761.85</v>
      </c>
      <c r="D318" s="329">
        <v>753.04999999999984</v>
      </c>
      <c r="E318" s="329">
        <v>728.84999999999968</v>
      </c>
      <c r="F318" s="329">
        <v>695.8499999999998</v>
      </c>
      <c r="G318" s="329">
        <v>671.64999999999964</v>
      </c>
      <c r="H318" s="329">
        <v>786.04999999999973</v>
      </c>
      <c r="I318" s="329">
        <v>810.24999999999977</v>
      </c>
      <c r="J318" s="329">
        <v>843.24999999999977</v>
      </c>
      <c r="K318" s="328">
        <v>777.25</v>
      </c>
      <c r="L318" s="328">
        <v>720.05</v>
      </c>
      <c r="M318" s="328">
        <v>24.812429999999999</v>
      </c>
      <c r="N318" s="1"/>
      <c r="O318" s="1"/>
    </row>
    <row r="319" spans="1:15" ht="12.75" customHeight="1">
      <c r="A319" s="30">
        <v>309</v>
      </c>
      <c r="B319" s="347" t="s">
        <v>446</v>
      </c>
      <c r="C319" s="328">
        <v>204.7</v>
      </c>
      <c r="D319" s="329">
        <v>202.78333333333333</v>
      </c>
      <c r="E319" s="329">
        <v>199.91666666666666</v>
      </c>
      <c r="F319" s="329">
        <v>195.13333333333333</v>
      </c>
      <c r="G319" s="329">
        <v>192.26666666666665</v>
      </c>
      <c r="H319" s="329">
        <v>207.56666666666666</v>
      </c>
      <c r="I319" s="329">
        <v>210.43333333333334</v>
      </c>
      <c r="J319" s="329">
        <v>215.21666666666667</v>
      </c>
      <c r="K319" s="328">
        <v>205.65</v>
      </c>
      <c r="L319" s="328">
        <v>198</v>
      </c>
      <c r="M319" s="328">
        <v>2.2455099999999999</v>
      </c>
      <c r="N319" s="1"/>
      <c r="O319" s="1"/>
    </row>
    <row r="320" spans="1:15" ht="12.75" customHeight="1">
      <c r="A320" s="30">
        <v>310</v>
      </c>
      <c r="B320" s="347" t="s">
        <v>453</v>
      </c>
      <c r="C320" s="328">
        <v>169.75</v>
      </c>
      <c r="D320" s="329">
        <v>170.75</v>
      </c>
      <c r="E320" s="329">
        <v>167</v>
      </c>
      <c r="F320" s="329">
        <v>164.25</v>
      </c>
      <c r="G320" s="329">
        <v>160.5</v>
      </c>
      <c r="H320" s="329">
        <v>173.5</v>
      </c>
      <c r="I320" s="329">
        <v>177.25</v>
      </c>
      <c r="J320" s="329">
        <v>180</v>
      </c>
      <c r="K320" s="328">
        <v>174.5</v>
      </c>
      <c r="L320" s="328">
        <v>168</v>
      </c>
      <c r="M320" s="328">
        <v>2.07579</v>
      </c>
      <c r="N320" s="1"/>
      <c r="O320" s="1"/>
    </row>
    <row r="321" spans="1:15" ht="12.75" customHeight="1">
      <c r="A321" s="30">
        <v>311</v>
      </c>
      <c r="B321" s="347" t="s">
        <v>451</v>
      </c>
      <c r="C321" s="328">
        <v>183.1</v>
      </c>
      <c r="D321" s="329">
        <v>180.35</v>
      </c>
      <c r="E321" s="329">
        <v>176.25</v>
      </c>
      <c r="F321" s="329">
        <v>169.4</v>
      </c>
      <c r="G321" s="329">
        <v>165.3</v>
      </c>
      <c r="H321" s="329">
        <v>187.2</v>
      </c>
      <c r="I321" s="329">
        <v>191.29999999999995</v>
      </c>
      <c r="J321" s="329">
        <v>198.14999999999998</v>
      </c>
      <c r="K321" s="328">
        <v>184.45</v>
      </c>
      <c r="L321" s="328">
        <v>173.5</v>
      </c>
      <c r="M321" s="328">
        <v>4.82789</v>
      </c>
      <c r="N321" s="1"/>
      <c r="O321" s="1"/>
    </row>
    <row r="322" spans="1:15" ht="12.75" customHeight="1">
      <c r="A322" s="30">
        <v>312</v>
      </c>
      <c r="B322" s="347" t="s">
        <v>452</v>
      </c>
      <c r="C322" s="328">
        <v>928.75</v>
      </c>
      <c r="D322" s="329">
        <v>913.58333333333337</v>
      </c>
      <c r="E322" s="329">
        <v>889.16666666666674</v>
      </c>
      <c r="F322" s="329">
        <v>849.58333333333337</v>
      </c>
      <c r="G322" s="329">
        <v>825.16666666666674</v>
      </c>
      <c r="H322" s="329">
        <v>953.16666666666674</v>
      </c>
      <c r="I322" s="329">
        <v>977.58333333333348</v>
      </c>
      <c r="J322" s="329">
        <v>1017.1666666666667</v>
      </c>
      <c r="K322" s="328">
        <v>938</v>
      </c>
      <c r="L322" s="328">
        <v>874</v>
      </c>
      <c r="M322" s="328">
        <v>2.5103200000000001</v>
      </c>
      <c r="N322" s="1"/>
      <c r="O322" s="1"/>
    </row>
    <row r="323" spans="1:15" ht="12.75" customHeight="1">
      <c r="A323" s="30">
        <v>313</v>
      </c>
      <c r="B323" s="347" t="s">
        <v>158</v>
      </c>
      <c r="C323" s="328">
        <v>3996.75</v>
      </c>
      <c r="D323" s="329">
        <v>3962.5</v>
      </c>
      <c r="E323" s="329">
        <v>3909</v>
      </c>
      <c r="F323" s="329">
        <v>3821.25</v>
      </c>
      <c r="G323" s="329">
        <v>3767.75</v>
      </c>
      <c r="H323" s="329">
        <v>4050.25</v>
      </c>
      <c r="I323" s="329">
        <v>4103.75</v>
      </c>
      <c r="J323" s="329">
        <v>4191.5</v>
      </c>
      <c r="K323" s="328">
        <v>4016</v>
      </c>
      <c r="L323" s="328">
        <v>3874.75</v>
      </c>
      <c r="M323" s="328">
        <v>8.3282900000000009</v>
      </c>
      <c r="N323" s="1"/>
      <c r="O323" s="1"/>
    </row>
    <row r="324" spans="1:15" ht="12.75" customHeight="1">
      <c r="A324" s="30">
        <v>314</v>
      </c>
      <c r="B324" s="347" t="s">
        <v>443</v>
      </c>
      <c r="C324" s="328">
        <v>45.15</v>
      </c>
      <c r="D324" s="329">
        <v>45.033333333333331</v>
      </c>
      <c r="E324" s="329">
        <v>43.916666666666664</v>
      </c>
      <c r="F324" s="329">
        <v>42.68333333333333</v>
      </c>
      <c r="G324" s="329">
        <v>41.566666666666663</v>
      </c>
      <c r="H324" s="329">
        <v>46.266666666666666</v>
      </c>
      <c r="I324" s="329">
        <v>47.38333333333334</v>
      </c>
      <c r="J324" s="329">
        <v>48.616666666666667</v>
      </c>
      <c r="K324" s="328">
        <v>46.15</v>
      </c>
      <c r="L324" s="328">
        <v>43.8</v>
      </c>
      <c r="M324" s="328">
        <v>31.009329999999999</v>
      </c>
      <c r="N324" s="1"/>
      <c r="O324" s="1"/>
    </row>
    <row r="325" spans="1:15" ht="12.75" customHeight="1">
      <c r="A325" s="30">
        <v>315</v>
      </c>
      <c r="B325" s="347" t="s">
        <v>444</v>
      </c>
      <c r="C325" s="328">
        <v>171.05</v>
      </c>
      <c r="D325" s="329">
        <v>171.98333333333335</v>
      </c>
      <c r="E325" s="329">
        <v>168.06666666666669</v>
      </c>
      <c r="F325" s="329">
        <v>165.08333333333334</v>
      </c>
      <c r="G325" s="329">
        <v>161.16666666666669</v>
      </c>
      <c r="H325" s="329">
        <v>174.9666666666667</v>
      </c>
      <c r="I325" s="329">
        <v>178.88333333333333</v>
      </c>
      <c r="J325" s="329">
        <v>181.8666666666667</v>
      </c>
      <c r="K325" s="328">
        <v>175.9</v>
      </c>
      <c r="L325" s="328">
        <v>169</v>
      </c>
      <c r="M325" s="328">
        <v>3.1307999999999998</v>
      </c>
      <c r="N325" s="1"/>
      <c r="O325" s="1"/>
    </row>
    <row r="326" spans="1:15" ht="12.75" customHeight="1">
      <c r="A326" s="30">
        <v>316</v>
      </c>
      <c r="B326" s="347" t="s">
        <v>454</v>
      </c>
      <c r="C326" s="328">
        <v>840.5</v>
      </c>
      <c r="D326" s="329">
        <v>843.63333333333333</v>
      </c>
      <c r="E326" s="329">
        <v>819.86666666666667</v>
      </c>
      <c r="F326" s="329">
        <v>799.23333333333335</v>
      </c>
      <c r="G326" s="329">
        <v>775.4666666666667</v>
      </c>
      <c r="H326" s="329">
        <v>864.26666666666665</v>
      </c>
      <c r="I326" s="329">
        <v>888.0333333333333</v>
      </c>
      <c r="J326" s="329">
        <v>908.66666666666663</v>
      </c>
      <c r="K326" s="328">
        <v>867.4</v>
      </c>
      <c r="L326" s="328">
        <v>823</v>
      </c>
      <c r="M326" s="328">
        <v>0.68927000000000005</v>
      </c>
      <c r="N326" s="1"/>
      <c r="O326" s="1"/>
    </row>
    <row r="327" spans="1:15" ht="12.75" customHeight="1">
      <c r="A327" s="30">
        <v>317</v>
      </c>
      <c r="B327" s="347" t="s">
        <v>160</v>
      </c>
      <c r="C327" s="328">
        <v>3175.3</v>
      </c>
      <c r="D327" s="329">
        <v>3170.1</v>
      </c>
      <c r="E327" s="329">
        <v>3140.2</v>
      </c>
      <c r="F327" s="329">
        <v>3105.1</v>
      </c>
      <c r="G327" s="329">
        <v>3075.2</v>
      </c>
      <c r="H327" s="329">
        <v>3205.2</v>
      </c>
      <c r="I327" s="329">
        <v>3235.1000000000004</v>
      </c>
      <c r="J327" s="329">
        <v>3270.2</v>
      </c>
      <c r="K327" s="328">
        <v>3200</v>
      </c>
      <c r="L327" s="328">
        <v>3135</v>
      </c>
      <c r="M327" s="328">
        <v>4.9717000000000002</v>
      </c>
      <c r="N327" s="1"/>
      <c r="O327" s="1"/>
    </row>
    <row r="328" spans="1:15" ht="12.75" customHeight="1">
      <c r="A328" s="30">
        <v>318</v>
      </c>
      <c r="B328" s="347" t="s">
        <v>161</v>
      </c>
      <c r="C328" s="328">
        <v>66394.850000000006</v>
      </c>
      <c r="D328" s="329">
        <v>66181.95</v>
      </c>
      <c r="E328" s="329">
        <v>65713.899999999994</v>
      </c>
      <c r="F328" s="329">
        <v>65032.95</v>
      </c>
      <c r="G328" s="329">
        <v>64564.899999999994</v>
      </c>
      <c r="H328" s="329">
        <v>66862.899999999994</v>
      </c>
      <c r="I328" s="329">
        <v>67330.950000000012</v>
      </c>
      <c r="J328" s="329">
        <v>68011.899999999994</v>
      </c>
      <c r="K328" s="328">
        <v>66650</v>
      </c>
      <c r="L328" s="328">
        <v>65501</v>
      </c>
      <c r="M328" s="328">
        <v>8.208E-2</v>
      </c>
      <c r="N328" s="1"/>
      <c r="O328" s="1"/>
    </row>
    <row r="329" spans="1:15" ht="12.75" customHeight="1">
      <c r="A329" s="30">
        <v>319</v>
      </c>
      <c r="B329" s="347" t="s">
        <v>448</v>
      </c>
      <c r="C329" s="328">
        <v>41.95</v>
      </c>
      <c r="D329" s="329">
        <v>42.283333333333331</v>
      </c>
      <c r="E329" s="329">
        <v>41.166666666666664</v>
      </c>
      <c r="F329" s="329">
        <v>40.383333333333333</v>
      </c>
      <c r="G329" s="329">
        <v>39.266666666666666</v>
      </c>
      <c r="H329" s="329">
        <v>43.066666666666663</v>
      </c>
      <c r="I329" s="329">
        <v>44.183333333333337</v>
      </c>
      <c r="J329" s="329">
        <v>44.966666666666661</v>
      </c>
      <c r="K329" s="328">
        <v>43.4</v>
      </c>
      <c r="L329" s="328">
        <v>41.5</v>
      </c>
      <c r="M329" s="328">
        <v>21.769590000000001</v>
      </c>
      <c r="N329" s="1"/>
      <c r="O329" s="1"/>
    </row>
    <row r="330" spans="1:15" ht="12.75" customHeight="1">
      <c r="A330" s="30">
        <v>320</v>
      </c>
      <c r="B330" s="347" t="s">
        <v>162</v>
      </c>
      <c r="C330" s="328">
        <v>1371.55</v>
      </c>
      <c r="D330" s="329">
        <v>1362.8166666666668</v>
      </c>
      <c r="E330" s="329">
        <v>1347.6333333333337</v>
      </c>
      <c r="F330" s="329">
        <v>1323.7166666666669</v>
      </c>
      <c r="G330" s="329">
        <v>1308.5333333333338</v>
      </c>
      <c r="H330" s="329">
        <v>1386.7333333333336</v>
      </c>
      <c r="I330" s="329">
        <v>1401.9166666666665</v>
      </c>
      <c r="J330" s="329">
        <v>1425.8333333333335</v>
      </c>
      <c r="K330" s="328">
        <v>1378</v>
      </c>
      <c r="L330" s="328">
        <v>1338.9</v>
      </c>
      <c r="M330" s="328">
        <v>7.5888999999999998</v>
      </c>
      <c r="N330" s="1"/>
      <c r="O330" s="1"/>
    </row>
    <row r="331" spans="1:15" ht="12.75" customHeight="1">
      <c r="A331" s="30">
        <v>321</v>
      </c>
      <c r="B331" s="347" t="s">
        <v>163</v>
      </c>
      <c r="C331" s="328">
        <v>294.35000000000002</v>
      </c>
      <c r="D331" s="329">
        <v>292.45</v>
      </c>
      <c r="E331" s="329">
        <v>287.89999999999998</v>
      </c>
      <c r="F331" s="329">
        <v>281.45</v>
      </c>
      <c r="G331" s="329">
        <v>276.89999999999998</v>
      </c>
      <c r="H331" s="329">
        <v>298.89999999999998</v>
      </c>
      <c r="I331" s="329">
        <v>303.45000000000005</v>
      </c>
      <c r="J331" s="329">
        <v>309.89999999999998</v>
      </c>
      <c r="K331" s="328">
        <v>297</v>
      </c>
      <c r="L331" s="328">
        <v>286</v>
      </c>
      <c r="M331" s="328">
        <v>4.3333599999999999</v>
      </c>
      <c r="N331" s="1"/>
      <c r="O331" s="1"/>
    </row>
    <row r="332" spans="1:15" ht="12.75" customHeight="1">
      <c r="A332" s="30">
        <v>322</v>
      </c>
      <c r="B332" s="347" t="s">
        <v>268</v>
      </c>
      <c r="C332" s="328">
        <v>849.2</v>
      </c>
      <c r="D332" s="329">
        <v>870.31666666666661</v>
      </c>
      <c r="E332" s="329">
        <v>821.13333333333321</v>
      </c>
      <c r="F332" s="329">
        <v>793.06666666666661</v>
      </c>
      <c r="G332" s="329">
        <v>743.88333333333321</v>
      </c>
      <c r="H332" s="329">
        <v>898.38333333333321</v>
      </c>
      <c r="I332" s="329">
        <v>947.56666666666661</v>
      </c>
      <c r="J332" s="329">
        <v>975.63333333333321</v>
      </c>
      <c r="K332" s="328">
        <v>919.5</v>
      </c>
      <c r="L332" s="328">
        <v>842.25</v>
      </c>
      <c r="M332" s="328">
        <v>6.0024199999999999</v>
      </c>
      <c r="N332" s="1"/>
      <c r="O332" s="1"/>
    </row>
    <row r="333" spans="1:15" ht="12.75" customHeight="1">
      <c r="A333" s="30">
        <v>323</v>
      </c>
      <c r="B333" s="347" t="s">
        <v>164</v>
      </c>
      <c r="C333" s="328">
        <v>122.15</v>
      </c>
      <c r="D333" s="329">
        <v>123.18333333333334</v>
      </c>
      <c r="E333" s="329">
        <v>119.46666666666667</v>
      </c>
      <c r="F333" s="329">
        <v>116.78333333333333</v>
      </c>
      <c r="G333" s="329">
        <v>113.06666666666666</v>
      </c>
      <c r="H333" s="329">
        <v>125.86666666666667</v>
      </c>
      <c r="I333" s="329">
        <v>129.58333333333334</v>
      </c>
      <c r="J333" s="329">
        <v>132.26666666666668</v>
      </c>
      <c r="K333" s="328">
        <v>126.9</v>
      </c>
      <c r="L333" s="328">
        <v>120.5</v>
      </c>
      <c r="M333" s="328">
        <v>373.99419</v>
      </c>
      <c r="N333" s="1"/>
      <c r="O333" s="1"/>
    </row>
    <row r="334" spans="1:15" ht="12.75" customHeight="1">
      <c r="A334" s="30">
        <v>324</v>
      </c>
      <c r="B334" s="347" t="s">
        <v>165</v>
      </c>
      <c r="C334" s="328">
        <v>4386.1000000000004</v>
      </c>
      <c r="D334" s="329">
        <v>4353.7</v>
      </c>
      <c r="E334" s="329">
        <v>4312.3999999999996</v>
      </c>
      <c r="F334" s="329">
        <v>4238.7</v>
      </c>
      <c r="G334" s="329">
        <v>4197.3999999999996</v>
      </c>
      <c r="H334" s="329">
        <v>4427.3999999999996</v>
      </c>
      <c r="I334" s="329">
        <v>4468.7000000000007</v>
      </c>
      <c r="J334" s="329">
        <v>4542.3999999999996</v>
      </c>
      <c r="K334" s="328">
        <v>4395</v>
      </c>
      <c r="L334" s="328">
        <v>4280</v>
      </c>
      <c r="M334" s="328">
        <v>2.3405499999999999</v>
      </c>
      <c r="N334" s="1"/>
      <c r="O334" s="1"/>
    </row>
    <row r="335" spans="1:15" ht="12.75" customHeight="1">
      <c r="A335" s="30">
        <v>325</v>
      </c>
      <c r="B335" s="347" t="s">
        <v>166</v>
      </c>
      <c r="C335" s="328">
        <v>3529.1</v>
      </c>
      <c r="D335" s="329">
        <v>3485.0166666666664</v>
      </c>
      <c r="E335" s="329">
        <v>3404.083333333333</v>
      </c>
      <c r="F335" s="329">
        <v>3279.0666666666666</v>
      </c>
      <c r="G335" s="329">
        <v>3198.1333333333332</v>
      </c>
      <c r="H335" s="329">
        <v>3610.0333333333328</v>
      </c>
      <c r="I335" s="329">
        <v>3690.9666666666662</v>
      </c>
      <c r="J335" s="329">
        <v>3815.9833333333327</v>
      </c>
      <c r="K335" s="328">
        <v>3565.95</v>
      </c>
      <c r="L335" s="328">
        <v>3360</v>
      </c>
      <c r="M335" s="328">
        <v>6.7370299999999999</v>
      </c>
      <c r="N335" s="1"/>
      <c r="O335" s="1"/>
    </row>
    <row r="336" spans="1:15" ht="12.75" customHeight="1">
      <c r="A336" s="30">
        <v>326</v>
      </c>
      <c r="B336" s="347" t="s">
        <v>843</v>
      </c>
      <c r="C336" s="328">
        <v>1786.4</v>
      </c>
      <c r="D336" s="329">
        <v>1783.1333333333332</v>
      </c>
      <c r="E336" s="329">
        <v>1767.2666666666664</v>
      </c>
      <c r="F336" s="329">
        <v>1748.1333333333332</v>
      </c>
      <c r="G336" s="329">
        <v>1732.2666666666664</v>
      </c>
      <c r="H336" s="329">
        <v>1802.2666666666664</v>
      </c>
      <c r="I336" s="329">
        <v>1818.1333333333332</v>
      </c>
      <c r="J336" s="329">
        <v>1837.2666666666664</v>
      </c>
      <c r="K336" s="328">
        <v>1799</v>
      </c>
      <c r="L336" s="328">
        <v>1764</v>
      </c>
      <c r="M336" s="328">
        <v>0.41592000000000001</v>
      </c>
      <c r="N336" s="1"/>
      <c r="O336" s="1"/>
    </row>
    <row r="337" spans="1:15" ht="12.75" customHeight="1">
      <c r="A337" s="30">
        <v>327</v>
      </c>
      <c r="B337" s="347" t="s">
        <v>456</v>
      </c>
      <c r="C337" s="328">
        <v>37.200000000000003</v>
      </c>
      <c r="D337" s="329">
        <v>37</v>
      </c>
      <c r="E337" s="329">
        <v>36.6</v>
      </c>
      <c r="F337" s="329">
        <v>36</v>
      </c>
      <c r="G337" s="329">
        <v>35.6</v>
      </c>
      <c r="H337" s="329">
        <v>37.6</v>
      </c>
      <c r="I337" s="329">
        <v>38.000000000000007</v>
      </c>
      <c r="J337" s="329">
        <v>38.6</v>
      </c>
      <c r="K337" s="328">
        <v>37.4</v>
      </c>
      <c r="L337" s="328">
        <v>36.4</v>
      </c>
      <c r="M337" s="328">
        <v>46.59648</v>
      </c>
      <c r="N337" s="1"/>
      <c r="O337" s="1"/>
    </row>
    <row r="338" spans="1:15" ht="12.75" customHeight="1">
      <c r="A338" s="30">
        <v>328</v>
      </c>
      <c r="B338" s="347" t="s">
        <v>457</v>
      </c>
      <c r="C338" s="328">
        <v>59.4</v>
      </c>
      <c r="D338" s="329">
        <v>59.199999999999996</v>
      </c>
      <c r="E338" s="329">
        <v>57.599999999999994</v>
      </c>
      <c r="F338" s="329">
        <v>55.8</v>
      </c>
      <c r="G338" s="329">
        <v>54.199999999999996</v>
      </c>
      <c r="H338" s="329">
        <v>60.999999999999993</v>
      </c>
      <c r="I338" s="329">
        <v>62.6</v>
      </c>
      <c r="J338" s="329">
        <v>64.399999999999991</v>
      </c>
      <c r="K338" s="328">
        <v>60.8</v>
      </c>
      <c r="L338" s="328">
        <v>57.4</v>
      </c>
      <c r="M338" s="328">
        <v>33.393079999999998</v>
      </c>
      <c r="N338" s="1"/>
      <c r="O338" s="1"/>
    </row>
    <row r="339" spans="1:15" ht="12.75" customHeight="1">
      <c r="A339" s="30">
        <v>329</v>
      </c>
      <c r="B339" s="347" t="s">
        <v>458</v>
      </c>
      <c r="C339" s="328">
        <v>528.70000000000005</v>
      </c>
      <c r="D339" s="329">
        <v>527.71666666666658</v>
      </c>
      <c r="E339" s="329">
        <v>523.28333333333319</v>
      </c>
      <c r="F339" s="329">
        <v>517.86666666666656</v>
      </c>
      <c r="G339" s="329">
        <v>513.43333333333317</v>
      </c>
      <c r="H339" s="329">
        <v>533.13333333333321</v>
      </c>
      <c r="I339" s="329">
        <v>537.56666666666661</v>
      </c>
      <c r="J339" s="329">
        <v>542.98333333333323</v>
      </c>
      <c r="K339" s="328">
        <v>532.15</v>
      </c>
      <c r="L339" s="328">
        <v>522.29999999999995</v>
      </c>
      <c r="M339" s="328">
        <v>0.79147999999999996</v>
      </c>
      <c r="N339" s="1"/>
      <c r="O339" s="1"/>
    </row>
    <row r="340" spans="1:15" ht="12.75" customHeight="1">
      <c r="A340" s="30">
        <v>330</v>
      </c>
      <c r="B340" s="347" t="s">
        <v>167</v>
      </c>
      <c r="C340" s="328">
        <v>17263.3</v>
      </c>
      <c r="D340" s="329">
        <v>17252.766666666666</v>
      </c>
      <c r="E340" s="329">
        <v>16975.533333333333</v>
      </c>
      <c r="F340" s="329">
        <v>16687.766666666666</v>
      </c>
      <c r="G340" s="329">
        <v>16410.533333333333</v>
      </c>
      <c r="H340" s="329">
        <v>17540.533333333333</v>
      </c>
      <c r="I340" s="329">
        <v>17817.766666666663</v>
      </c>
      <c r="J340" s="329">
        <v>18105.533333333333</v>
      </c>
      <c r="K340" s="328">
        <v>17530</v>
      </c>
      <c r="L340" s="328">
        <v>16965</v>
      </c>
      <c r="M340" s="328">
        <v>0.97724</v>
      </c>
      <c r="N340" s="1"/>
      <c r="O340" s="1"/>
    </row>
    <row r="341" spans="1:15" ht="12.75" customHeight="1">
      <c r="A341" s="30">
        <v>331</v>
      </c>
      <c r="B341" s="347" t="s">
        <v>464</v>
      </c>
      <c r="C341" s="328">
        <v>74.099999999999994</v>
      </c>
      <c r="D341" s="329">
        <v>73.7</v>
      </c>
      <c r="E341" s="329">
        <v>72.400000000000006</v>
      </c>
      <c r="F341" s="329">
        <v>70.7</v>
      </c>
      <c r="G341" s="329">
        <v>69.400000000000006</v>
      </c>
      <c r="H341" s="329">
        <v>75.400000000000006</v>
      </c>
      <c r="I341" s="329">
        <v>76.699999999999989</v>
      </c>
      <c r="J341" s="329">
        <v>78.400000000000006</v>
      </c>
      <c r="K341" s="328">
        <v>75</v>
      </c>
      <c r="L341" s="328">
        <v>72</v>
      </c>
      <c r="M341" s="328">
        <v>11.031750000000001</v>
      </c>
      <c r="N341" s="1"/>
      <c r="O341" s="1"/>
    </row>
    <row r="342" spans="1:15" ht="12.75" customHeight="1">
      <c r="A342" s="30">
        <v>332</v>
      </c>
      <c r="B342" s="347" t="s">
        <v>463</v>
      </c>
      <c r="C342" s="328">
        <v>44.25</v>
      </c>
      <c r="D342" s="329">
        <v>44.266666666666673</v>
      </c>
      <c r="E342" s="329">
        <v>42.683333333333344</v>
      </c>
      <c r="F342" s="329">
        <v>41.116666666666674</v>
      </c>
      <c r="G342" s="329">
        <v>39.533333333333346</v>
      </c>
      <c r="H342" s="329">
        <v>45.833333333333343</v>
      </c>
      <c r="I342" s="329">
        <v>47.416666666666671</v>
      </c>
      <c r="J342" s="329">
        <v>48.983333333333341</v>
      </c>
      <c r="K342" s="328">
        <v>45.85</v>
      </c>
      <c r="L342" s="328">
        <v>42.7</v>
      </c>
      <c r="M342" s="328">
        <v>9.75943</v>
      </c>
      <c r="N342" s="1"/>
      <c r="O342" s="1"/>
    </row>
    <row r="343" spans="1:15" ht="12.75" customHeight="1">
      <c r="A343" s="30">
        <v>333</v>
      </c>
      <c r="B343" s="347" t="s">
        <v>462</v>
      </c>
      <c r="C343" s="328">
        <v>640.79999999999995</v>
      </c>
      <c r="D343" s="329">
        <v>645.61666666666667</v>
      </c>
      <c r="E343" s="329">
        <v>632.18333333333339</v>
      </c>
      <c r="F343" s="329">
        <v>623.56666666666672</v>
      </c>
      <c r="G343" s="329">
        <v>610.13333333333344</v>
      </c>
      <c r="H343" s="329">
        <v>654.23333333333335</v>
      </c>
      <c r="I343" s="329">
        <v>667.66666666666652</v>
      </c>
      <c r="J343" s="329">
        <v>676.2833333333333</v>
      </c>
      <c r="K343" s="328">
        <v>659.05</v>
      </c>
      <c r="L343" s="328">
        <v>637</v>
      </c>
      <c r="M343" s="328">
        <v>0.81843999999999995</v>
      </c>
      <c r="N343" s="1"/>
      <c r="O343" s="1"/>
    </row>
    <row r="344" spans="1:15" ht="12.75" customHeight="1">
      <c r="A344" s="30">
        <v>334</v>
      </c>
      <c r="B344" s="347" t="s">
        <v>459</v>
      </c>
      <c r="C344" s="328">
        <v>28.65</v>
      </c>
      <c r="D344" s="329">
        <v>28.716666666666665</v>
      </c>
      <c r="E344" s="329">
        <v>28.233333333333331</v>
      </c>
      <c r="F344" s="329">
        <v>27.816666666666666</v>
      </c>
      <c r="G344" s="329">
        <v>27.333333333333332</v>
      </c>
      <c r="H344" s="329">
        <v>29.133333333333329</v>
      </c>
      <c r="I344" s="329">
        <v>29.616666666666664</v>
      </c>
      <c r="J344" s="329">
        <v>30.033333333333328</v>
      </c>
      <c r="K344" s="328">
        <v>29.2</v>
      </c>
      <c r="L344" s="328">
        <v>28.3</v>
      </c>
      <c r="M344" s="328">
        <v>53.95346</v>
      </c>
      <c r="N344" s="1"/>
      <c r="O344" s="1"/>
    </row>
    <row r="345" spans="1:15" ht="12.75" customHeight="1">
      <c r="A345" s="30">
        <v>335</v>
      </c>
      <c r="B345" s="347" t="s">
        <v>535</v>
      </c>
      <c r="C345" s="328">
        <v>112.25</v>
      </c>
      <c r="D345" s="329">
        <v>112.75</v>
      </c>
      <c r="E345" s="329">
        <v>109.55</v>
      </c>
      <c r="F345" s="329">
        <v>106.85</v>
      </c>
      <c r="G345" s="329">
        <v>103.64999999999999</v>
      </c>
      <c r="H345" s="329">
        <v>115.45</v>
      </c>
      <c r="I345" s="329">
        <v>118.64999999999999</v>
      </c>
      <c r="J345" s="329">
        <v>121.35000000000001</v>
      </c>
      <c r="K345" s="328">
        <v>115.95</v>
      </c>
      <c r="L345" s="328">
        <v>110.05</v>
      </c>
      <c r="M345" s="328">
        <v>2.6243500000000002</v>
      </c>
      <c r="N345" s="1"/>
      <c r="O345" s="1"/>
    </row>
    <row r="346" spans="1:15" ht="12.75" customHeight="1">
      <c r="A346" s="30">
        <v>336</v>
      </c>
      <c r="B346" s="347" t="s">
        <v>465</v>
      </c>
      <c r="C346" s="328">
        <v>1948.85</v>
      </c>
      <c r="D346" s="329">
        <v>1935.5666666666668</v>
      </c>
      <c r="E346" s="329">
        <v>1903.4333333333336</v>
      </c>
      <c r="F346" s="329">
        <v>1858.0166666666669</v>
      </c>
      <c r="G346" s="329">
        <v>1825.8833333333337</v>
      </c>
      <c r="H346" s="329">
        <v>1980.9833333333336</v>
      </c>
      <c r="I346" s="329">
        <v>2013.1166666666668</v>
      </c>
      <c r="J346" s="329">
        <v>2058.5333333333338</v>
      </c>
      <c r="K346" s="328">
        <v>1967.7</v>
      </c>
      <c r="L346" s="328">
        <v>1890.15</v>
      </c>
      <c r="M346" s="328">
        <v>3.3399999999999999E-2</v>
      </c>
      <c r="N346" s="1"/>
      <c r="O346" s="1"/>
    </row>
    <row r="347" spans="1:15" ht="12.75" customHeight="1">
      <c r="A347" s="30">
        <v>337</v>
      </c>
      <c r="B347" s="347" t="s">
        <v>460</v>
      </c>
      <c r="C347" s="328">
        <v>62.9</v>
      </c>
      <c r="D347" s="329">
        <v>62.9</v>
      </c>
      <c r="E347" s="329">
        <v>62.05</v>
      </c>
      <c r="F347" s="329">
        <v>61.199999999999996</v>
      </c>
      <c r="G347" s="329">
        <v>60.349999999999994</v>
      </c>
      <c r="H347" s="329">
        <v>63.75</v>
      </c>
      <c r="I347" s="329">
        <v>64.600000000000009</v>
      </c>
      <c r="J347" s="329">
        <v>65.45</v>
      </c>
      <c r="K347" s="328">
        <v>63.75</v>
      </c>
      <c r="L347" s="328">
        <v>62.05</v>
      </c>
      <c r="M347" s="328">
        <v>22.832339999999999</v>
      </c>
      <c r="N347" s="1"/>
      <c r="O347" s="1"/>
    </row>
    <row r="348" spans="1:15" ht="12.75" customHeight="1">
      <c r="A348" s="30">
        <v>338</v>
      </c>
      <c r="B348" s="347" t="s">
        <v>168</v>
      </c>
      <c r="C348" s="328">
        <v>153.25</v>
      </c>
      <c r="D348" s="329">
        <v>152.41666666666666</v>
      </c>
      <c r="E348" s="329">
        <v>149.83333333333331</v>
      </c>
      <c r="F348" s="329">
        <v>146.41666666666666</v>
      </c>
      <c r="G348" s="329">
        <v>143.83333333333331</v>
      </c>
      <c r="H348" s="329">
        <v>155.83333333333331</v>
      </c>
      <c r="I348" s="329">
        <v>158.41666666666663</v>
      </c>
      <c r="J348" s="329">
        <v>161.83333333333331</v>
      </c>
      <c r="K348" s="328">
        <v>155</v>
      </c>
      <c r="L348" s="328">
        <v>149</v>
      </c>
      <c r="M348" s="328">
        <v>149.39858000000001</v>
      </c>
      <c r="N348" s="1"/>
      <c r="O348" s="1"/>
    </row>
    <row r="349" spans="1:15" ht="12.75" customHeight="1">
      <c r="A349" s="30">
        <v>339</v>
      </c>
      <c r="B349" s="347" t="s">
        <v>461</v>
      </c>
      <c r="C349" s="328">
        <v>200.6</v>
      </c>
      <c r="D349" s="329">
        <v>202.29999999999998</v>
      </c>
      <c r="E349" s="329">
        <v>196.29999999999995</v>
      </c>
      <c r="F349" s="329">
        <v>191.99999999999997</v>
      </c>
      <c r="G349" s="329">
        <v>185.99999999999994</v>
      </c>
      <c r="H349" s="329">
        <v>206.59999999999997</v>
      </c>
      <c r="I349" s="329">
        <v>212.60000000000002</v>
      </c>
      <c r="J349" s="329">
        <v>216.89999999999998</v>
      </c>
      <c r="K349" s="328">
        <v>208.3</v>
      </c>
      <c r="L349" s="328">
        <v>198</v>
      </c>
      <c r="M349" s="328">
        <v>8.6190300000000004</v>
      </c>
      <c r="N349" s="1"/>
      <c r="O349" s="1"/>
    </row>
    <row r="350" spans="1:15" ht="12.75" customHeight="1">
      <c r="A350" s="30">
        <v>340</v>
      </c>
      <c r="B350" s="347" t="s">
        <v>170</v>
      </c>
      <c r="C350" s="328">
        <v>133.75</v>
      </c>
      <c r="D350" s="329">
        <v>133.35</v>
      </c>
      <c r="E350" s="329">
        <v>130.89999999999998</v>
      </c>
      <c r="F350" s="329">
        <v>128.04999999999998</v>
      </c>
      <c r="G350" s="329">
        <v>125.59999999999997</v>
      </c>
      <c r="H350" s="329">
        <v>136.19999999999999</v>
      </c>
      <c r="I350" s="329">
        <v>138.64999999999998</v>
      </c>
      <c r="J350" s="329">
        <v>141.5</v>
      </c>
      <c r="K350" s="328">
        <v>135.80000000000001</v>
      </c>
      <c r="L350" s="328">
        <v>130.5</v>
      </c>
      <c r="M350" s="328">
        <v>285.72640000000001</v>
      </c>
      <c r="N350" s="1"/>
      <c r="O350" s="1"/>
    </row>
    <row r="351" spans="1:15" ht="12.75" customHeight="1">
      <c r="A351" s="30">
        <v>341</v>
      </c>
      <c r="B351" s="347" t="s">
        <v>269</v>
      </c>
      <c r="C351" s="328">
        <v>832.45</v>
      </c>
      <c r="D351" s="329">
        <v>819.9</v>
      </c>
      <c r="E351" s="329">
        <v>800.84999999999991</v>
      </c>
      <c r="F351" s="329">
        <v>769.24999999999989</v>
      </c>
      <c r="G351" s="329">
        <v>750.19999999999982</v>
      </c>
      <c r="H351" s="329">
        <v>851.5</v>
      </c>
      <c r="I351" s="329">
        <v>870.55</v>
      </c>
      <c r="J351" s="329">
        <v>902.15000000000009</v>
      </c>
      <c r="K351" s="328">
        <v>838.95</v>
      </c>
      <c r="L351" s="328">
        <v>788.3</v>
      </c>
      <c r="M351" s="328">
        <v>7.78796</v>
      </c>
      <c r="N351" s="1"/>
      <c r="O351" s="1"/>
    </row>
    <row r="352" spans="1:15" ht="12.75" customHeight="1">
      <c r="A352" s="30">
        <v>342</v>
      </c>
      <c r="B352" s="347" t="s">
        <v>466</v>
      </c>
      <c r="C352" s="328">
        <v>3427.5</v>
      </c>
      <c r="D352" s="329">
        <v>3405.4833333333336</v>
      </c>
      <c r="E352" s="329">
        <v>3363.0166666666673</v>
      </c>
      <c r="F352" s="329">
        <v>3298.5333333333338</v>
      </c>
      <c r="G352" s="329">
        <v>3256.0666666666675</v>
      </c>
      <c r="H352" s="329">
        <v>3469.9666666666672</v>
      </c>
      <c r="I352" s="329">
        <v>3512.4333333333334</v>
      </c>
      <c r="J352" s="329">
        <v>3576.916666666667</v>
      </c>
      <c r="K352" s="328">
        <v>3447.95</v>
      </c>
      <c r="L352" s="328">
        <v>3341</v>
      </c>
      <c r="M352" s="328">
        <v>0.71431999999999995</v>
      </c>
      <c r="N352" s="1"/>
      <c r="O352" s="1"/>
    </row>
    <row r="353" spans="1:15" ht="12.75" customHeight="1">
      <c r="A353" s="30">
        <v>343</v>
      </c>
      <c r="B353" s="347" t="s">
        <v>270</v>
      </c>
      <c r="C353" s="328">
        <v>245.9</v>
      </c>
      <c r="D353" s="329">
        <v>247.36666666666667</v>
      </c>
      <c r="E353" s="329">
        <v>240.68333333333334</v>
      </c>
      <c r="F353" s="329">
        <v>235.46666666666667</v>
      </c>
      <c r="G353" s="329">
        <v>228.78333333333333</v>
      </c>
      <c r="H353" s="329">
        <v>252.58333333333334</v>
      </c>
      <c r="I353" s="329">
        <v>259.26666666666665</v>
      </c>
      <c r="J353" s="329">
        <v>264.48333333333335</v>
      </c>
      <c r="K353" s="328">
        <v>254.05</v>
      </c>
      <c r="L353" s="328">
        <v>242.15</v>
      </c>
      <c r="M353" s="328">
        <v>23.968620000000001</v>
      </c>
      <c r="N353" s="1"/>
      <c r="O353" s="1"/>
    </row>
    <row r="354" spans="1:15" ht="12.75" customHeight="1">
      <c r="A354" s="30">
        <v>344</v>
      </c>
      <c r="B354" s="347" t="s">
        <v>171</v>
      </c>
      <c r="C354" s="328">
        <v>179.1</v>
      </c>
      <c r="D354" s="329">
        <v>183.94999999999996</v>
      </c>
      <c r="E354" s="329">
        <v>172.94999999999993</v>
      </c>
      <c r="F354" s="329">
        <v>166.79999999999998</v>
      </c>
      <c r="G354" s="329">
        <v>155.79999999999995</v>
      </c>
      <c r="H354" s="329">
        <v>190.09999999999991</v>
      </c>
      <c r="I354" s="329">
        <v>201.09999999999997</v>
      </c>
      <c r="J354" s="329">
        <v>207.24999999999989</v>
      </c>
      <c r="K354" s="328">
        <v>194.95</v>
      </c>
      <c r="L354" s="328">
        <v>177.8</v>
      </c>
      <c r="M354" s="328">
        <v>731.27815999999996</v>
      </c>
      <c r="N354" s="1"/>
      <c r="O354" s="1"/>
    </row>
    <row r="355" spans="1:15" ht="12.75" customHeight="1">
      <c r="A355" s="30">
        <v>345</v>
      </c>
      <c r="B355" s="347" t="s">
        <v>467</v>
      </c>
      <c r="C355" s="328">
        <v>310</v>
      </c>
      <c r="D355" s="329">
        <v>306.63333333333333</v>
      </c>
      <c r="E355" s="329">
        <v>291.21666666666664</v>
      </c>
      <c r="F355" s="329">
        <v>272.43333333333334</v>
      </c>
      <c r="G355" s="329">
        <v>257.01666666666665</v>
      </c>
      <c r="H355" s="329">
        <v>325.41666666666663</v>
      </c>
      <c r="I355" s="329">
        <v>340.83333333333337</v>
      </c>
      <c r="J355" s="329">
        <v>359.61666666666662</v>
      </c>
      <c r="K355" s="328">
        <v>322.05</v>
      </c>
      <c r="L355" s="328">
        <v>287.85000000000002</v>
      </c>
      <c r="M355" s="328">
        <v>6.3626399999999999</v>
      </c>
      <c r="N355" s="1"/>
      <c r="O355" s="1"/>
    </row>
    <row r="356" spans="1:15" ht="12.75" customHeight="1">
      <c r="A356" s="30">
        <v>346</v>
      </c>
      <c r="B356" s="347" t="s">
        <v>172</v>
      </c>
      <c r="C356" s="328">
        <v>39514.400000000001</v>
      </c>
      <c r="D356" s="329">
        <v>39609.35</v>
      </c>
      <c r="E356" s="329">
        <v>38918.799999999996</v>
      </c>
      <c r="F356" s="329">
        <v>38323.199999999997</v>
      </c>
      <c r="G356" s="329">
        <v>37632.649999999994</v>
      </c>
      <c r="H356" s="329">
        <v>40204.949999999997</v>
      </c>
      <c r="I356" s="329">
        <v>40895.5</v>
      </c>
      <c r="J356" s="329">
        <v>41491.1</v>
      </c>
      <c r="K356" s="328">
        <v>40299.9</v>
      </c>
      <c r="L356" s="328">
        <v>39013.75</v>
      </c>
      <c r="M356" s="328">
        <v>0.35250999999999999</v>
      </c>
      <c r="N356" s="1"/>
      <c r="O356" s="1"/>
    </row>
    <row r="357" spans="1:15" ht="12.75" customHeight="1">
      <c r="A357" s="30">
        <v>347</v>
      </c>
      <c r="B357" s="347" t="s">
        <v>899</v>
      </c>
      <c r="C357" s="328">
        <v>192.4</v>
      </c>
      <c r="D357" s="329">
        <v>190.23333333333335</v>
      </c>
      <c r="E357" s="329">
        <v>187.16666666666669</v>
      </c>
      <c r="F357" s="329">
        <v>181.93333333333334</v>
      </c>
      <c r="G357" s="329">
        <v>178.86666666666667</v>
      </c>
      <c r="H357" s="329">
        <v>195.4666666666667</v>
      </c>
      <c r="I357" s="329">
        <v>198.53333333333336</v>
      </c>
      <c r="J357" s="329">
        <v>203.76666666666671</v>
      </c>
      <c r="K357" s="328">
        <v>193.3</v>
      </c>
      <c r="L357" s="328">
        <v>185</v>
      </c>
      <c r="M357" s="328">
        <v>4.9617300000000002</v>
      </c>
      <c r="N357" s="1"/>
      <c r="O357" s="1"/>
    </row>
    <row r="358" spans="1:15" ht="12.75" customHeight="1">
      <c r="A358" s="30">
        <v>348</v>
      </c>
      <c r="B358" s="347" t="s">
        <v>173</v>
      </c>
      <c r="C358" s="328">
        <v>1943</v>
      </c>
      <c r="D358" s="329">
        <v>1924.4166666666667</v>
      </c>
      <c r="E358" s="329">
        <v>1898.6333333333334</v>
      </c>
      <c r="F358" s="329">
        <v>1854.2666666666667</v>
      </c>
      <c r="G358" s="329">
        <v>1828.4833333333333</v>
      </c>
      <c r="H358" s="329">
        <v>1968.7833333333335</v>
      </c>
      <c r="I358" s="329">
        <v>1994.5666666666668</v>
      </c>
      <c r="J358" s="329">
        <v>2038.9333333333336</v>
      </c>
      <c r="K358" s="328">
        <v>1950.2</v>
      </c>
      <c r="L358" s="328">
        <v>1880.05</v>
      </c>
      <c r="M358" s="328">
        <v>7.9649900000000002</v>
      </c>
      <c r="N358" s="1"/>
      <c r="O358" s="1"/>
    </row>
    <row r="359" spans="1:15" ht="12.75" customHeight="1">
      <c r="A359" s="30">
        <v>349</v>
      </c>
      <c r="B359" s="347" t="s">
        <v>471</v>
      </c>
      <c r="C359" s="328">
        <v>4196.1499999999996</v>
      </c>
      <c r="D359" s="329">
        <v>4176.05</v>
      </c>
      <c r="E359" s="329">
        <v>4132.1000000000004</v>
      </c>
      <c r="F359" s="329">
        <v>4068.05</v>
      </c>
      <c r="G359" s="329">
        <v>4024.1000000000004</v>
      </c>
      <c r="H359" s="329">
        <v>4240.1000000000004</v>
      </c>
      <c r="I359" s="329">
        <v>4284.0499999999993</v>
      </c>
      <c r="J359" s="329">
        <v>4348.1000000000004</v>
      </c>
      <c r="K359" s="328">
        <v>4220</v>
      </c>
      <c r="L359" s="328">
        <v>4112</v>
      </c>
      <c r="M359" s="328">
        <v>3.28769</v>
      </c>
      <c r="N359" s="1"/>
      <c r="O359" s="1"/>
    </row>
    <row r="360" spans="1:15" ht="12.75" customHeight="1">
      <c r="A360" s="30">
        <v>350</v>
      </c>
      <c r="B360" s="347" t="s">
        <v>174</v>
      </c>
      <c r="C360" s="328">
        <v>220.85</v>
      </c>
      <c r="D360" s="329">
        <v>220.03333333333333</v>
      </c>
      <c r="E360" s="329">
        <v>217.56666666666666</v>
      </c>
      <c r="F360" s="329">
        <v>214.28333333333333</v>
      </c>
      <c r="G360" s="329">
        <v>211.81666666666666</v>
      </c>
      <c r="H360" s="329">
        <v>223.31666666666666</v>
      </c>
      <c r="I360" s="329">
        <v>225.7833333333333</v>
      </c>
      <c r="J360" s="329">
        <v>229.06666666666666</v>
      </c>
      <c r="K360" s="328">
        <v>222.5</v>
      </c>
      <c r="L360" s="328">
        <v>216.75</v>
      </c>
      <c r="M360" s="328">
        <v>19.209409999999998</v>
      </c>
      <c r="N360" s="1"/>
      <c r="O360" s="1"/>
    </row>
    <row r="361" spans="1:15" ht="12.75" customHeight="1">
      <c r="A361" s="30">
        <v>351</v>
      </c>
      <c r="B361" s="347" t="s">
        <v>175</v>
      </c>
      <c r="C361" s="328">
        <v>108.5</v>
      </c>
      <c r="D361" s="329">
        <v>107.71666666666665</v>
      </c>
      <c r="E361" s="329">
        <v>106.48333333333331</v>
      </c>
      <c r="F361" s="329">
        <v>104.46666666666665</v>
      </c>
      <c r="G361" s="329">
        <v>103.23333333333331</v>
      </c>
      <c r="H361" s="329">
        <v>109.73333333333331</v>
      </c>
      <c r="I361" s="329">
        <v>110.96666666666665</v>
      </c>
      <c r="J361" s="329">
        <v>112.98333333333331</v>
      </c>
      <c r="K361" s="328">
        <v>108.95</v>
      </c>
      <c r="L361" s="328">
        <v>105.7</v>
      </c>
      <c r="M361" s="328">
        <v>53.022210000000001</v>
      </c>
      <c r="N361" s="1"/>
      <c r="O361" s="1"/>
    </row>
    <row r="362" spans="1:15" ht="12.75" customHeight="1">
      <c r="A362" s="30">
        <v>352</v>
      </c>
      <c r="B362" s="347" t="s">
        <v>176</v>
      </c>
      <c r="C362" s="328">
        <v>4382.55</v>
      </c>
      <c r="D362" s="329">
        <v>4347.5333333333328</v>
      </c>
      <c r="E362" s="329">
        <v>4295.0666666666657</v>
      </c>
      <c r="F362" s="329">
        <v>4207.583333333333</v>
      </c>
      <c r="G362" s="329">
        <v>4155.1166666666659</v>
      </c>
      <c r="H362" s="329">
        <v>4435.0166666666655</v>
      </c>
      <c r="I362" s="329">
        <v>4487.4833333333327</v>
      </c>
      <c r="J362" s="329">
        <v>4574.9666666666653</v>
      </c>
      <c r="K362" s="328">
        <v>4400</v>
      </c>
      <c r="L362" s="328">
        <v>4260.05</v>
      </c>
      <c r="M362" s="328">
        <v>0.52095999999999998</v>
      </c>
      <c r="N362" s="1"/>
      <c r="O362" s="1"/>
    </row>
    <row r="363" spans="1:15" ht="12.75" customHeight="1">
      <c r="A363" s="30">
        <v>353</v>
      </c>
      <c r="B363" s="347" t="s">
        <v>273</v>
      </c>
      <c r="C363" s="328">
        <v>14184.95</v>
      </c>
      <c r="D363" s="329">
        <v>14215.666666666666</v>
      </c>
      <c r="E363" s="329">
        <v>13687.333333333332</v>
      </c>
      <c r="F363" s="329">
        <v>13189.716666666665</v>
      </c>
      <c r="G363" s="329">
        <v>12661.383333333331</v>
      </c>
      <c r="H363" s="329">
        <v>14713.283333333333</v>
      </c>
      <c r="I363" s="329">
        <v>15241.616666666665</v>
      </c>
      <c r="J363" s="329">
        <v>15739.233333333334</v>
      </c>
      <c r="K363" s="328">
        <v>14744</v>
      </c>
      <c r="L363" s="328">
        <v>13718.05</v>
      </c>
      <c r="M363" s="328">
        <v>0.25833</v>
      </c>
      <c r="N363" s="1"/>
      <c r="O363" s="1"/>
    </row>
    <row r="364" spans="1:15" ht="12.75" customHeight="1">
      <c r="A364" s="30">
        <v>354</v>
      </c>
      <c r="B364" s="347" t="s">
        <v>478</v>
      </c>
      <c r="C364" s="328">
        <v>4481.55</v>
      </c>
      <c r="D364" s="329">
        <v>4458.8499999999995</v>
      </c>
      <c r="E364" s="329">
        <v>4422.6999999999989</v>
      </c>
      <c r="F364" s="329">
        <v>4363.8499999999995</v>
      </c>
      <c r="G364" s="329">
        <v>4327.6999999999989</v>
      </c>
      <c r="H364" s="329">
        <v>4517.6999999999989</v>
      </c>
      <c r="I364" s="329">
        <v>4553.8499999999985</v>
      </c>
      <c r="J364" s="329">
        <v>4612.6999999999989</v>
      </c>
      <c r="K364" s="328">
        <v>4495</v>
      </c>
      <c r="L364" s="328">
        <v>4400</v>
      </c>
      <c r="M364" s="328">
        <v>0.1205</v>
      </c>
      <c r="N364" s="1"/>
      <c r="O364" s="1"/>
    </row>
    <row r="365" spans="1:15" ht="12.75" customHeight="1">
      <c r="A365" s="30">
        <v>355</v>
      </c>
      <c r="B365" s="347" t="s">
        <v>473</v>
      </c>
      <c r="C365" s="328">
        <v>894.85</v>
      </c>
      <c r="D365" s="329">
        <v>899.31666666666661</v>
      </c>
      <c r="E365" s="329">
        <v>880.73333333333323</v>
      </c>
      <c r="F365" s="329">
        <v>866.61666666666667</v>
      </c>
      <c r="G365" s="329">
        <v>848.0333333333333</v>
      </c>
      <c r="H365" s="329">
        <v>913.43333333333317</v>
      </c>
      <c r="I365" s="329">
        <v>932.01666666666665</v>
      </c>
      <c r="J365" s="329">
        <v>946.1333333333331</v>
      </c>
      <c r="K365" s="328">
        <v>917.9</v>
      </c>
      <c r="L365" s="328">
        <v>885.2</v>
      </c>
      <c r="M365" s="328">
        <v>2.1473300000000002</v>
      </c>
      <c r="N365" s="1"/>
      <c r="O365" s="1"/>
    </row>
    <row r="366" spans="1:15" ht="12.75" customHeight="1">
      <c r="A366" s="30">
        <v>356</v>
      </c>
      <c r="B366" s="347" t="s">
        <v>177</v>
      </c>
      <c r="C366" s="328">
        <v>2180.85</v>
      </c>
      <c r="D366" s="329">
        <v>2178.1166666666663</v>
      </c>
      <c r="E366" s="329">
        <v>2136.2833333333328</v>
      </c>
      <c r="F366" s="329">
        <v>2091.7166666666667</v>
      </c>
      <c r="G366" s="329">
        <v>2049.8833333333332</v>
      </c>
      <c r="H366" s="329">
        <v>2222.6833333333325</v>
      </c>
      <c r="I366" s="329">
        <v>2264.5166666666655</v>
      </c>
      <c r="J366" s="329">
        <v>2309.0833333333321</v>
      </c>
      <c r="K366" s="328">
        <v>2219.9499999999998</v>
      </c>
      <c r="L366" s="328">
        <v>2133.5500000000002</v>
      </c>
      <c r="M366" s="328">
        <v>4.9553000000000003</v>
      </c>
      <c r="N366" s="1"/>
      <c r="O366" s="1"/>
    </row>
    <row r="367" spans="1:15" ht="12.75" customHeight="1">
      <c r="A367" s="30">
        <v>357</v>
      </c>
      <c r="B367" s="347" t="s">
        <v>178</v>
      </c>
      <c r="C367" s="328">
        <v>2439.8000000000002</v>
      </c>
      <c r="D367" s="329">
        <v>2420.1</v>
      </c>
      <c r="E367" s="329">
        <v>2386.1499999999996</v>
      </c>
      <c r="F367" s="329">
        <v>2332.4999999999995</v>
      </c>
      <c r="G367" s="329">
        <v>2298.5499999999993</v>
      </c>
      <c r="H367" s="329">
        <v>2473.75</v>
      </c>
      <c r="I367" s="329">
        <v>2507.6999999999998</v>
      </c>
      <c r="J367" s="329">
        <v>2561.3500000000004</v>
      </c>
      <c r="K367" s="328">
        <v>2454.0500000000002</v>
      </c>
      <c r="L367" s="328">
        <v>2366.4499999999998</v>
      </c>
      <c r="M367" s="328">
        <v>1.55314</v>
      </c>
      <c r="N367" s="1"/>
      <c r="O367" s="1"/>
    </row>
    <row r="368" spans="1:15" ht="12.75" customHeight="1">
      <c r="A368" s="30">
        <v>358</v>
      </c>
      <c r="B368" s="347" t="s">
        <v>179</v>
      </c>
      <c r="C368" s="328">
        <v>34.9</v>
      </c>
      <c r="D368" s="329">
        <v>34.666666666666664</v>
      </c>
      <c r="E368" s="329">
        <v>34.18333333333333</v>
      </c>
      <c r="F368" s="329">
        <v>33.466666666666669</v>
      </c>
      <c r="G368" s="329">
        <v>32.983333333333334</v>
      </c>
      <c r="H368" s="329">
        <v>35.383333333333326</v>
      </c>
      <c r="I368" s="329">
        <v>35.86666666666666</v>
      </c>
      <c r="J368" s="329">
        <v>36.583333333333321</v>
      </c>
      <c r="K368" s="328">
        <v>35.15</v>
      </c>
      <c r="L368" s="328">
        <v>33.950000000000003</v>
      </c>
      <c r="M368" s="328">
        <v>648.60676000000001</v>
      </c>
      <c r="N368" s="1"/>
      <c r="O368" s="1"/>
    </row>
    <row r="369" spans="1:15" ht="12.75" customHeight="1">
      <c r="A369" s="30">
        <v>359</v>
      </c>
      <c r="B369" s="347" t="s">
        <v>469</v>
      </c>
      <c r="C369" s="328">
        <v>418.35</v>
      </c>
      <c r="D369" s="329">
        <v>421.2166666666667</v>
      </c>
      <c r="E369" s="329">
        <v>407.43333333333339</v>
      </c>
      <c r="F369" s="329">
        <v>396.51666666666671</v>
      </c>
      <c r="G369" s="329">
        <v>382.73333333333341</v>
      </c>
      <c r="H369" s="329">
        <v>432.13333333333338</v>
      </c>
      <c r="I369" s="329">
        <v>445.91666666666669</v>
      </c>
      <c r="J369" s="329">
        <v>456.83333333333337</v>
      </c>
      <c r="K369" s="328">
        <v>435</v>
      </c>
      <c r="L369" s="328">
        <v>410.3</v>
      </c>
      <c r="M369" s="328">
        <v>3.2794099999999999</v>
      </c>
      <c r="N369" s="1"/>
      <c r="O369" s="1"/>
    </row>
    <row r="370" spans="1:15" ht="12.75" customHeight="1">
      <c r="A370" s="30">
        <v>360</v>
      </c>
      <c r="B370" s="347" t="s">
        <v>470</v>
      </c>
      <c r="C370" s="328">
        <v>239.3</v>
      </c>
      <c r="D370" s="329">
        <v>238.51666666666665</v>
      </c>
      <c r="E370" s="329">
        <v>233.83333333333331</v>
      </c>
      <c r="F370" s="329">
        <v>228.36666666666667</v>
      </c>
      <c r="G370" s="329">
        <v>223.68333333333334</v>
      </c>
      <c r="H370" s="329">
        <v>243.98333333333329</v>
      </c>
      <c r="I370" s="329">
        <v>248.66666666666663</v>
      </c>
      <c r="J370" s="329">
        <v>254.13333333333327</v>
      </c>
      <c r="K370" s="328">
        <v>243.2</v>
      </c>
      <c r="L370" s="328">
        <v>233.05</v>
      </c>
      <c r="M370" s="328">
        <v>3.1797800000000001</v>
      </c>
      <c r="N370" s="1"/>
      <c r="O370" s="1"/>
    </row>
    <row r="371" spans="1:15" ht="12.75" customHeight="1">
      <c r="A371" s="30">
        <v>361</v>
      </c>
      <c r="B371" s="347" t="s">
        <v>271</v>
      </c>
      <c r="C371" s="328">
        <v>2238.4</v>
      </c>
      <c r="D371" s="329">
        <v>2227.1333333333332</v>
      </c>
      <c r="E371" s="329">
        <v>2186.2666666666664</v>
      </c>
      <c r="F371" s="329">
        <v>2134.1333333333332</v>
      </c>
      <c r="G371" s="329">
        <v>2093.2666666666664</v>
      </c>
      <c r="H371" s="329">
        <v>2279.2666666666664</v>
      </c>
      <c r="I371" s="329">
        <v>2320.1333333333332</v>
      </c>
      <c r="J371" s="329">
        <v>2372.2666666666664</v>
      </c>
      <c r="K371" s="328">
        <v>2268</v>
      </c>
      <c r="L371" s="328">
        <v>2175</v>
      </c>
      <c r="M371" s="328">
        <v>2.6124499999999999</v>
      </c>
      <c r="N371" s="1"/>
      <c r="O371" s="1"/>
    </row>
    <row r="372" spans="1:15" ht="12.75" customHeight="1">
      <c r="A372" s="30">
        <v>362</v>
      </c>
      <c r="B372" s="347" t="s">
        <v>474</v>
      </c>
      <c r="C372" s="328">
        <v>804.3</v>
      </c>
      <c r="D372" s="329">
        <v>806.81666666666661</v>
      </c>
      <c r="E372" s="329">
        <v>797.58333333333326</v>
      </c>
      <c r="F372" s="329">
        <v>790.86666666666667</v>
      </c>
      <c r="G372" s="329">
        <v>781.63333333333333</v>
      </c>
      <c r="H372" s="329">
        <v>813.53333333333319</v>
      </c>
      <c r="I372" s="329">
        <v>822.76666666666654</v>
      </c>
      <c r="J372" s="329">
        <v>829.48333333333312</v>
      </c>
      <c r="K372" s="328">
        <v>816.05</v>
      </c>
      <c r="L372" s="328">
        <v>800.1</v>
      </c>
      <c r="M372" s="328">
        <v>0.23066999999999999</v>
      </c>
      <c r="N372" s="1"/>
      <c r="O372" s="1"/>
    </row>
    <row r="373" spans="1:15" ht="12.75" customHeight="1">
      <c r="A373" s="30">
        <v>363</v>
      </c>
      <c r="B373" s="347" t="s">
        <v>475</v>
      </c>
      <c r="C373" s="328">
        <v>1854.05</v>
      </c>
      <c r="D373" s="329">
        <v>1843.0333333333335</v>
      </c>
      <c r="E373" s="329">
        <v>1826.166666666667</v>
      </c>
      <c r="F373" s="329">
        <v>1798.2833333333335</v>
      </c>
      <c r="G373" s="329">
        <v>1781.416666666667</v>
      </c>
      <c r="H373" s="329">
        <v>1870.916666666667</v>
      </c>
      <c r="I373" s="329">
        <v>1887.7833333333333</v>
      </c>
      <c r="J373" s="329">
        <v>1915.666666666667</v>
      </c>
      <c r="K373" s="328">
        <v>1859.9</v>
      </c>
      <c r="L373" s="328">
        <v>1815.15</v>
      </c>
      <c r="M373" s="328">
        <v>1.0051399999999999</v>
      </c>
      <c r="N373" s="1"/>
      <c r="O373" s="1"/>
    </row>
    <row r="374" spans="1:15" ht="12.75" customHeight="1">
      <c r="A374" s="30">
        <v>364</v>
      </c>
      <c r="B374" s="347" t="s">
        <v>844</v>
      </c>
      <c r="C374" s="328">
        <v>227.25</v>
      </c>
      <c r="D374" s="329">
        <v>224.75</v>
      </c>
      <c r="E374" s="329">
        <v>219.1</v>
      </c>
      <c r="F374" s="329">
        <v>210.95</v>
      </c>
      <c r="G374" s="329">
        <v>205.29999999999998</v>
      </c>
      <c r="H374" s="329">
        <v>232.9</v>
      </c>
      <c r="I374" s="329">
        <v>238.54999999999998</v>
      </c>
      <c r="J374" s="329">
        <v>246.70000000000002</v>
      </c>
      <c r="K374" s="328">
        <v>230.4</v>
      </c>
      <c r="L374" s="328">
        <v>216.6</v>
      </c>
      <c r="M374" s="328">
        <v>30.53445</v>
      </c>
      <c r="N374" s="1"/>
      <c r="O374" s="1"/>
    </row>
    <row r="375" spans="1:15" ht="12.75" customHeight="1">
      <c r="A375" s="30">
        <v>365</v>
      </c>
      <c r="B375" s="347" t="s">
        <v>180</v>
      </c>
      <c r="C375" s="328">
        <v>212.35</v>
      </c>
      <c r="D375" s="329">
        <v>215.18333333333331</v>
      </c>
      <c r="E375" s="329">
        <v>206.96666666666661</v>
      </c>
      <c r="F375" s="329">
        <v>201.58333333333331</v>
      </c>
      <c r="G375" s="329">
        <v>193.36666666666662</v>
      </c>
      <c r="H375" s="329">
        <v>220.56666666666661</v>
      </c>
      <c r="I375" s="329">
        <v>228.7833333333333</v>
      </c>
      <c r="J375" s="329">
        <v>234.1666666666666</v>
      </c>
      <c r="K375" s="328">
        <v>223.4</v>
      </c>
      <c r="L375" s="328">
        <v>209.8</v>
      </c>
      <c r="M375" s="328">
        <v>213.07867999999999</v>
      </c>
      <c r="N375" s="1"/>
      <c r="O375" s="1"/>
    </row>
    <row r="376" spans="1:15" ht="12.75" customHeight="1">
      <c r="A376" s="30">
        <v>366</v>
      </c>
      <c r="B376" s="347" t="s">
        <v>290</v>
      </c>
      <c r="C376" s="328">
        <v>3408.3</v>
      </c>
      <c r="D376" s="329">
        <v>3378.6166666666668</v>
      </c>
      <c r="E376" s="329">
        <v>3282.2333333333336</v>
      </c>
      <c r="F376" s="329">
        <v>3156.166666666667</v>
      </c>
      <c r="G376" s="329">
        <v>3059.7833333333338</v>
      </c>
      <c r="H376" s="329">
        <v>3504.6833333333334</v>
      </c>
      <c r="I376" s="329">
        <v>3601.0666666666666</v>
      </c>
      <c r="J376" s="329">
        <v>3727.1333333333332</v>
      </c>
      <c r="K376" s="328">
        <v>3475</v>
      </c>
      <c r="L376" s="328">
        <v>3252.55</v>
      </c>
      <c r="M376" s="328">
        <v>1.3184800000000001</v>
      </c>
      <c r="N376" s="1"/>
      <c r="O376" s="1"/>
    </row>
    <row r="377" spans="1:15" ht="12.75" customHeight="1">
      <c r="A377" s="30">
        <v>367</v>
      </c>
      <c r="B377" s="347" t="s">
        <v>845</v>
      </c>
      <c r="C377" s="328">
        <v>359</v>
      </c>
      <c r="D377" s="329">
        <v>358.3</v>
      </c>
      <c r="E377" s="329">
        <v>351.6</v>
      </c>
      <c r="F377" s="329">
        <v>344.2</v>
      </c>
      <c r="G377" s="329">
        <v>337.5</v>
      </c>
      <c r="H377" s="329">
        <v>365.70000000000005</v>
      </c>
      <c r="I377" s="329">
        <v>372.4</v>
      </c>
      <c r="J377" s="329">
        <v>379.80000000000007</v>
      </c>
      <c r="K377" s="328">
        <v>365</v>
      </c>
      <c r="L377" s="328">
        <v>350.9</v>
      </c>
      <c r="M377" s="328">
        <v>10.2806</v>
      </c>
      <c r="N377" s="1"/>
      <c r="O377" s="1"/>
    </row>
    <row r="378" spans="1:15" ht="12.75" customHeight="1">
      <c r="A378" s="30">
        <v>368</v>
      </c>
      <c r="B378" s="347" t="s">
        <v>272</v>
      </c>
      <c r="C378" s="328">
        <v>409.5</v>
      </c>
      <c r="D378" s="329">
        <v>406.16666666666669</v>
      </c>
      <c r="E378" s="329">
        <v>392.33333333333337</v>
      </c>
      <c r="F378" s="329">
        <v>375.16666666666669</v>
      </c>
      <c r="G378" s="329">
        <v>361.33333333333337</v>
      </c>
      <c r="H378" s="329">
        <v>423.33333333333337</v>
      </c>
      <c r="I378" s="329">
        <v>437.16666666666674</v>
      </c>
      <c r="J378" s="329">
        <v>454.33333333333337</v>
      </c>
      <c r="K378" s="328">
        <v>420</v>
      </c>
      <c r="L378" s="328">
        <v>389</v>
      </c>
      <c r="M378" s="328">
        <v>8.0073100000000004</v>
      </c>
      <c r="N378" s="1"/>
      <c r="O378" s="1"/>
    </row>
    <row r="379" spans="1:15" ht="12.75" customHeight="1">
      <c r="A379" s="30">
        <v>369</v>
      </c>
      <c r="B379" s="347" t="s">
        <v>476</v>
      </c>
      <c r="C379" s="328">
        <v>625.35</v>
      </c>
      <c r="D379" s="329">
        <v>624.16666666666674</v>
      </c>
      <c r="E379" s="329">
        <v>610.63333333333344</v>
      </c>
      <c r="F379" s="329">
        <v>595.91666666666674</v>
      </c>
      <c r="G379" s="329">
        <v>582.38333333333344</v>
      </c>
      <c r="H379" s="329">
        <v>638.88333333333344</v>
      </c>
      <c r="I379" s="329">
        <v>652.41666666666674</v>
      </c>
      <c r="J379" s="329">
        <v>667.13333333333344</v>
      </c>
      <c r="K379" s="328">
        <v>637.70000000000005</v>
      </c>
      <c r="L379" s="328">
        <v>609.45000000000005</v>
      </c>
      <c r="M379" s="328">
        <v>1.7585299999999999</v>
      </c>
      <c r="N379" s="1"/>
      <c r="O379" s="1"/>
    </row>
    <row r="380" spans="1:15" ht="12.75" customHeight="1">
      <c r="A380" s="30">
        <v>370</v>
      </c>
      <c r="B380" s="347" t="s">
        <v>477</v>
      </c>
      <c r="C380" s="328">
        <v>118.1</v>
      </c>
      <c r="D380" s="329">
        <v>117.58333333333333</v>
      </c>
      <c r="E380" s="329">
        <v>114.16666666666666</v>
      </c>
      <c r="F380" s="329">
        <v>110.23333333333333</v>
      </c>
      <c r="G380" s="329">
        <v>106.81666666666666</v>
      </c>
      <c r="H380" s="329">
        <v>121.51666666666665</v>
      </c>
      <c r="I380" s="329">
        <v>124.93333333333331</v>
      </c>
      <c r="J380" s="329">
        <v>128.86666666666665</v>
      </c>
      <c r="K380" s="328">
        <v>121</v>
      </c>
      <c r="L380" s="328">
        <v>113.65</v>
      </c>
      <c r="M380" s="328">
        <v>2.6221100000000002</v>
      </c>
      <c r="N380" s="1"/>
      <c r="O380" s="1"/>
    </row>
    <row r="381" spans="1:15" ht="12.75" customHeight="1">
      <c r="A381" s="30">
        <v>371</v>
      </c>
      <c r="B381" s="347" t="s">
        <v>182</v>
      </c>
      <c r="C381" s="328">
        <v>1597.7</v>
      </c>
      <c r="D381" s="329">
        <v>1563.2</v>
      </c>
      <c r="E381" s="329">
        <v>1522.4</v>
      </c>
      <c r="F381" s="329">
        <v>1447.1000000000001</v>
      </c>
      <c r="G381" s="329">
        <v>1406.3000000000002</v>
      </c>
      <c r="H381" s="329">
        <v>1638.5</v>
      </c>
      <c r="I381" s="329">
        <v>1679.2999999999997</v>
      </c>
      <c r="J381" s="329">
        <v>1754.6</v>
      </c>
      <c r="K381" s="328">
        <v>1604</v>
      </c>
      <c r="L381" s="328">
        <v>1487.9</v>
      </c>
      <c r="M381" s="328">
        <v>15.60693</v>
      </c>
      <c r="N381" s="1"/>
      <c r="O381" s="1"/>
    </row>
    <row r="382" spans="1:15" ht="12.75" customHeight="1">
      <c r="A382" s="30">
        <v>372</v>
      </c>
      <c r="B382" s="347" t="s">
        <v>479</v>
      </c>
      <c r="C382" s="328">
        <v>549.20000000000005</v>
      </c>
      <c r="D382" s="329">
        <v>547.16666666666663</v>
      </c>
      <c r="E382" s="329">
        <v>529.43333333333328</v>
      </c>
      <c r="F382" s="329">
        <v>509.66666666666663</v>
      </c>
      <c r="G382" s="329">
        <v>491.93333333333328</v>
      </c>
      <c r="H382" s="329">
        <v>566.93333333333328</v>
      </c>
      <c r="I382" s="329">
        <v>584.66666666666663</v>
      </c>
      <c r="J382" s="329">
        <v>604.43333333333328</v>
      </c>
      <c r="K382" s="328">
        <v>564.9</v>
      </c>
      <c r="L382" s="328">
        <v>527.4</v>
      </c>
      <c r="M382" s="328">
        <v>3.2025899999999998</v>
      </c>
      <c r="N382" s="1"/>
      <c r="O382" s="1"/>
    </row>
    <row r="383" spans="1:15" ht="12.75" customHeight="1">
      <c r="A383" s="30">
        <v>373</v>
      </c>
      <c r="B383" s="347" t="s">
        <v>481</v>
      </c>
      <c r="C383" s="328">
        <v>855.4</v>
      </c>
      <c r="D383" s="329">
        <v>849.41666666666663</v>
      </c>
      <c r="E383" s="329">
        <v>837.43333333333328</v>
      </c>
      <c r="F383" s="329">
        <v>819.4666666666667</v>
      </c>
      <c r="G383" s="329">
        <v>807.48333333333335</v>
      </c>
      <c r="H383" s="329">
        <v>867.38333333333321</v>
      </c>
      <c r="I383" s="329">
        <v>879.36666666666656</v>
      </c>
      <c r="J383" s="329">
        <v>897.33333333333314</v>
      </c>
      <c r="K383" s="328">
        <v>861.4</v>
      </c>
      <c r="L383" s="328">
        <v>831.45</v>
      </c>
      <c r="M383" s="328">
        <v>3.3836400000000002</v>
      </c>
      <c r="N383" s="1"/>
      <c r="O383" s="1"/>
    </row>
    <row r="384" spans="1:15" ht="12.75" customHeight="1">
      <c r="A384" s="30">
        <v>374</v>
      </c>
      <c r="B384" s="347" t="s">
        <v>846</v>
      </c>
      <c r="C384" s="328">
        <v>89.4</v>
      </c>
      <c r="D384" s="329">
        <v>90</v>
      </c>
      <c r="E384" s="329">
        <v>88.35</v>
      </c>
      <c r="F384" s="329">
        <v>87.3</v>
      </c>
      <c r="G384" s="329">
        <v>85.649999999999991</v>
      </c>
      <c r="H384" s="329">
        <v>91.05</v>
      </c>
      <c r="I384" s="329">
        <v>92.7</v>
      </c>
      <c r="J384" s="329">
        <v>93.75</v>
      </c>
      <c r="K384" s="328">
        <v>91.65</v>
      </c>
      <c r="L384" s="328">
        <v>88.95</v>
      </c>
      <c r="M384" s="328">
        <v>7.84192</v>
      </c>
      <c r="N384" s="1"/>
      <c r="O384" s="1"/>
    </row>
    <row r="385" spans="1:15" ht="12.75" customHeight="1">
      <c r="A385" s="30">
        <v>375</v>
      </c>
      <c r="B385" s="347" t="s">
        <v>483</v>
      </c>
      <c r="C385" s="328">
        <v>169.85</v>
      </c>
      <c r="D385" s="329">
        <v>169.13333333333335</v>
      </c>
      <c r="E385" s="329">
        <v>165.26666666666671</v>
      </c>
      <c r="F385" s="329">
        <v>160.68333333333337</v>
      </c>
      <c r="G385" s="329">
        <v>156.81666666666672</v>
      </c>
      <c r="H385" s="329">
        <v>173.7166666666667</v>
      </c>
      <c r="I385" s="329">
        <v>177.58333333333331</v>
      </c>
      <c r="J385" s="329">
        <v>182.16666666666669</v>
      </c>
      <c r="K385" s="328">
        <v>173</v>
      </c>
      <c r="L385" s="328">
        <v>164.55</v>
      </c>
      <c r="M385" s="328">
        <v>22.108889999999999</v>
      </c>
      <c r="N385" s="1"/>
      <c r="O385" s="1"/>
    </row>
    <row r="386" spans="1:15" ht="12.75" customHeight="1">
      <c r="A386" s="30">
        <v>376</v>
      </c>
      <c r="B386" s="347" t="s">
        <v>484</v>
      </c>
      <c r="C386" s="328">
        <v>695.65</v>
      </c>
      <c r="D386" s="329">
        <v>700.55000000000007</v>
      </c>
      <c r="E386" s="329">
        <v>688.10000000000014</v>
      </c>
      <c r="F386" s="329">
        <v>680.55000000000007</v>
      </c>
      <c r="G386" s="329">
        <v>668.10000000000014</v>
      </c>
      <c r="H386" s="329">
        <v>708.10000000000014</v>
      </c>
      <c r="I386" s="329">
        <v>720.55000000000018</v>
      </c>
      <c r="J386" s="329">
        <v>728.10000000000014</v>
      </c>
      <c r="K386" s="328">
        <v>713</v>
      </c>
      <c r="L386" s="328">
        <v>693</v>
      </c>
      <c r="M386" s="328">
        <v>0.87368000000000001</v>
      </c>
      <c r="N386" s="1"/>
      <c r="O386" s="1"/>
    </row>
    <row r="387" spans="1:15" ht="12.75" customHeight="1">
      <c r="A387" s="30">
        <v>377</v>
      </c>
      <c r="B387" s="347" t="s">
        <v>485</v>
      </c>
      <c r="C387" s="328">
        <v>241.05</v>
      </c>
      <c r="D387" s="329">
        <v>241.15</v>
      </c>
      <c r="E387" s="329">
        <v>237.4</v>
      </c>
      <c r="F387" s="329">
        <v>233.75</v>
      </c>
      <c r="G387" s="329">
        <v>230</v>
      </c>
      <c r="H387" s="329">
        <v>244.8</v>
      </c>
      <c r="I387" s="329">
        <v>248.55</v>
      </c>
      <c r="J387" s="329">
        <v>252.20000000000002</v>
      </c>
      <c r="K387" s="328">
        <v>244.9</v>
      </c>
      <c r="L387" s="328">
        <v>237.5</v>
      </c>
      <c r="M387" s="328">
        <v>2.92679</v>
      </c>
      <c r="N387" s="1"/>
      <c r="O387" s="1"/>
    </row>
    <row r="388" spans="1:15" ht="12.75" customHeight="1">
      <c r="A388" s="30">
        <v>378</v>
      </c>
      <c r="B388" s="347" t="s">
        <v>183</v>
      </c>
      <c r="C388" s="328">
        <v>710.15</v>
      </c>
      <c r="D388" s="329">
        <v>704.5</v>
      </c>
      <c r="E388" s="329">
        <v>696.1</v>
      </c>
      <c r="F388" s="329">
        <v>682.05000000000007</v>
      </c>
      <c r="G388" s="329">
        <v>673.65000000000009</v>
      </c>
      <c r="H388" s="329">
        <v>718.55</v>
      </c>
      <c r="I388" s="329">
        <v>726.95</v>
      </c>
      <c r="J388" s="329">
        <v>740.99999999999989</v>
      </c>
      <c r="K388" s="328">
        <v>712.9</v>
      </c>
      <c r="L388" s="328">
        <v>690.45</v>
      </c>
      <c r="M388" s="328">
        <v>3.9719600000000002</v>
      </c>
      <c r="N388" s="1"/>
      <c r="O388" s="1"/>
    </row>
    <row r="389" spans="1:15" ht="12.75" customHeight="1">
      <c r="A389" s="30">
        <v>379</v>
      </c>
      <c r="B389" s="347" t="s">
        <v>487</v>
      </c>
      <c r="C389" s="328">
        <v>2187.6</v>
      </c>
      <c r="D389" s="329">
        <v>2191.6333333333332</v>
      </c>
      <c r="E389" s="329">
        <v>2142.3166666666666</v>
      </c>
      <c r="F389" s="329">
        <v>2097.0333333333333</v>
      </c>
      <c r="G389" s="329">
        <v>2047.7166666666667</v>
      </c>
      <c r="H389" s="329">
        <v>2236.9166666666665</v>
      </c>
      <c r="I389" s="329">
        <v>2286.2333333333331</v>
      </c>
      <c r="J389" s="329">
        <v>2331.5166666666664</v>
      </c>
      <c r="K389" s="328">
        <v>2240.9499999999998</v>
      </c>
      <c r="L389" s="328">
        <v>2146.35</v>
      </c>
      <c r="M389" s="328">
        <v>6.4250000000000002E-2</v>
      </c>
      <c r="N389" s="1"/>
      <c r="O389" s="1"/>
    </row>
    <row r="390" spans="1:15" ht="12.75" customHeight="1">
      <c r="A390" s="30">
        <v>380</v>
      </c>
      <c r="B390" s="347" t="s">
        <v>900</v>
      </c>
      <c r="C390" s="328">
        <v>105.85</v>
      </c>
      <c r="D390" s="329">
        <v>104.98333333333333</v>
      </c>
      <c r="E390" s="329">
        <v>102.16666666666667</v>
      </c>
      <c r="F390" s="329">
        <v>98.483333333333334</v>
      </c>
      <c r="G390" s="329">
        <v>95.666666666666671</v>
      </c>
      <c r="H390" s="329">
        <v>108.66666666666667</v>
      </c>
      <c r="I390" s="329">
        <v>111.48333333333333</v>
      </c>
      <c r="J390" s="329">
        <v>115.16666666666667</v>
      </c>
      <c r="K390" s="328">
        <v>107.8</v>
      </c>
      <c r="L390" s="328">
        <v>101.3</v>
      </c>
      <c r="M390" s="328">
        <v>7.4758300000000002</v>
      </c>
      <c r="N390" s="1"/>
      <c r="O390" s="1"/>
    </row>
    <row r="391" spans="1:15" ht="12.75" customHeight="1">
      <c r="A391" s="30">
        <v>381</v>
      </c>
      <c r="B391" s="347" t="s">
        <v>184</v>
      </c>
      <c r="C391" s="328">
        <v>128.44999999999999</v>
      </c>
      <c r="D391" s="329">
        <v>126.34999999999998</v>
      </c>
      <c r="E391" s="329">
        <v>123.19999999999996</v>
      </c>
      <c r="F391" s="329">
        <v>117.94999999999997</v>
      </c>
      <c r="G391" s="329">
        <v>114.79999999999995</v>
      </c>
      <c r="H391" s="329">
        <v>131.59999999999997</v>
      </c>
      <c r="I391" s="329">
        <v>134.74999999999997</v>
      </c>
      <c r="J391" s="329">
        <v>139.99999999999997</v>
      </c>
      <c r="K391" s="328">
        <v>129.5</v>
      </c>
      <c r="L391" s="328">
        <v>121.1</v>
      </c>
      <c r="M391" s="328">
        <v>186.45320000000001</v>
      </c>
      <c r="N391" s="1"/>
      <c r="O391" s="1"/>
    </row>
    <row r="392" spans="1:15" ht="12.75" customHeight="1">
      <c r="A392" s="30">
        <v>382</v>
      </c>
      <c r="B392" s="347" t="s">
        <v>486</v>
      </c>
      <c r="C392" s="328">
        <v>73.05</v>
      </c>
      <c r="D392" s="329">
        <v>72.2</v>
      </c>
      <c r="E392" s="329">
        <v>71.150000000000006</v>
      </c>
      <c r="F392" s="329">
        <v>69.25</v>
      </c>
      <c r="G392" s="329">
        <v>68.2</v>
      </c>
      <c r="H392" s="329">
        <v>74.100000000000009</v>
      </c>
      <c r="I392" s="329">
        <v>75.149999999999991</v>
      </c>
      <c r="J392" s="329">
        <v>77.050000000000011</v>
      </c>
      <c r="K392" s="328">
        <v>73.25</v>
      </c>
      <c r="L392" s="328">
        <v>70.3</v>
      </c>
      <c r="M392" s="328">
        <v>15.57394</v>
      </c>
      <c r="N392" s="1"/>
      <c r="O392" s="1"/>
    </row>
    <row r="393" spans="1:15" ht="12.75" customHeight="1">
      <c r="A393" s="30">
        <v>383</v>
      </c>
      <c r="B393" s="347" t="s">
        <v>185</v>
      </c>
      <c r="C393" s="328">
        <v>123.1</v>
      </c>
      <c r="D393" s="329">
        <v>122.40000000000002</v>
      </c>
      <c r="E393" s="329">
        <v>120.85000000000004</v>
      </c>
      <c r="F393" s="329">
        <v>118.60000000000002</v>
      </c>
      <c r="G393" s="329">
        <v>117.05000000000004</v>
      </c>
      <c r="H393" s="329">
        <v>124.65000000000003</v>
      </c>
      <c r="I393" s="329">
        <v>126.20000000000002</v>
      </c>
      <c r="J393" s="329">
        <v>128.45000000000005</v>
      </c>
      <c r="K393" s="328">
        <v>123.95</v>
      </c>
      <c r="L393" s="328">
        <v>120.15</v>
      </c>
      <c r="M393" s="328">
        <v>42.029409999999999</v>
      </c>
      <c r="N393" s="1"/>
      <c r="O393" s="1"/>
    </row>
    <row r="394" spans="1:15" ht="12.75" customHeight="1">
      <c r="A394" s="30">
        <v>384</v>
      </c>
      <c r="B394" s="347" t="s">
        <v>488</v>
      </c>
      <c r="C394" s="328">
        <v>147.35</v>
      </c>
      <c r="D394" s="329">
        <v>147.26666666666665</v>
      </c>
      <c r="E394" s="329">
        <v>144.58333333333331</v>
      </c>
      <c r="F394" s="329">
        <v>141.81666666666666</v>
      </c>
      <c r="G394" s="329">
        <v>139.13333333333333</v>
      </c>
      <c r="H394" s="329">
        <v>150.0333333333333</v>
      </c>
      <c r="I394" s="329">
        <v>152.71666666666664</v>
      </c>
      <c r="J394" s="329">
        <v>155.48333333333329</v>
      </c>
      <c r="K394" s="328">
        <v>149.94999999999999</v>
      </c>
      <c r="L394" s="328">
        <v>144.5</v>
      </c>
      <c r="M394" s="328">
        <v>23.29213</v>
      </c>
      <c r="N394" s="1"/>
      <c r="O394" s="1"/>
    </row>
    <row r="395" spans="1:15" ht="12.75" customHeight="1">
      <c r="A395" s="30">
        <v>385</v>
      </c>
      <c r="B395" s="347" t="s">
        <v>489</v>
      </c>
      <c r="C395" s="328">
        <v>1151.95</v>
      </c>
      <c r="D395" s="329">
        <v>1146.9666666666667</v>
      </c>
      <c r="E395" s="329">
        <v>1135.3333333333335</v>
      </c>
      <c r="F395" s="329">
        <v>1118.7166666666667</v>
      </c>
      <c r="G395" s="329">
        <v>1107.0833333333335</v>
      </c>
      <c r="H395" s="329">
        <v>1163.5833333333335</v>
      </c>
      <c r="I395" s="329">
        <v>1175.2166666666667</v>
      </c>
      <c r="J395" s="329">
        <v>1191.8333333333335</v>
      </c>
      <c r="K395" s="328">
        <v>1158.5999999999999</v>
      </c>
      <c r="L395" s="328">
        <v>1130.3499999999999</v>
      </c>
      <c r="M395" s="328">
        <v>2.1125600000000002</v>
      </c>
      <c r="N395" s="1"/>
      <c r="O395" s="1"/>
    </row>
    <row r="396" spans="1:15" ht="12.75" customHeight="1">
      <c r="A396" s="30">
        <v>386</v>
      </c>
      <c r="B396" s="347" t="s">
        <v>186</v>
      </c>
      <c r="C396" s="328">
        <v>2235.5</v>
      </c>
      <c r="D396" s="329">
        <v>2220.5</v>
      </c>
      <c r="E396" s="329">
        <v>2195</v>
      </c>
      <c r="F396" s="329">
        <v>2154.5</v>
      </c>
      <c r="G396" s="329">
        <v>2129</v>
      </c>
      <c r="H396" s="329">
        <v>2261</v>
      </c>
      <c r="I396" s="329">
        <v>2286.5</v>
      </c>
      <c r="J396" s="329">
        <v>2327</v>
      </c>
      <c r="K396" s="328">
        <v>2246</v>
      </c>
      <c r="L396" s="328">
        <v>2180</v>
      </c>
      <c r="M396" s="328">
        <v>98.250429999999994</v>
      </c>
      <c r="N396" s="1"/>
      <c r="O396" s="1"/>
    </row>
    <row r="397" spans="1:15" ht="12.75" customHeight="1">
      <c r="A397" s="30">
        <v>387</v>
      </c>
      <c r="B397" s="347" t="s">
        <v>847</v>
      </c>
      <c r="C397" s="328">
        <v>499.35</v>
      </c>
      <c r="D397" s="329">
        <v>499.0333333333333</v>
      </c>
      <c r="E397" s="329">
        <v>492.61666666666662</v>
      </c>
      <c r="F397" s="329">
        <v>485.88333333333333</v>
      </c>
      <c r="G397" s="329">
        <v>479.46666666666664</v>
      </c>
      <c r="H397" s="329">
        <v>505.76666666666659</v>
      </c>
      <c r="I397" s="329">
        <v>512.18333333333339</v>
      </c>
      <c r="J397" s="329">
        <v>518.91666666666652</v>
      </c>
      <c r="K397" s="328">
        <v>505.45</v>
      </c>
      <c r="L397" s="328">
        <v>492.3</v>
      </c>
      <c r="M397" s="328">
        <v>1.60693</v>
      </c>
      <c r="N397" s="1"/>
      <c r="O397" s="1"/>
    </row>
    <row r="398" spans="1:15" ht="12.75" customHeight="1">
      <c r="A398" s="30">
        <v>388</v>
      </c>
      <c r="B398" s="347" t="s">
        <v>480</v>
      </c>
      <c r="C398" s="328">
        <v>245.05</v>
      </c>
      <c r="D398" s="329">
        <v>244.58333333333334</v>
      </c>
      <c r="E398" s="329">
        <v>242.16666666666669</v>
      </c>
      <c r="F398" s="329">
        <v>239.28333333333333</v>
      </c>
      <c r="G398" s="329">
        <v>236.86666666666667</v>
      </c>
      <c r="H398" s="329">
        <v>247.4666666666667</v>
      </c>
      <c r="I398" s="329">
        <v>249.88333333333338</v>
      </c>
      <c r="J398" s="329">
        <v>252.76666666666671</v>
      </c>
      <c r="K398" s="328">
        <v>247</v>
      </c>
      <c r="L398" s="328">
        <v>241.7</v>
      </c>
      <c r="M398" s="328">
        <v>1.0385800000000001</v>
      </c>
      <c r="N398" s="1"/>
      <c r="O398" s="1"/>
    </row>
    <row r="399" spans="1:15" ht="12.75" customHeight="1">
      <c r="A399" s="30">
        <v>389</v>
      </c>
      <c r="B399" s="347" t="s">
        <v>490</v>
      </c>
      <c r="C399" s="328">
        <v>898.95</v>
      </c>
      <c r="D399" s="329">
        <v>904.08333333333337</v>
      </c>
      <c r="E399" s="329">
        <v>886.86666666666679</v>
      </c>
      <c r="F399" s="329">
        <v>874.78333333333342</v>
      </c>
      <c r="G399" s="329">
        <v>857.56666666666683</v>
      </c>
      <c r="H399" s="329">
        <v>916.16666666666674</v>
      </c>
      <c r="I399" s="329">
        <v>933.38333333333321</v>
      </c>
      <c r="J399" s="329">
        <v>945.4666666666667</v>
      </c>
      <c r="K399" s="328">
        <v>921.3</v>
      </c>
      <c r="L399" s="328">
        <v>892</v>
      </c>
      <c r="M399" s="328">
        <v>0.47014</v>
      </c>
      <c r="N399" s="1"/>
      <c r="O399" s="1"/>
    </row>
    <row r="400" spans="1:15" ht="12.75" customHeight="1">
      <c r="A400" s="30">
        <v>390</v>
      </c>
      <c r="B400" s="347" t="s">
        <v>491</v>
      </c>
      <c r="C400" s="328">
        <v>1567.05</v>
      </c>
      <c r="D400" s="329">
        <v>1554.0333333333335</v>
      </c>
      <c r="E400" s="329">
        <v>1533.0666666666671</v>
      </c>
      <c r="F400" s="329">
        <v>1499.0833333333335</v>
      </c>
      <c r="G400" s="329">
        <v>1478.116666666667</v>
      </c>
      <c r="H400" s="329">
        <v>1588.0166666666671</v>
      </c>
      <c r="I400" s="329">
        <v>1608.9833333333338</v>
      </c>
      <c r="J400" s="329">
        <v>1642.9666666666672</v>
      </c>
      <c r="K400" s="328">
        <v>1575</v>
      </c>
      <c r="L400" s="328">
        <v>1520.05</v>
      </c>
      <c r="M400" s="328">
        <v>1.36344</v>
      </c>
      <c r="N400" s="1"/>
      <c r="O400" s="1"/>
    </row>
    <row r="401" spans="1:15" ht="12.75" customHeight="1">
      <c r="A401" s="30">
        <v>391</v>
      </c>
      <c r="B401" s="347" t="s">
        <v>482</v>
      </c>
      <c r="C401" s="328">
        <v>30.7</v>
      </c>
      <c r="D401" s="329">
        <v>30.566666666666666</v>
      </c>
      <c r="E401" s="329">
        <v>30.133333333333333</v>
      </c>
      <c r="F401" s="329">
        <v>29.566666666666666</v>
      </c>
      <c r="G401" s="329">
        <v>29.133333333333333</v>
      </c>
      <c r="H401" s="329">
        <v>31.133333333333333</v>
      </c>
      <c r="I401" s="329">
        <v>31.566666666666663</v>
      </c>
      <c r="J401" s="329">
        <v>32.133333333333333</v>
      </c>
      <c r="K401" s="328">
        <v>31</v>
      </c>
      <c r="L401" s="328">
        <v>30</v>
      </c>
      <c r="M401" s="328">
        <v>17.41319</v>
      </c>
      <c r="N401" s="1"/>
      <c r="O401" s="1"/>
    </row>
    <row r="402" spans="1:15" ht="12.75" customHeight="1">
      <c r="A402" s="30">
        <v>392</v>
      </c>
      <c r="B402" s="347" t="s">
        <v>187</v>
      </c>
      <c r="C402" s="328">
        <v>96.1</v>
      </c>
      <c r="D402" s="329">
        <v>96.033333333333346</v>
      </c>
      <c r="E402" s="329">
        <v>93.566666666666691</v>
      </c>
      <c r="F402" s="329">
        <v>91.033333333333346</v>
      </c>
      <c r="G402" s="329">
        <v>88.566666666666691</v>
      </c>
      <c r="H402" s="329">
        <v>98.566666666666691</v>
      </c>
      <c r="I402" s="329">
        <v>101.03333333333336</v>
      </c>
      <c r="J402" s="329">
        <v>103.56666666666669</v>
      </c>
      <c r="K402" s="328">
        <v>98.5</v>
      </c>
      <c r="L402" s="328">
        <v>93.5</v>
      </c>
      <c r="M402" s="328">
        <v>385.96051</v>
      </c>
      <c r="N402" s="1"/>
      <c r="O402" s="1"/>
    </row>
    <row r="403" spans="1:15" ht="12.75" customHeight="1">
      <c r="A403" s="30">
        <v>393</v>
      </c>
      <c r="B403" s="347" t="s">
        <v>275</v>
      </c>
      <c r="C403" s="328">
        <v>7107.05</v>
      </c>
      <c r="D403" s="329">
        <v>7090.0999999999995</v>
      </c>
      <c r="E403" s="329">
        <v>7050.1999999999989</v>
      </c>
      <c r="F403" s="329">
        <v>6993.3499999999995</v>
      </c>
      <c r="G403" s="329">
        <v>6953.4499999999989</v>
      </c>
      <c r="H403" s="329">
        <v>7146.9499999999989</v>
      </c>
      <c r="I403" s="329">
        <v>7186.8499999999985</v>
      </c>
      <c r="J403" s="329">
        <v>7243.6999999999989</v>
      </c>
      <c r="K403" s="328">
        <v>7130</v>
      </c>
      <c r="L403" s="328">
        <v>7033.25</v>
      </c>
      <c r="M403" s="328">
        <v>0.14935000000000001</v>
      </c>
      <c r="N403" s="1"/>
      <c r="O403" s="1"/>
    </row>
    <row r="404" spans="1:15" ht="12.75" customHeight="1">
      <c r="A404" s="30">
        <v>394</v>
      </c>
      <c r="B404" s="347" t="s">
        <v>274</v>
      </c>
      <c r="C404" s="328">
        <v>781.9</v>
      </c>
      <c r="D404" s="329">
        <v>767.5</v>
      </c>
      <c r="E404" s="329">
        <v>746.05</v>
      </c>
      <c r="F404" s="329">
        <v>710.19999999999993</v>
      </c>
      <c r="G404" s="329">
        <v>688.74999999999989</v>
      </c>
      <c r="H404" s="329">
        <v>803.35</v>
      </c>
      <c r="I404" s="329">
        <v>824.80000000000007</v>
      </c>
      <c r="J404" s="329">
        <v>860.65000000000009</v>
      </c>
      <c r="K404" s="328">
        <v>788.95</v>
      </c>
      <c r="L404" s="328">
        <v>731.65</v>
      </c>
      <c r="M404" s="328">
        <v>21.867280000000001</v>
      </c>
      <c r="N404" s="1"/>
      <c r="O404" s="1"/>
    </row>
    <row r="405" spans="1:15" ht="12.75" customHeight="1">
      <c r="A405" s="30">
        <v>395</v>
      </c>
      <c r="B405" s="347" t="s">
        <v>188</v>
      </c>
      <c r="C405" s="328">
        <v>1031.95</v>
      </c>
      <c r="D405" s="329">
        <v>1025.0666666666666</v>
      </c>
      <c r="E405" s="329">
        <v>1010.3833333333332</v>
      </c>
      <c r="F405" s="329">
        <v>988.81666666666661</v>
      </c>
      <c r="G405" s="329">
        <v>974.13333333333321</v>
      </c>
      <c r="H405" s="329">
        <v>1046.6333333333332</v>
      </c>
      <c r="I405" s="329">
        <v>1061.3166666666666</v>
      </c>
      <c r="J405" s="329">
        <v>1082.8833333333332</v>
      </c>
      <c r="K405" s="328">
        <v>1039.75</v>
      </c>
      <c r="L405" s="328">
        <v>1003.5</v>
      </c>
      <c r="M405" s="328">
        <v>15.800560000000001</v>
      </c>
      <c r="N405" s="1"/>
      <c r="O405" s="1"/>
    </row>
    <row r="406" spans="1:15" ht="12.75" customHeight="1">
      <c r="A406" s="30">
        <v>396</v>
      </c>
      <c r="B406" s="347" t="s">
        <v>189</v>
      </c>
      <c r="C406" s="328">
        <v>440.3</v>
      </c>
      <c r="D406" s="329">
        <v>435.8</v>
      </c>
      <c r="E406" s="329">
        <v>429.5</v>
      </c>
      <c r="F406" s="329">
        <v>418.7</v>
      </c>
      <c r="G406" s="329">
        <v>412.4</v>
      </c>
      <c r="H406" s="329">
        <v>446.6</v>
      </c>
      <c r="I406" s="329">
        <v>452.90000000000009</v>
      </c>
      <c r="J406" s="329">
        <v>463.70000000000005</v>
      </c>
      <c r="K406" s="328">
        <v>442.1</v>
      </c>
      <c r="L406" s="328">
        <v>425</v>
      </c>
      <c r="M406" s="328">
        <v>425.10207000000003</v>
      </c>
      <c r="N406" s="1"/>
      <c r="O406" s="1"/>
    </row>
    <row r="407" spans="1:15" ht="12.75" customHeight="1">
      <c r="A407" s="30">
        <v>397</v>
      </c>
      <c r="B407" s="347" t="s">
        <v>495</v>
      </c>
      <c r="C407" s="328">
        <v>1817.75</v>
      </c>
      <c r="D407" s="329">
        <v>1799.25</v>
      </c>
      <c r="E407" s="329">
        <v>1758.5</v>
      </c>
      <c r="F407" s="329">
        <v>1699.25</v>
      </c>
      <c r="G407" s="329">
        <v>1658.5</v>
      </c>
      <c r="H407" s="329">
        <v>1858.5</v>
      </c>
      <c r="I407" s="329">
        <v>1899.25</v>
      </c>
      <c r="J407" s="329">
        <v>1958.5</v>
      </c>
      <c r="K407" s="328">
        <v>1840</v>
      </c>
      <c r="L407" s="328">
        <v>1740</v>
      </c>
      <c r="M407" s="328">
        <v>1.4003000000000001</v>
      </c>
      <c r="N407" s="1"/>
      <c r="O407" s="1"/>
    </row>
    <row r="408" spans="1:15" ht="12.75" customHeight="1">
      <c r="A408" s="30">
        <v>398</v>
      </c>
      <c r="B408" s="347" t="s">
        <v>496</v>
      </c>
      <c r="C408" s="328">
        <v>106.25</v>
      </c>
      <c r="D408" s="329">
        <v>106.93333333333332</v>
      </c>
      <c r="E408" s="329">
        <v>103.91666666666664</v>
      </c>
      <c r="F408" s="329">
        <v>101.58333333333331</v>
      </c>
      <c r="G408" s="329">
        <v>98.566666666666634</v>
      </c>
      <c r="H408" s="329">
        <v>109.26666666666665</v>
      </c>
      <c r="I408" s="329">
        <v>112.28333333333333</v>
      </c>
      <c r="J408" s="329">
        <v>114.61666666666666</v>
      </c>
      <c r="K408" s="328">
        <v>109.95</v>
      </c>
      <c r="L408" s="328">
        <v>104.6</v>
      </c>
      <c r="M408" s="328">
        <v>10.58722</v>
      </c>
      <c r="N408" s="1"/>
      <c r="O408" s="1"/>
    </row>
    <row r="409" spans="1:15" ht="12.75" customHeight="1">
      <c r="A409" s="30">
        <v>399</v>
      </c>
      <c r="B409" s="347" t="s">
        <v>501</v>
      </c>
      <c r="C409" s="328">
        <v>114.85</v>
      </c>
      <c r="D409" s="329">
        <v>115.41666666666667</v>
      </c>
      <c r="E409" s="329">
        <v>113.33333333333334</v>
      </c>
      <c r="F409" s="329">
        <v>111.81666666666668</v>
      </c>
      <c r="G409" s="329">
        <v>109.73333333333335</v>
      </c>
      <c r="H409" s="329">
        <v>116.93333333333334</v>
      </c>
      <c r="I409" s="329">
        <v>119.01666666666668</v>
      </c>
      <c r="J409" s="329">
        <v>120.53333333333333</v>
      </c>
      <c r="K409" s="328">
        <v>117.5</v>
      </c>
      <c r="L409" s="328">
        <v>113.9</v>
      </c>
      <c r="M409" s="328">
        <v>19.326370000000001</v>
      </c>
      <c r="N409" s="1"/>
      <c r="O409" s="1"/>
    </row>
    <row r="410" spans="1:15" ht="12.75" customHeight="1">
      <c r="A410" s="30">
        <v>400</v>
      </c>
      <c r="B410" s="347" t="s">
        <v>497</v>
      </c>
      <c r="C410" s="328">
        <v>123.7</v>
      </c>
      <c r="D410" s="329">
        <v>124.05000000000001</v>
      </c>
      <c r="E410" s="329">
        <v>120.95000000000002</v>
      </c>
      <c r="F410" s="329">
        <v>118.2</v>
      </c>
      <c r="G410" s="329">
        <v>115.10000000000001</v>
      </c>
      <c r="H410" s="329">
        <v>126.80000000000003</v>
      </c>
      <c r="I410" s="329">
        <v>129.90000000000003</v>
      </c>
      <c r="J410" s="329">
        <v>132.65000000000003</v>
      </c>
      <c r="K410" s="328">
        <v>127.15</v>
      </c>
      <c r="L410" s="328">
        <v>121.3</v>
      </c>
      <c r="M410" s="328">
        <v>10.79392</v>
      </c>
      <c r="N410" s="1"/>
      <c r="O410" s="1"/>
    </row>
    <row r="411" spans="1:15" ht="12.75" customHeight="1">
      <c r="A411" s="30">
        <v>401</v>
      </c>
      <c r="B411" s="347" t="s">
        <v>499</v>
      </c>
      <c r="C411" s="328">
        <v>3489.4</v>
      </c>
      <c r="D411" s="329">
        <v>3520.5666666666671</v>
      </c>
      <c r="E411" s="329">
        <v>3389.983333333334</v>
      </c>
      <c r="F411" s="329">
        <v>3290.5666666666671</v>
      </c>
      <c r="G411" s="329">
        <v>3159.983333333334</v>
      </c>
      <c r="H411" s="329">
        <v>3619.983333333334</v>
      </c>
      <c r="I411" s="329">
        <v>3750.5666666666671</v>
      </c>
      <c r="J411" s="329">
        <v>3849.983333333334</v>
      </c>
      <c r="K411" s="328">
        <v>3651.15</v>
      </c>
      <c r="L411" s="328">
        <v>3421.15</v>
      </c>
      <c r="M411" s="328">
        <v>0.45416000000000001</v>
      </c>
      <c r="N411" s="1"/>
      <c r="O411" s="1"/>
    </row>
    <row r="412" spans="1:15" ht="12.75" customHeight="1">
      <c r="A412" s="30">
        <v>402</v>
      </c>
      <c r="B412" s="347" t="s">
        <v>498</v>
      </c>
      <c r="C412" s="328">
        <v>532.4</v>
      </c>
      <c r="D412" s="329">
        <v>531.13333333333333</v>
      </c>
      <c r="E412" s="329">
        <v>519.26666666666665</v>
      </c>
      <c r="F412" s="329">
        <v>506.13333333333333</v>
      </c>
      <c r="G412" s="329">
        <v>494.26666666666665</v>
      </c>
      <c r="H412" s="329">
        <v>544.26666666666665</v>
      </c>
      <c r="I412" s="329">
        <v>556.13333333333321</v>
      </c>
      <c r="J412" s="329">
        <v>569.26666666666665</v>
      </c>
      <c r="K412" s="328">
        <v>543</v>
      </c>
      <c r="L412" s="328">
        <v>518</v>
      </c>
      <c r="M412" s="328">
        <v>1.4405300000000001</v>
      </c>
      <c r="N412" s="1"/>
      <c r="O412" s="1"/>
    </row>
    <row r="413" spans="1:15" ht="12.75" customHeight="1">
      <c r="A413" s="30">
        <v>403</v>
      </c>
      <c r="B413" s="347" t="s">
        <v>500</v>
      </c>
      <c r="C413" s="328">
        <v>396.7</v>
      </c>
      <c r="D413" s="329">
        <v>394.2</v>
      </c>
      <c r="E413" s="329">
        <v>388.5</v>
      </c>
      <c r="F413" s="329">
        <v>380.3</v>
      </c>
      <c r="G413" s="329">
        <v>374.6</v>
      </c>
      <c r="H413" s="329">
        <v>402.4</v>
      </c>
      <c r="I413" s="329">
        <v>408.09999999999991</v>
      </c>
      <c r="J413" s="329">
        <v>416.29999999999995</v>
      </c>
      <c r="K413" s="328">
        <v>399.9</v>
      </c>
      <c r="L413" s="328">
        <v>386</v>
      </c>
      <c r="M413" s="328">
        <v>2.5350000000000001</v>
      </c>
      <c r="N413" s="1"/>
      <c r="O413" s="1"/>
    </row>
    <row r="414" spans="1:15" ht="12.75" customHeight="1">
      <c r="A414" s="30">
        <v>404</v>
      </c>
      <c r="B414" s="347" t="s">
        <v>190</v>
      </c>
      <c r="C414" s="328">
        <v>22583.85</v>
      </c>
      <c r="D414" s="329">
        <v>22333.266666666666</v>
      </c>
      <c r="E414" s="329">
        <v>21962.583333333332</v>
      </c>
      <c r="F414" s="329">
        <v>21341.316666666666</v>
      </c>
      <c r="G414" s="329">
        <v>20970.633333333331</v>
      </c>
      <c r="H414" s="329">
        <v>22954.533333333333</v>
      </c>
      <c r="I414" s="329">
        <v>23325.216666666667</v>
      </c>
      <c r="J414" s="329">
        <v>23946.483333333334</v>
      </c>
      <c r="K414" s="328">
        <v>22703.95</v>
      </c>
      <c r="L414" s="328">
        <v>21712</v>
      </c>
      <c r="M414" s="328">
        <v>0.51900000000000002</v>
      </c>
      <c r="N414" s="1"/>
      <c r="O414" s="1"/>
    </row>
    <row r="415" spans="1:15" ht="12.75" customHeight="1">
      <c r="A415" s="30">
        <v>405</v>
      </c>
      <c r="B415" s="347" t="s">
        <v>502</v>
      </c>
      <c r="C415" s="328">
        <v>1476.95</v>
      </c>
      <c r="D415" s="329">
        <v>1461.8666666666668</v>
      </c>
      <c r="E415" s="329">
        <v>1431.1333333333337</v>
      </c>
      <c r="F415" s="329">
        <v>1385.3166666666668</v>
      </c>
      <c r="G415" s="329">
        <v>1354.5833333333337</v>
      </c>
      <c r="H415" s="329">
        <v>1507.6833333333336</v>
      </c>
      <c r="I415" s="329">
        <v>1538.4166666666667</v>
      </c>
      <c r="J415" s="329">
        <v>1584.2333333333336</v>
      </c>
      <c r="K415" s="328">
        <v>1492.6</v>
      </c>
      <c r="L415" s="328">
        <v>1416.05</v>
      </c>
      <c r="M415" s="328">
        <v>0.26971000000000001</v>
      </c>
      <c r="N415" s="1"/>
      <c r="O415" s="1"/>
    </row>
    <row r="416" spans="1:15" ht="12.75" customHeight="1">
      <c r="A416" s="30">
        <v>406</v>
      </c>
      <c r="B416" s="347" t="s">
        <v>191</v>
      </c>
      <c r="C416" s="328">
        <v>2249.8000000000002</v>
      </c>
      <c r="D416" s="329">
        <v>2230.4166666666665</v>
      </c>
      <c r="E416" s="329">
        <v>2197.3833333333332</v>
      </c>
      <c r="F416" s="329">
        <v>2144.9666666666667</v>
      </c>
      <c r="G416" s="329">
        <v>2111.9333333333334</v>
      </c>
      <c r="H416" s="329">
        <v>2282.833333333333</v>
      </c>
      <c r="I416" s="329">
        <v>2315.8666666666668</v>
      </c>
      <c r="J416" s="329">
        <v>2368.2833333333328</v>
      </c>
      <c r="K416" s="328">
        <v>2263.4499999999998</v>
      </c>
      <c r="L416" s="328">
        <v>2178</v>
      </c>
      <c r="M416" s="328">
        <v>1.7784899999999999</v>
      </c>
      <c r="N416" s="1"/>
      <c r="O416" s="1"/>
    </row>
    <row r="417" spans="1:15" ht="12.75" customHeight="1">
      <c r="A417" s="30">
        <v>407</v>
      </c>
      <c r="B417" s="347" t="s">
        <v>492</v>
      </c>
      <c r="C417" s="328">
        <v>446.8</v>
      </c>
      <c r="D417" s="329">
        <v>447.26666666666665</v>
      </c>
      <c r="E417" s="329">
        <v>435.5333333333333</v>
      </c>
      <c r="F417" s="329">
        <v>424.26666666666665</v>
      </c>
      <c r="G417" s="329">
        <v>412.5333333333333</v>
      </c>
      <c r="H417" s="329">
        <v>458.5333333333333</v>
      </c>
      <c r="I417" s="329">
        <v>470.26666666666665</v>
      </c>
      <c r="J417" s="329">
        <v>481.5333333333333</v>
      </c>
      <c r="K417" s="328">
        <v>459</v>
      </c>
      <c r="L417" s="328">
        <v>436</v>
      </c>
      <c r="M417" s="328">
        <v>3.85792</v>
      </c>
      <c r="N417" s="1"/>
      <c r="O417" s="1"/>
    </row>
    <row r="418" spans="1:15" ht="12.75" customHeight="1">
      <c r="A418" s="30">
        <v>408</v>
      </c>
      <c r="B418" s="347" t="s">
        <v>493</v>
      </c>
      <c r="C418" s="328">
        <v>28.9</v>
      </c>
      <c r="D418" s="329">
        <v>28.7</v>
      </c>
      <c r="E418" s="329">
        <v>28.25</v>
      </c>
      <c r="F418" s="329">
        <v>27.6</v>
      </c>
      <c r="G418" s="329">
        <v>27.150000000000002</v>
      </c>
      <c r="H418" s="329">
        <v>29.349999999999998</v>
      </c>
      <c r="I418" s="329">
        <v>29.799999999999994</v>
      </c>
      <c r="J418" s="329">
        <v>30.449999999999996</v>
      </c>
      <c r="K418" s="328">
        <v>29.15</v>
      </c>
      <c r="L418" s="328">
        <v>28.05</v>
      </c>
      <c r="M418" s="328">
        <v>20.688849999999999</v>
      </c>
      <c r="N418" s="1"/>
      <c r="O418" s="1"/>
    </row>
    <row r="419" spans="1:15" ht="12.75" customHeight="1">
      <c r="A419" s="30">
        <v>409</v>
      </c>
      <c r="B419" s="347" t="s">
        <v>494</v>
      </c>
      <c r="C419" s="328">
        <v>3199.1</v>
      </c>
      <c r="D419" s="329">
        <v>3177.3833333333337</v>
      </c>
      <c r="E419" s="329">
        <v>3133.2666666666673</v>
      </c>
      <c r="F419" s="329">
        <v>3067.4333333333338</v>
      </c>
      <c r="G419" s="329">
        <v>3023.3166666666675</v>
      </c>
      <c r="H419" s="329">
        <v>3243.2166666666672</v>
      </c>
      <c r="I419" s="329">
        <v>3287.333333333333</v>
      </c>
      <c r="J419" s="329">
        <v>3353.166666666667</v>
      </c>
      <c r="K419" s="328">
        <v>3221.5</v>
      </c>
      <c r="L419" s="328">
        <v>3111.55</v>
      </c>
      <c r="M419" s="328">
        <v>1.0203199999999999</v>
      </c>
      <c r="N419" s="1"/>
      <c r="O419" s="1"/>
    </row>
    <row r="420" spans="1:15" ht="12.75" customHeight="1">
      <c r="A420" s="30">
        <v>410</v>
      </c>
      <c r="B420" s="347" t="s">
        <v>503</v>
      </c>
      <c r="C420" s="328">
        <v>752.9</v>
      </c>
      <c r="D420" s="329">
        <v>736.63333333333333</v>
      </c>
      <c r="E420" s="329">
        <v>704.26666666666665</v>
      </c>
      <c r="F420" s="329">
        <v>655.63333333333333</v>
      </c>
      <c r="G420" s="329">
        <v>623.26666666666665</v>
      </c>
      <c r="H420" s="329">
        <v>785.26666666666665</v>
      </c>
      <c r="I420" s="329">
        <v>817.63333333333321</v>
      </c>
      <c r="J420" s="329">
        <v>866.26666666666665</v>
      </c>
      <c r="K420" s="328">
        <v>769</v>
      </c>
      <c r="L420" s="328">
        <v>688</v>
      </c>
      <c r="M420" s="328">
        <v>4.1214300000000001</v>
      </c>
      <c r="N420" s="1"/>
      <c r="O420" s="1"/>
    </row>
    <row r="421" spans="1:15" ht="12.75" customHeight="1">
      <c r="A421" s="30">
        <v>411</v>
      </c>
      <c r="B421" s="347" t="s">
        <v>505</v>
      </c>
      <c r="C421" s="328">
        <v>699.35</v>
      </c>
      <c r="D421" s="329">
        <v>700.7833333333333</v>
      </c>
      <c r="E421" s="329">
        <v>692.56666666666661</v>
      </c>
      <c r="F421" s="329">
        <v>685.7833333333333</v>
      </c>
      <c r="G421" s="329">
        <v>677.56666666666661</v>
      </c>
      <c r="H421" s="329">
        <v>707.56666666666661</v>
      </c>
      <c r="I421" s="329">
        <v>715.7833333333333</v>
      </c>
      <c r="J421" s="329">
        <v>722.56666666666661</v>
      </c>
      <c r="K421" s="328">
        <v>709</v>
      </c>
      <c r="L421" s="328">
        <v>694</v>
      </c>
      <c r="M421" s="328">
        <v>0.56589999999999996</v>
      </c>
      <c r="N421" s="1"/>
      <c r="O421" s="1"/>
    </row>
    <row r="422" spans="1:15" ht="12.75" customHeight="1">
      <c r="A422" s="30">
        <v>412</v>
      </c>
      <c r="B422" s="347" t="s">
        <v>504</v>
      </c>
      <c r="C422" s="328">
        <v>2305.75</v>
      </c>
      <c r="D422" s="329">
        <v>2288.3666666666668</v>
      </c>
      <c r="E422" s="329">
        <v>2258.3833333333337</v>
      </c>
      <c r="F422" s="329">
        <v>2211.0166666666669</v>
      </c>
      <c r="G422" s="329">
        <v>2181.0333333333338</v>
      </c>
      <c r="H422" s="329">
        <v>2335.7333333333336</v>
      </c>
      <c r="I422" s="329">
        <v>2365.7166666666672</v>
      </c>
      <c r="J422" s="329">
        <v>2413.0833333333335</v>
      </c>
      <c r="K422" s="328">
        <v>2318.35</v>
      </c>
      <c r="L422" s="328">
        <v>2241</v>
      </c>
      <c r="M422" s="328">
        <v>0.17766999999999999</v>
      </c>
      <c r="N422" s="1"/>
      <c r="O422" s="1"/>
    </row>
    <row r="423" spans="1:15" ht="12.75" customHeight="1">
      <c r="A423" s="30">
        <v>413</v>
      </c>
      <c r="B423" s="347" t="s">
        <v>901</v>
      </c>
      <c r="C423" s="328">
        <v>569.5</v>
      </c>
      <c r="D423" s="329">
        <v>574.01666666666665</v>
      </c>
      <c r="E423" s="329">
        <v>558.43333333333328</v>
      </c>
      <c r="F423" s="329">
        <v>547.36666666666667</v>
      </c>
      <c r="G423" s="329">
        <v>531.7833333333333</v>
      </c>
      <c r="H423" s="329">
        <v>585.08333333333326</v>
      </c>
      <c r="I423" s="329">
        <v>600.66666666666674</v>
      </c>
      <c r="J423" s="329">
        <v>611.73333333333323</v>
      </c>
      <c r="K423" s="328">
        <v>589.6</v>
      </c>
      <c r="L423" s="328">
        <v>562.95000000000005</v>
      </c>
      <c r="M423" s="328">
        <v>11.596730000000001</v>
      </c>
      <c r="N423" s="1"/>
      <c r="O423" s="1"/>
    </row>
    <row r="424" spans="1:15" ht="12.75" customHeight="1">
      <c r="A424" s="30">
        <v>414</v>
      </c>
      <c r="B424" s="347" t="s">
        <v>506</v>
      </c>
      <c r="C424" s="328">
        <v>756.35</v>
      </c>
      <c r="D424" s="329">
        <v>751.41666666666663</v>
      </c>
      <c r="E424" s="329">
        <v>743.83333333333326</v>
      </c>
      <c r="F424" s="329">
        <v>731.31666666666661</v>
      </c>
      <c r="G424" s="329">
        <v>723.73333333333323</v>
      </c>
      <c r="H424" s="329">
        <v>763.93333333333328</v>
      </c>
      <c r="I424" s="329">
        <v>771.51666666666654</v>
      </c>
      <c r="J424" s="329">
        <v>784.0333333333333</v>
      </c>
      <c r="K424" s="328">
        <v>759</v>
      </c>
      <c r="L424" s="328">
        <v>738.9</v>
      </c>
      <c r="M424" s="328">
        <v>0.90010000000000001</v>
      </c>
      <c r="N424" s="1"/>
      <c r="O424" s="1"/>
    </row>
    <row r="425" spans="1:15" ht="12.75" customHeight="1">
      <c r="A425" s="30">
        <v>415</v>
      </c>
      <c r="B425" s="347" t="s">
        <v>507</v>
      </c>
      <c r="C425" s="328">
        <v>330.7</v>
      </c>
      <c r="D425" s="329">
        <v>331.18333333333334</v>
      </c>
      <c r="E425" s="329">
        <v>322.51666666666665</v>
      </c>
      <c r="F425" s="329">
        <v>314.33333333333331</v>
      </c>
      <c r="G425" s="329">
        <v>305.66666666666663</v>
      </c>
      <c r="H425" s="329">
        <v>339.36666666666667</v>
      </c>
      <c r="I425" s="329">
        <v>348.0333333333333</v>
      </c>
      <c r="J425" s="329">
        <v>356.2166666666667</v>
      </c>
      <c r="K425" s="328">
        <v>339.85</v>
      </c>
      <c r="L425" s="328">
        <v>323</v>
      </c>
      <c r="M425" s="328">
        <v>2.1624699999999999</v>
      </c>
      <c r="N425" s="1"/>
      <c r="O425" s="1"/>
    </row>
    <row r="426" spans="1:15" ht="12.75" customHeight="1">
      <c r="A426" s="30">
        <v>416</v>
      </c>
      <c r="B426" s="347" t="s">
        <v>515</v>
      </c>
      <c r="C426" s="328">
        <v>277.2</v>
      </c>
      <c r="D426" s="329">
        <v>272.2833333333333</v>
      </c>
      <c r="E426" s="329">
        <v>264.71666666666658</v>
      </c>
      <c r="F426" s="329">
        <v>252.23333333333329</v>
      </c>
      <c r="G426" s="329">
        <v>244.66666666666657</v>
      </c>
      <c r="H426" s="329">
        <v>284.76666666666659</v>
      </c>
      <c r="I426" s="329">
        <v>292.33333333333331</v>
      </c>
      <c r="J426" s="329">
        <v>304.81666666666661</v>
      </c>
      <c r="K426" s="328">
        <v>279.85000000000002</v>
      </c>
      <c r="L426" s="328">
        <v>259.8</v>
      </c>
      <c r="M426" s="328">
        <v>11.06279</v>
      </c>
      <c r="N426" s="1"/>
      <c r="O426" s="1"/>
    </row>
    <row r="427" spans="1:15" ht="12.75" customHeight="1">
      <c r="A427" s="30">
        <v>417</v>
      </c>
      <c r="B427" s="347" t="s">
        <v>508</v>
      </c>
      <c r="C427" s="328">
        <v>57.1</v>
      </c>
      <c r="D427" s="329">
        <v>56.35</v>
      </c>
      <c r="E427" s="329">
        <v>54.95</v>
      </c>
      <c r="F427" s="329">
        <v>52.800000000000004</v>
      </c>
      <c r="G427" s="329">
        <v>51.400000000000006</v>
      </c>
      <c r="H427" s="329">
        <v>58.5</v>
      </c>
      <c r="I427" s="329">
        <v>59.899999999999991</v>
      </c>
      <c r="J427" s="329">
        <v>62.05</v>
      </c>
      <c r="K427" s="328">
        <v>57.75</v>
      </c>
      <c r="L427" s="328">
        <v>54.2</v>
      </c>
      <c r="M427" s="328">
        <v>22.87538</v>
      </c>
      <c r="N427" s="1"/>
      <c r="O427" s="1"/>
    </row>
    <row r="428" spans="1:15" ht="12.75" customHeight="1">
      <c r="A428" s="30">
        <v>418</v>
      </c>
      <c r="B428" s="347" t="s">
        <v>192</v>
      </c>
      <c r="C428" s="328">
        <v>2189.75</v>
      </c>
      <c r="D428" s="329">
        <v>2166.2833333333333</v>
      </c>
      <c r="E428" s="329">
        <v>2137.5666666666666</v>
      </c>
      <c r="F428" s="329">
        <v>2085.3833333333332</v>
      </c>
      <c r="G428" s="329">
        <v>2056.6666666666665</v>
      </c>
      <c r="H428" s="329">
        <v>2218.4666666666667</v>
      </c>
      <c r="I428" s="329">
        <v>2247.1833333333329</v>
      </c>
      <c r="J428" s="329">
        <v>2299.3666666666668</v>
      </c>
      <c r="K428" s="328">
        <v>2195</v>
      </c>
      <c r="L428" s="328">
        <v>2114.1</v>
      </c>
      <c r="M428" s="328">
        <v>7.4780699999999998</v>
      </c>
      <c r="N428" s="1"/>
      <c r="O428" s="1"/>
    </row>
    <row r="429" spans="1:15" ht="12.75" customHeight="1">
      <c r="A429" s="30">
        <v>419</v>
      </c>
      <c r="B429" s="347" t="s">
        <v>193</v>
      </c>
      <c r="C429" s="328">
        <v>1041.5999999999999</v>
      </c>
      <c r="D429" s="329">
        <v>1031.1333333333332</v>
      </c>
      <c r="E429" s="329">
        <v>1012.4666666666665</v>
      </c>
      <c r="F429" s="329">
        <v>983.33333333333326</v>
      </c>
      <c r="G429" s="329">
        <v>964.66666666666652</v>
      </c>
      <c r="H429" s="329">
        <v>1060.2666666666664</v>
      </c>
      <c r="I429" s="329">
        <v>1078.9333333333334</v>
      </c>
      <c r="J429" s="329">
        <v>1108.0666666666664</v>
      </c>
      <c r="K429" s="328">
        <v>1049.8</v>
      </c>
      <c r="L429" s="328">
        <v>1002</v>
      </c>
      <c r="M429" s="328">
        <v>24.435569999999998</v>
      </c>
      <c r="N429" s="1"/>
      <c r="O429" s="1"/>
    </row>
    <row r="430" spans="1:15" ht="12.75" customHeight="1">
      <c r="A430" s="30">
        <v>420</v>
      </c>
      <c r="B430" s="347" t="s">
        <v>512</v>
      </c>
      <c r="C430" s="328">
        <v>324.64999999999998</v>
      </c>
      <c r="D430" s="329">
        <v>323.43333333333334</v>
      </c>
      <c r="E430" s="329">
        <v>317.7166666666667</v>
      </c>
      <c r="F430" s="329">
        <v>310.78333333333336</v>
      </c>
      <c r="G430" s="329">
        <v>305.06666666666672</v>
      </c>
      <c r="H430" s="329">
        <v>330.36666666666667</v>
      </c>
      <c r="I430" s="329">
        <v>336.08333333333326</v>
      </c>
      <c r="J430" s="329">
        <v>343.01666666666665</v>
      </c>
      <c r="K430" s="328">
        <v>329.15</v>
      </c>
      <c r="L430" s="328">
        <v>316.5</v>
      </c>
      <c r="M430" s="328">
        <v>7.9946099999999998</v>
      </c>
      <c r="N430" s="1"/>
      <c r="O430" s="1"/>
    </row>
    <row r="431" spans="1:15" ht="12.75" customHeight="1">
      <c r="A431" s="30">
        <v>421</v>
      </c>
      <c r="B431" s="347" t="s">
        <v>509</v>
      </c>
      <c r="C431" s="328">
        <v>85.75</v>
      </c>
      <c r="D431" s="329">
        <v>86.25</v>
      </c>
      <c r="E431" s="329">
        <v>85</v>
      </c>
      <c r="F431" s="329">
        <v>84.25</v>
      </c>
      <c r="G431" s="329">
        <v>83</v>
      </c>
      <c r="H431" s="329">
        <v>87</v>
      </c>
      <c r="I431" s="329">
        <v>88.25</v>
      </c>
      <c r="J431" s="329">
        <v>89</v>
      </c>
      <c r="K431" s="328">
        <v>87.5</v>
      </c>
      <c r="L431" s="328">
        <v>85.5</v>
      </c>
      <c r="M431" s="328">
        <v>0.77849999999999997</v>
      </c>
      <c r="N431" s="1"/>
      <c r="O431" s="1"/>
    </row>
    <row r="432" spans="1:15" ht="12.75" customHeight="1">
      <c r="A432" s="30">
        <v>422</v>
      </c>
      <c r="B432" s="347" t="s">
        <v>511</v>
      </c>
      <c r="C432" s="328">
        <v>181.35</v>
      </c>
      <c r="D432" s="329">
        <v>182.04999999999998</v>
      </c>
      <c r="E432" s="329">
        <v>178.69999999999996</v>
      </c>
      <c r="F432" s="329">
        <v>176.04999999999998</v>
      </c>
      <c r="G432" s="329">
        <v>172.69999999999996</v>
      </c>
      <c r="H432" s="329">
        <v>184.69999999999996</v>
      </c>
      <c r="I432" s="329">
        <v>188.04999999999998</v>
      </c>
      <c r="J432" s="329">
        <v>190.69999999999996</v>
      </c>
      <c r="K432" s="328">
        <v>185.4</v>
      </c>
      <c r="L432" s="328">
        <v>179.4</v>
      </c>
      <c r="M432" s="328">
        <v>3.8650899999999999</v>
      </c>
      <c r="N432" s="1"/>
      <c r="O432" s="1"/>
    </row>
    <row r="433" spans="1:15" ht="12.75" customHeight="1">
      <c r="A433" s="30">
        <v>423</v>
      </c>
      <c r="B433" s="347" t="s">
        <v>513</v>
      </c>
      <c r="C433" s="328">
        <v>525.04999999999995</v>
      </c>
      <c r="D433" s="329">
        <v>523.68333333333328</v>
      </c>
      <c r="E433" s="329">
        <v>515.46666666666658</v>
      </c>
      <c r="F433" s="329">
        <v>505.88333333333333</v>
      </c>
      <c r="G433" s="329">
        <v>497.66666666666663</v>
      </c>
      <c r="H433" s="329">
        <v>533.26666666666654</v>
      </c>
      <c r="I433" s="329">
        <v>541.48333333333323</v>
      </c>
      <c r="J433" s="329">
        <v>551.06666666666649</v>
      </c>
      <c r="K433" s="328">
        <v>531.9</v>
      </c>
      <c r="L433" s="328">
        <v>514.1</v>
      </c>
      <c r="M433" s="328">
        <v>0.51115999999999995</v>
      </c>
      <c r="N433" s="1"/>
      <c r="O433" s="1"/>
    </row>
    <row r="434" spans="1:15" ht="12.75" customHeight="1">
      <c r="A434" s="30">
        <v>424</v>
      </c>
      <c r="B434" s="347" t="s">
        <v>514</v>
      </c>
      <c r="C434" s="328">
        <v>372.35</v>
      </c>
      <c r="D434" s="329">
        <v>369.9666666666667</v>
      </c>
      <c r="E434" s="329">
        <v>365.43333333333339</v>
      </c>
      <c r="F434" s="329">
        <v>358.51666666666671</v>
      </c>
      <c r="G434" s="329">
        <v>353.98333333333341</v>
      </c>
      <c r="H434" s="329">
        <v>376.88333333333338</v>
      </c>
      <c r="I434" s="329">
        <v>381.41666666666669</v>
      </c>
      <c r="J434" s="329">
        <v>388.33333333333337</v>
      </c>
      <c r="K434" s="328">
        <v>374.5</v>
      </c>
      <c r="L434" s="328">
        <v>363.05</v>
      </c>
      <c r="M434" s="328">
        <v>1.2916700000000001</v>
      </c>
      <c r="N434" s="1"/>
      <c r="O434" s="1"/>
    </row>
    <row r="435" spans="1:15" ht="12.75" customHeight="1">
      <c r="A435" s="30">
        <v>425</v>
      </c>
      <c r="B435" s="347" t="s">
        <v>516</v>
      </c>
      <c r="C435" s="328">
        <v>1793.4</v>
      </c>
      <c r="D435" s="329">
        <v>1791.4833333333333</v>
      </c>
      <c r="E435" s="329">
        <v>1762.9666666666667</v>
      </c>
      <c r="F435" s="329">
        <v>1732.5333333333333</v>
      </c>
      <c r="G435" s="329">
        <v>1704.0166666666667</v>
      </c>
      <c r="H435" s="329">
        <v>1821.9166666666667</v>
      </c>
      <c r="I435" s="329">
        <v>1850.4333333333336</v>
      </c>
      <c r="J435" s="329">
        <v>1880.8666666666668</v>
      </c>
      <c r="K435" s="328">
        <v>1820</v>
      </c>
      <c r="L435" s="328">
        <v>1761.05</v>
      </c>
      <c r="M435" s="328">
        <v>0.15851000000000001</v>
      </c>
      <c r="N435" s="1"/>
      <c r="O435" s="1"/>
    </row>
    <row r="436" spans="1:15" ht="12.75" customHeight="1">
      <c r="A436" s="30">
        <v>426</v>
      </c>
      <c r="B436" s="347" t="s">
        <v>517</v>
      </c>
      <c r="C436" s="328">
        <v>802.3</v>
      </c>
      <c r="D436" s="329">
        <v>805.63333333333333</v>
      </c>
      <c r="E436" s="329">
        <v>792.31666666666661</v>
      </c>
      <c r="F436" s="329">
        <v>782.33333333333326</v>
      </c>
      <c r="G436" s="329">
        <v>769.01666666666654</v>
      </c>
      <c r="H436" s="329">
        <v>815.61666666666667</v>
      </c>
      <c r="I436" s="329">
        <v>828.93333333333351</v>
      </c>
      <c r="J436" s="329">
        <v>838.91666666666674</v>
      </c>
      <c r="K436" s="328">
        <v>818.95</v>
      </c>
      <c r="L436" s="328">
        <v>795.65</v>
      </c>
      <c r="M436" s="328">
        <v>0.40264</v>
      </c>
      <c r="N436" s="1"/>
      <c r="O436" s="1"/>
    </row>
    <row r="437" spans="1:15" ht="12.75" customHeight="1">
      <c r="A437" s="30">
        <v>427</v>
      </c>
      <c r="B437" s="347" t="s">
        <v>194</v>
      </c>
      <c r="C437" s="328">
        <v>855</v>
      </c>
      <c r="D437" s="329">
        <v>847.63333333333333</v>
      </c>
      <c r="E437" s="329">
        <v>833.56666666666661</v>
      </c>
      <c r="F437" s="329">
        <v>812.13333333333333</v>
      </c>
      <c r="G437" s="329">
        <v>798.06666666666661</v>
      </c>
      <c r="H437" s="329">
        <v>869.06666666666661</v>
      </c>
      <c r="I437" s="329">
        <v>883.13333333333344</v>
      </c>
      <c r="J437" s="329">
        <v>904.56666666666661</v>
      </c>
      <c r="K437" s="328">
        <v>861.7</v>
      </c>
      <c r="L437" s="328">
        <v>826.2</v>
      </c>
      <c r="M437" s="328">
        <v>48.642749999999999</v>
      </c>
      <c r="N437" s="1"/>
      <c r="O437" s="1"/>
    </row>
    <row r="438" spans="1:15" ht="12.75" customHeight="1">
      <c r="A438" s="30">
        <v>428</v>
      </c>
      <c r="B438" s="347" t="s">
        <v>518</v>
      </c>
      <c r="C438" s="328">
        <v>476.3</v>
      </c>
      <c r="D438" s="329">
        <v>473.06666666666666</v>
      </c>
      <c r="E438" s="329">
        <v>461.33333333333331</v>
      </c>
      <c r="F438" s="329">
        <v>446.36666666666667</v>
      </c>
      <c r="G438" s="329">
        <v>434.63333333333333</v>
      </c>
      <c r="H438" s="329">
        <v>488.0333333333333</v>
      </c>
      <c r="I438" s="329">
        <v>499.76666666666665</v>
      </c>
      <c r="J438" s="329">
        <v>514.73333333333335</v>
      </c>
      <c r="K438" s="328">
        <v>484.8</v>
      </c>
      <c r="L438" s="328">
        <v>458.1</v>
      </c>
      <c r="M438" s="328">
        <v>7.5997599999999998</v>
      </c>
      <c r="N438" s="1"/>
      <c r="O438" s="1"/>
    </row>
    <row r="439" spans="1:15" ht="12.75" customHeight="1">
      <c r="A439" s="30">
        <v>429</v>
      </c>
      <c r="B439" s="347" t="s">
        <v>195</v>
      </c>
      <c r="C439" s="328">
        <v>445.05</v>
      </c>
      <c r="D439" s="329">
        <v>440.89999999999992</v>
      </c>
      <c r="E439" s="329">
        <v>433.79999999999984</v>
      </c>
      <c r="F439" s="329">
        <v>422.5499999999999</v>
      </c>
      <c r="G439" s="329">
        <v>415.44999999999982</v>
      </c>
      <c r="H439" s="329">
        <v>452.14999999999986</v>
      </c>
      <c r="I439" s="329">
        <v>459.24999999999989</v>
      </c>
      <c r="J439" s="329">
        <v>470.49999999999989</v>
      </c>
      <c r="K439" s="328">
        <v>448</v>
      </c>
      <c r="L439" s="328">
        <v>429.65</v>
      </c>
      <c r="M439" s="328">
        <v>18.60022</v>
      </c>
      <c r="N439" s="1"/>
      <c r="O439" s="1"/>
    </row>
    <row r="440" spans="1:15" ht="12.75" customHeight="1">
      <c r="A440" s="30">
        <v>430</v>
      </c>
      <c r="B440" s="347" t="s">
        <v>521</v>
      </c>
      <c r="C440" s="328">
        <v>723.4</v>
      </c>
      <c r="D440" s="329">
        <v>720.4666666666667</v>
      </c>
      <c r="E440" s="329">
        <v>704.93333333333339</v>
      </c>
      <c r="F440" s="329">
        <v>686.4666666666667</v>
      </c>
      <c r="G440" s="329">
        <v>670.93333333333339</v>
      </c>
      <c r="H440" s="329">
        <v>738.93333333333339</v>
      </c>
      <c r="I440" s="329">
        <v>754.4666666666667</v>
      </c>
      <c r="J440" s="329">
        <v>772.93333333333339</v>
      </c>
      <c r="K440" s="328">
        <v>736</v>
      </c>
      <c r="L440" s="328">
        <v>702</v>
      </c>
      <c r="M440" s="328">
        <v>0.44313999999999998</v>
      </c>
      <c r="N440" s="1"/>
      <c r="O440" s="1"/>
    </row>
    <row r="441" spans="1:15" ht="12.75" customHeight="1">
      <c r="A441" s="30">
        <v>431</v>
      </c>
      <c r="B441" s="347" t="s">
        <v>519</v>
      </c>
      <c r="C441" s="328">
        <v>284.64999999999998</v>
      </c>
      <c r="D441" s="329">
        <v>283.43333333333334</v>
      </c>
      <c r="E441" s="329">
        <v>277.7166666666667</v>
      </c>
      <c r="F441" s="329">
        <v>270.78333333333336</v>
      </c>
      <c r="G441" s="329">
        <v>265.06666666666672</v>
      </c>
      <c r="H441" s="329">
        <v>290.36666666666667</v>
      </c>
      <c r="I441" s="329">
        <v>296.08333333333326</v>
      </c>
      <c r="J441" s="329">
        <v>303.01666666666665</v>
      </c>
      <c r="K441" s="328">
        <v>289.14999999999998</v>
      </c>
      <c r="L441" s="328">
        <v>276.5</v>
      </c>
      <c r="M441" s="328">
        <v>2.5445199999999999</v>
      </c>
      <c r="N441" s="1"/>
      <c r="O441" s="1"/>
    </row>
    <row r="442" spans="1:15" ht="12.75" customHeight="1">
      <c r="A442" s="30">
        <v>432</v>
      </c>
      <c r="B442" s="347" t="s">
        <v>520</v>
      </c>
      <c r="C442" s="328">
        <v>2014.95</v>
      </c>
      <c r="D442" s="329">
        <v>2003.2</v>
      </c>
      <c r="E442" s="329">
        <v>1961.4</v>
      </c>
      <c r="F442" s="329">
        <v>1907.8500000000001</v>
      </c>
      <c r="G442" s="329">
        <v>1866.0500000000002</v>
      </c>
      <c r="H442" s="329">
        <v>2056.75</v>
      </c>
      <c r="I442" s="329">
        <v>2098.5499999999997</v>
      </c>
      <c r="J442" s="329">
        <v>2152.1</v>
      </c>
      <c r="K442" s="328">
        <v>2045</v>
      </c>
      <c r="L442" s="328">
        <v>1949.65</v>
      </c>
      <c r="M442" s="328">
        <v>0.48487000000000002</v>
      </c>
      <c r="N442" s="1"/>
      <c r="O442" s="1"/>
    </row>
    <row r="443" spans="1:15" ht="12.75" customHeight="1">
      <c r="A443" s="30">
        <v>433</v>
      </c>
      <c r="B443" s="347" t="s">
        <v>522</v>
      </c>
      <c r="C443" s="328">
        <v>494.4</v>
      </c>
      <c r="D443" s="329">
        <v>493.41666666666669</v>
      </c>
      <c r="E443" s="329">
        <v>486.98333333333335</v>
      </c>
      <c r="F443" s="329">
        <v>479.56666666666666</v>
      </c>
      <c r="G443" s="329">
        <v>473.13333333333333</v>
      </c>
      <c r="H443" s="329">
        <v>500.83333333333337</v>
      </c>
      <c r="I443" s="329">
        <v>507.26666666666665</v>
      </c>
      <c r="J443" s="329">
        <v>514.68333333333339</v>
      </c>
      <c r="K443" s="328">
        <v>499.85</v>
      </c>
      <c r="L443" s="328">
        <v>486</v>
      </c>
      <c r="M443" s="328">
        <v>1.6697500000000001</v>
      </c>
      <c r="N443" s="1"/>
      <c r="O443" s="1"/>
    </row>
    <row r="444" spans="1:15" ht="12.75" customHeight="1">
      <c r="A444" s="30">
        <v>434</v>
      </c>
      <c r="B444" s="347" t="s">
        <v>523</v>
      </c>
      <c r="C444" s="328">
        <v>9.6999999999999993</v>
      </c>
      <c r="D444" s="329">
        <v>9.6833333333333318</v>
      </c>
      <c r="E444" s="329">
        <v>9.4166666666666643</v>
      </c>
      <c r="F444" s="329">
        <v>9.1333333333333329</v>
      </c>
      <c r="G444" s="329">
        <v>8.8666666666666654</v>
      </c>
      <c r="H444" s="329">
        <v>9.9666666666666632</v>
      </c>
      <c r="I444" s="329">
        <v>10.233333333333333</v>
      </c>
      <c r="J444" s="329">
        <v>10.516666666666662</v>
      </c>
      <c r="K444" s="328">
        <v>9.9499999999999993</v>
      </c>
      <c r="L444" s="328">
        <v>9.4</v>
      </c>
      <c r="M444" s="328">
        <v>409.54671999999999</v>
      </c>
      <c r="N444" s="1"/>
      <c r="O444" s="1"/>
    </row>
    <row r="445" spans="1:15" ht="12.75" customHeight="1">
      <c r="A445" s="30">
        <v>435</v>
      </c>
      <c r="B445" s="347" t="s">
        <v>510</v>
      </c>
      <c r="C445" s="328">
        <v>311.8</v>
      </c>
      <c r="D445" s="329">
        <v>309.08333333333331</v>
      </c>
      <c r="E445" s="329">
        <v>305.16666666666663</v>
      </c>
      <c r="F445" s="329">
        <v>298.5333333333333</v>
      </c>
      <c r="G445" s="329">
        <v>294.61666666666662</v>
      </c>
      <c r="H445" s="329">
        <v>315.71666666666664</v>
      </c>
      <c r="I445" s="329">
        <v>319.63333333333327</v>
      </c>
      <c r="J445" s="329">
        <v>326.26666666666665</v>
      </c>
      <c r="K445" s="328">
        <v>313</v>
      </c>
      <c r="L445" s="328">
        <v>302.45</v>
      </c>
      <c r="M445" s="328">
        <v>2.7102499999999998</v>
      </c>
      <c r="N445" s="1"/>
      <c r="O445" s="1"/>
    </row>
    <row r="446" spans="1:15" ht="12.75" customHeight="1">
      <c r="A446" s="30">
        <v>436</v>
      </c>
      <c r="B446" s="347" t="s">
        <v>524</v>
      </c>
      <c r="C446" s="328">
        <v>959.4</v>
      </c>
      <c r="D446" s="329">
        <v>961.11666666666667</v>
      </c>
      <c r="E446" s="329">
        <v>948.2833333333333</v>
      </c>
      <c r="F446" s="329">
        <v>937.16666666666663</v>
      </c>
      <c r="G446" s="329">
        <v>924.33333333333326</v>
      </c>
      <c r="H446" s="329">
        <v>972.23333333333335</v>
      </c>
      <c r="I446" s="329">
        <v>985.06666666666661</v>
      </c>
      <c r="J446" s="329">
        <v>996.18333333333339</v>
      </c>
      <c r="K446" s="328">
        <v>973.95</v>
      </c>
      <c r="L446" s="328">
        <v>950</v>
      </c>
      <c r="M446" s="328">
        <v>0.16539999999999999</v>
      </c>
      <c r="N446" s="1"/>
      <c r="O446" s="1"/>
    </row>
    <row r="447" spans="1:15" ht="12.75" customHeight="1">
      <c r="A447" s="30">
        <v>437</v>
      </c>
      <c r="B447" s="347" t="s">
        <v>276</v>
      </c>
      <c r="C447" s="328">
        <v>539.4</v>
      </c>
      <c r="D447" s="329">
        <v>539.56666666666661</v>
      </c>
      <c r="E447" s="329">
        <v>529.98333333333323</v>
      </c>
      <c r="F447" s="329">
        <v>520.56666666666661</v>
      </c>
      <c r="G447" s="329">
        <v>510.98333333333323</v>
      </c>
      <c r="H447" s="329">
        <v>548.98333333333323</v>
      </c>
      <c r="I447" s="329">
        <v>558.56666666666672</v>
      </c>
      <c r="J447" s="329">
        <v>567.98333333333323</v>
      </c>
      <c r="K447" s="328">
        <v>549.15</v>
      </c>
      <c r="L447" s="328">
        <v>530.15</v>
      </c>
      <c r="M447" s="328">
        <v>3.4378000000000002</v>
      </c>
      <c r="N447" s="1"/>
      <c r="O447" s="1"/>
    </row>
    <row r="448" spans="1:15" ht="12.75" customHeight="1">
      <c r="A448" s="30">
        <v>438</v>
      </c>
      <c r="B448" s="347" t="s">
        <v>529</v>
      </c>
      <c r="C448" s="328">
        <v>1413.7</v>
      </c>
      <c r="D448" s="329">
        <v>1409.9666666666665</v>
      </c>
      <c r="E448" s="329">
        <v>1379.9333333333329</v>
      </c>
      <c r="F448" s="329">
        <v>1346.1666666666665</v>
      </c>
      <c r="G448" s="329">
        <v>1316.133333333333</v>
      </c>
      <c r="H448" s="329">
        <v>1443.7333333333329</v>
      </c>
      <c r="I448" s="329">
        <v>1473.7666666666662</v>
      </c>
      <c r="J448" s="329">
        <v>1507.5333333333328</v>
      </c>
      <c r="K448" s="328">
        <v>1440</v>
      </c>
      <c r="L448" s="328">
        <v>1376.2</v>
      </c>
      <c r="M448" s="328">
        <v>3.2234699999999998</v>
      </c>
      <c r="N448" s="1"/>
      <c r="O448" s="1"/>
    </row>
    <row r="449" spans="1:15" ht="12.75" customHeight="1">
      <c r="A449" s="30">
        <v>439</v>
      </c>
      <c r="B449" s="347" t="s">
        <v>530</v>
      </c>
      <c r="C449" s="328">
        <v>10760.8</v>
      </c>
      <c r="D449" s="329">
        <v>10840.550000000001</v>
      </c>
      <c r="E449" s="329">
        <v>10430.750000000002</v>
      </c>
      <c r="F449" s="329">
        <v>10100.700000000001</v>
      </c>
      <c r="G449" s="329">
        <v>9690.9000000000015</v>
      </c>
      <c r="H449" s="329">
        <v>11170.600000000002</v>
      </c>
      <c r="I449" s="329">
        <v>11580.400000000001</v>
      </c>
      <c r="J449" s="329">
        <v>11910.450000000003</v>
      </c>
      <c r="K449" s="328">
        <v>11250.35</v>
      </c>
      <c r="L449" s="328">
        <v>10510.5</v>
      </c>
      <c r="M449" s="328">
        <v>2.4160000000000001E-2</v>
      </c>
      <c r="N449" s="1"/>
      <c r="O449" s="1"/>
    </row>
    <row r="450" spans="1:15" ht="12.75" customHeight="1">
      <c r="A450" s="30">
        <v>440</v>
      </c>
      <c r="B450" s="347" t="s">
        <v>196</v>
      </c>
      <c r="C450" s="328">
        <v>869.9</v>
      </c>
      <c r="D450" s="329">
        <v>862.41666666666663</v>
      </c>
      <c r="E450" s="329">
        <v>848.5333333333333</v>
      </c>
      <c r="F450" s="329">
        <v>827.16666666666663</v>
      </c>
      <c r="G450" s="329">
        <v>813.2833333333333</v>
      </c>
      <c r="H450" s="329">
        <v>883.7833333333333</v>
      </c>
      <c r="I450" s="329">
        <v>897.66666666666674</v>
      </c>
      <c r="J450" s="329">
        <v>919.0333333333333</v>
      </c>
      <c r="K450" s="328">
        <v>876.3</v>
      </c>
      <c r="L450" s="328">
        <v>841.05</v>
      </c>
      <c r="M450" s="328">
        <v>13.994630000000001</v>
      </c>
      <c r="N450" s="1"/>
      <c r="O450" s="1"/>
    </row>
    <row r="451" spans="1:15" ht="12.75" customHeight="1">
      <c r="A451" s="30">
        <v>441</v>
      </c>
      <c r="B451" s="347" t="s">
        <v>531</v>
      </c>
      <c r="C451" s="328">
        <v>189</v>
      </c>
      <c r="D451" s="329">
        <v>187.83333333333334</v>
      </c>
      <c r="E451" s="329">
        <v>184.66666666666669</v>
      </c>
      <c r="F451" s="329">
        <v>180.33333333333334</v>
      </c>
      <c r="G451" s="329">
        <v>177.16666666666669</v>
      </c>
      <c r="H451" s="329">
        <v>192.16666666666669</v>
      </c>
      <c r="I451" s="329">
        <v>195.33333333333337</v>
      </c>
      <c r="J451" s="329">
        <v>199.66666666666669</v>
      </c>
      <c r="K451" s="328">
        <v>191</v>
      </c>
      <c r="L451" s="328">
        <v>183.5</v>
      </c>
      <c r="M451" s="328">
        <v>6.1382199999999996</v>
      </c>
      <c r="N451" s="1"/>
      <c r="O451" s="1"/>
    </row>
    <row r="452" spans="1:15" ht="12.75" customHeight="1">
      <c r="A452" s="30">
        <v>442</v>
      </c>
      <c r="B452" s="347" t="s">
        <v>532</v>
      </c>
      <c r="C452" s="328">
        <v>1138.3</v>
      </c>
      <c r="D452" s="329">
        <v>1133.9666666666665</v>
      </c>
      <c r="E452" s="329">
        <v>1120.333333333333</v>
      </c>
      <c r="F452" s="329">
        <v>1102.3666666666666</v>
      </c>
      <c r="G452" s="329">
        <v>1088.7333333333331</v>
      </c>
      <c r="H452" s="329">
        <v>1151.9333333333329</v>
      </c>
      <c r="I452" s="329">
        <v>1165.5666666666666</v>
      </c>
      <c r="J452" s="329">
        <v>1183.5333333333328</v>
      </c>
      <c r="K452" s="328">
        <v>1147.5999999999999</v>
      </c>
      <c r="L452" s="328">
        <v>1116</v>
      </c>
      <c r="M452" s="328">
        <v>2.8001100000000001</v>
      </c>
      <c r="N452" s="1"/>
      <c r="O452" s="1"/>
    </row>
    <row r="453" spans="1:15" ht="12.75" customHeight="1">
      <c r="A453" s="30">
        <v>443</v>
      </c>
      <c r="B453" s="347" t="s">
        <v>197</v>
      </c>
      <c r="C453" s="328">
        <v>683.7</v>
      </c>
      <c r="D453" s="329">
        <v>676.48333333333335</v>
      </c>
      <c r="E453" s="329">
        <v>665.2166666666667</v>
      </c>
      <c r="F453" s="329">
        <v>646.73333333333335</v>
      </c>
      <c r="G453" s="329">
        <v>635.4666666666667</v>
      </c>
      <c r="H453" s="329">
        <v>694.9666666666667</v>
      </c>
      <c r="I453" s="329">
        <v>706.23333333333335</v>
      </c>
      <c r="J453" s="329">
        <v>724.7166666666667</v>
      </c>
      <c r="K453" s="328">
        <v>687.75</v>
      </c>
      <c r="L453" s="328">
        <v>658</v>
      </c>
      <c r="M453" s="328">
        <v>28.508590000000002</v>
      </c>
      <c r="N453" s="1"/>
      <c r="O453" s="1"/>
    </row>
    <row r="454" spans="1:15" ht="12.75" customHeight="1">
      <c r="A454" s="30">
        <v>444</v>
      </c>
      <c r="B454" s="347" t="s">
        <v>277</v>
      </c>
      <c r="C454" s="328">
        <v>6572.7</v>
      </c>
      <c r="D454" s="329">
        <v>6571.6500000000005</v>
      </c>
      <c r="E454" s="329">
        <v>6487.0500000000011</v>
      </c>
      <c r="F454" s="329">
        <v>6401.4000000000005</v>
      </c>
      <c r="G454" s="329">
        <v>6316.8000000000011</v>
      </c>
      <c r="H454" s="329">
        <v>6657.3000000000011</v>
      </c>
      <c r="I454" s="329">
        <v>6741.9000000000015</v>
      </c>
      <c r="J454" s="329">
        <v>6827.5500000000011</v>
      </c>
      <c r="K454" s="328">
        <v>6656.25</v>
      </c>
      <c r="L454" s="328">
        <v>6486</v>
      </c>
      <c r="M454" s="328">
        <v>1.89439</v>
      </c>
      <c r="N454" s="1"/>
      <c r="O454" s="1"/>
    </row>
    <row r="455" spans="1:15" ht="12.75" customHeight="1">
      <c r="A455" s="30">
        <v>445</v>
      </c>
      <c r="B455" s="347" t="s">
        <v>198</v>
      </c>
      <c r="C455" s="328">
        <v>391.75</v>
      </c>
      <c r="D455" s="329">
        <v>387.85000000000008</v>
      </c>
      <c r="E455" s="329">
        <v>380.25000000000017</v>
      </c>
      <c r="F455" s="329">
        <v>368.75000000000011</v>
      </c>
      <c r="G455" s="329">
        <v>361.1500000000002</v>
      </c>
      <c r="H455" s="329">
        <v>399.35000000000014</v>
      </c>
      <c r="I455" s="329">
        <v>406.95000000000005</v>
      </c>
      <c r="J455" s="329">
        <v>418.4500000000001</v>
      </c>
      <c r="K455" s="328">
        <v>395.45</v>
      </c>
      <c r="L455" s="328">
        <v>376.35</v>
      </c>
      <c r="M455" s="328">
        <v>555.43382999999994</v>
      </c>
      <c r="N455" s="1"/>
      <c r="O455" s="1"/>
    </row>
    <row r="456" spans="1:15" ht="12.75" customHeight="1">
      <c r="A456" s="30">
        <v>446</v>
      </c>
      <c r="B456" s="347" t="s">
        <v>533</v>
      </c>
      <c r="C456" s="328">
        <v>187.45</v>
      </c>
      <c r="D456" s="329">
        <v>187.38333333333333</v>
      </c>
      <c r="E456" s="329">
        <v>180.06666666666666</v>
      </c>
      <c r="F456" s="329">
        <v>172.68333333333334</v>
      </c>
      <c r="G456" s="329">
        <v>165.36666666666667</v>
      </c>
      <c r="H456" s="329">
        <v>194.76666666666665</v>
      </c>
      <c r="I456" s="329">
        <v>202.08333333333331</v>
      </c>
      <c r="J456" s="329">
        <v>209.46666666666664</v>
      </c>
      <c r="K456" s="328">
        <v>194.7</v>
      </c>
      <c r="L456" s="328">
        <v>180</v>
      </c>
      <c r="M456" s="328">
        <v>73.394459999999995</v>
      </c>
      <c r="N456" s="1"/>
      <c r="O456" s="1"/>
    </row>
    <row r="457" spans="1:15" ht="12.75" customHeight="1">
      <c r="A457" s="30">
        <v>447</v>
      </c>
      <c r="B457" s="347" t="s">
        <v>199</v>
      </c>
      <c r="C457" s="328">
        <v>226.95</v>
      </c>
      <c r="D457" s="329">
        <v>223.11666666666667</v>
      </c>
      <c r="E457" s="329">
        <v>218.43333333333334</v>
      </c>
      <c r="F457" s="329">
        <v>209.91666666666666</v>
      </c>
      <c r="G457" s="329">
        <v>205.23333333333332</v>
      </c>
      <c r="H457" s="329">
        <v>231.63333333333335</v>
      </c>
      <c r="I457" s="329">
        <v>236.31666666666669</v>
      </c>
      <c r="J457" s="329">
        <v>244.83333333333337</v>
      </c>
      <c r="K457" s="328">
        <v>227.8</v>
      </c>
      <c r="L457" s="328">
        <v>214.6</v>
      </c>
      <c r="M457" s="328">
        <v>411.05290000000002</v>
      </c>
      <c r="N457" s="1"/>
      <c r="O457" s="1"/>
    </row>
    <row r="458" spans="1:15" ht="12.75" customHeight="1">
      <c r="A458" s="30">
        <v>448</v>
      </c>
      <c r="B458" s="347" t="s">
        <v>200</v>
      </c>
      <c r="C458" s="328">
        <v>1269.5</v>
      </c>
      <c r="D458" s="329">
        <v>1269.1666666666667</v>
      </c>
      <c r="E458" s="329">
        <v>1244.3333333333335</v>
      </c>
      <c r="F458" s="329">
        <v>1219.1666666666667</v>
      </c>
      <c r="G458" s="329">
        <v>1194.3333333333335</v>
      </c>
      <c r="H458" s="329">
        <v>1294.3333333333335</v>
      </c>
      <c r="I458" s="329">
        <v>1319.166666666667</v>
      </c>
      <c r="J458" s="329">
        <v>1344.3333333333335</v>
      </c>
      <c r="K458" s="328">
        <v>1294</v>
      </c>
      <c r="L458" s="328">
        <v>1244</v>
      </c>
      <c r="M458" s="328">
        <v>91.078220000000002</v>
      </c>
      <c r="N458" s="1"/>
      <c r="O458" s="1"/>
    </row>
    <row r="459" spans="1:15" ht="12.75" customHeight="1">
      <c r="A459" s="30">
        <v>449</v>
      </c>
      <c r="B459" s="347" t="s">
        <v>848</v>
      </c>
      <c r="C459" s="328">
        <v>701.1</v>
      </c>
      <c r="D459" s="329">
        <v>700.05000000000007</v>
      </c>
      <c r="E459" s="329">
        <v>689.05000000000018</v>
      </c>
      <c r="F459" s="329">
        <v>677.00000000000011</v>
      </c>
      <c r="G459" s="329">
        <v>666.00000000000023</v>
      </c>
      <c r="H459" s="329">
        <v>712.10000000000014</v>
      </c>
      <c r="I459" s="329">
        <v>723.09999999999991</v>
      </c>
      <c r="J459" s="329">
        <v>735.15000000000009</v>
      </c>
      <c r="K459" s="328">
        <v>711.05</v>
      </c>
      <c r="L459" s="328">
        <v>688</v>
      </c>
      <c r="M459" s="328">
        <v>0.67956000000000005</v>
      </c>
      <c r="N459" s="1"/>
      <c r="O459" s="1"/>
    </row>
    <row r="460" spans="1:15" ht="12.75" customHeight="1">
      <c r="A460" s="30">
        <v>450</v>
      </c>
      <c r="B460" s="347" t="s">
        <v>525</v>
      </c>
      <c r="C460" s="328">
        <v>1753</v>
      </c>
      <c r="D460" s="329">
        <v>1738.6166666666668</v>
      </c>
      <c r="E460" s="329">
        <v>1706.2333333333336</v>
      </c>
      <c r="F460" s="329">
        <v>1659.4666666666667</v>
      </c>
      <c r="G460" s="329">
        <v>1627.0833333333335</v>
      </c>
      <c r="H460" s="329">
        <v>1785.3833333333337</v>
      </c>
      <c r="I460" s="329">
        <v>1817.7666666666669</v>
      </c>
      <c r="J460" s="329">
        <v>1864.5333333333338</v>
      </c>
      <c r="K460" s="328">
        <v>1771</v>
      </c>
      <c r="L460" s="328">
        <v>1691.85</v>
      </c>
      <c r="M460" s="328">
        <v>0.17451</v>
      </c>
      <c r="N460" s="1"/>
      <c r="O460" s="1"/>
    </row>
    <row r="461" spans="1:15" ht="12.75" customHeight="1">
      <c r="A461" s="30">
        <v>451</v>
      </c>
      <c r="B461" s="347" t="s">
        <v>526</v>
      </c>
      <c r="C461" s="328">
        <v>682.1</v>
      </c>
      <c r="D461" s="329">
        <v>670.85</v>
      </c>
      <c r="E461" s="329">
        <v>656.25</v>
      </c>
      <c r="F461" s="329">
        <v>630.4</v>
      </c>
      <c r="G461" s="329">
        <v>615.79999999999995</v>
      </c>
      <c r="H461" s="329">
        <v>696.7</v>
      </c>
      <c r="I461" s="329">
        <v>711.30000000000018</v>
      </c>
      <c r="J461" s="329">
        <v>737.15000000000009</v>
      </c>
      <c r="K461" s="328">
        <v>685.45</v>
      </c>
      <c r="L461" s="328">
        <v>645</v>
      </c>
      <c r="M461" s="328">
        <v>0.51188</v>
      </c>
      <c r="N461" s="1"/>
      <c r="O461" s="1"/>
    </row>
    <row r="462" spans="1:15" ht="12.75" customHeight="1">
      <c r="A462" s="30">
        <v>452</v>
      </c>
      <c r="B462" s="347" t="s">
        <v>201</v>
      </c>
      <c r="C462" s="328">
        <v>3599.95</v>
      </c>
      <c r="D462" s="329">
        <v>3556.3166666666671</v>
      </c>
      <c r="E462" s="329">
        <v>3503.6333333333341</v>
      </c>
      <c r="F462" s="329">
        <v>3407.3166666666671</v>
      </c>
      <c r="G462" s="329">
        <v>3354.6333333333341</v>
      </c>
      <c r="H462" s="329">
        <v>3652.6333333333341</v>
      </c>
      <c r="I462" s="329">
        <v>3705.3166666666675</v>
      </c>
      <c r="J462" s="329">
        <v>3801.6333333333341</v>
      </c>
      <c r="K462" s="328">
        <v>3609</v>
      </c>
      <c r="L462" s="328">
        <v>3460</v>
      </c>
      <c r="M462" s="328">
        <v>33.009920000000001</v>
      </c>
      <c r="N462" s="1"/>
      <c r="O462" s="1"/>
    </row>
    <row r="463" spans="1:15" ht="12.75" customHeight="1">
      <c r="A463" s="30">
        <v>453</v>
      </c>
      <c r="B463" s="347" t="s">
        <v>534</v>
      </c>
      <c r="C463" s="328">
        <v>3907.3</v>
      </c>
      <c r="D463" s="329">
        <v>3921.7166666666672</v>
      </c>
      <c r="E463" s="329">
        <v>3848.6333333333341</v>
      </c>
      <c r="F463" s="329">
        <v>3789.9666666666672</v>
      </c>
      <c r="G463" s="329">
        <v>3716.8833333333341</v>
      </c>
      <c r="H463" s="329">
        <v>3980.3833333333341</v>
      </c>
      <c r="I463" s="329">
        <v>4053.4666666666672</v>
      </c>
      <c r="J463" s="329">
        <v>4112.1333333333341</v>
      </c>
      <c r="K463" s="328">
        <v>3994.8</v>
      </c>
      <c r="L463" s="328">
        <v>3863.05</v>
      </c>
      <c r="M463" s="328">
        <v>0.23688999999999999</v>
      </c>
      <c r="N463" s="1"/>
      <c r="O463" s="1"/>
    </row>
    <row r="464" spans="1:15" ht="12.75" customHeight="1">
      <c r="A464" s="30">
        <v>454</v>
      </c>
      <c r="B464" s="347" t="s">
        <v>202</v>
      </c>
      <c r="C464" s="328">
        <v>1461.95</v>
      </c>
      <c r="D464" s="329">
        <v>1449.6166666666668</v>
      </c>
      <c r="E464" s="329">
        <v>1432.3333333333335</v>
      </c>
      <c r="F464" s="329">
        <v>1402.7166666666667</v>
      </c>
      <c r="G464" s="329">
        <v>1385.4333333333334</v>
      </c>
      <c r="H464" s="329">
        <v>1479.2333333333336</v>
      </c>
      <c r="I464" s="329">
        <v>1496.5166666666669</v>
      </c>
      <c r="J464" s="329">
        <v>1526.1333333333337</v>
      </c>
      <c r="K464" s="328">
        <v>1466.9</v>
      </c>
      <c r="L464" s="328">
        <v>1420</v>
      </c>
      <c r="M464" s="328">
        <v>23.659490000000002</v>
      </c>
      <c r="N464" s="1"/>
      <c r="O464" s="1"/>
    </row>
    <row r="465" spans="1:15" ht="12.75" customHeight="1">
      <c r="A465" s="30">
        <v>455</v>
      </c>
      <c r="B465" s="347" t="s">
        <v>536</v>
      </c>
      <c r="C465" s="328">
        <v>1799.3</v>
      </c>
      <c r="D465" s="329">
        <v>1796.1166666666668</v>
      </c>
      <c r="E465" s="329">
        <v>1766.4833333333336</v>
      </c>
      <c r="F465" s="329">
        <v>1733.6666666666667</v>
      </c>
      <c r="G465" s="329">
        <v>1704.0333333333335</v>
      </c>
      <c r="H465" s="329">
        <v>1828.9333333333336</v>
      </c>
      <c r="I465" s="329">
        <v>1858.5666666666668</v>
      </c>
      <c r="J465" s="329">
        <v>1891.3833333333337</v>
      </c>
      <c r="K465" s="328">
        <v>1825.75</v>
      </c>
      <c r="L465" s="328">
        <v>1763.3</v>
      </c>
      <c r="M465" s="328">
        <v>0.17396</v>
      </c>
      <c r="N465" s="1"/>
      <c r="O465" s="1"/>
    </row>
    <row r="466" spans="1:15" ht="12.75" customHeight="1">
      <c r="A466" s="30">
        <v>456</v>
      </c>
      <c r="B466" s="347" t="s">
        <v>537</v>
      </c>
      <c r="C466" s="328">
        <v>814.25</v>
      </c>
      <c r="D466" s="329">
        <v>812.19999999999993</v>
      </c>
      <c r="E466" s="329">
        <v>794.44999999999982</v>
      </c>
      <c r="F466" s="329">
        <v>774.64999999999986</v>
      </c>
      <c r="G466" s="329">
        <v>756.89999999999975</v>
      </c>
      <c r="H466" s="329">
        <v>831.99999999999989</v>
      </c>
      <c r="I466" s="329">
        <v>849.75000000000011</v>
      </c>
      <c r="J466" s="329">
        <v>869.55</v>
      </c>
      <c r="K466" s="328">
        <v>829.95</v>
      </c>
      <c r="L466" s="328">
        <v>792.4</v>
      </c>
      <c r="M466" s="328">
        <v>1.33432</v>
      </c>
      <c r="N466" s="1"/>
      <c r="O466" s="1"/>
    </row>
    <row r="467" spans="1:15" ht="12.75" customHeight="1">
      <c r="A467" s="30">
        <v>457</v>
      </c>
      <c r="B467" s="347" t="s">
        <v>541</v>
      </c>
      <c r="C467" s="328">
        <v>1461.55</v>
      </c>
      <c r="D467" s="329">
        <v>1476.6499999999999</v>
      </c>
      <c r="E467" s="329">
        <v>1432.7499999999998</v>
      </c>
      <c r="F467" s="329">
        <v>1403.9499999999998</v>
      </c>
      <c r="G467" s="329">
        <v>1360.0499999999997</v>
      </c>
      <c r="H467" s="329">
        <v>1505.4499999999998</v>
      </c>
      <c r="I467" s="329">
        <v>1549.35</v>
      </c>
      <c r="J467" s="329">
        <v>1578.1499999999999</v>
      </c>
      <c r="K467" s="328">
        <v>1520.55</v>
      </c>
      <c r="L467" s="328">
        <v>1447.85</v>
      </c>
      <c r="M467" s="328">
        <v>2.2146300000000001</v>
      </c>
      <c r="N467" s="1"/>
      <c r="O467" s="1"/>
    </row>
    <row r="468" spans="1:15" ht="12.75" customHeight="1">
      <c r="A468" s="30">
        <v>458</v>
      </c>
      <c r="B468" s="347" t="s">
        <v>538</v>
      </c>
      <c r="C468" s="328">
        <v>1948.55</v>
      </c>
      <c r="D468" s="329">
        <v>1945.5333333333335</v>
      </c>
      <c r="E468" s="329">
        <v>1917.0666666666671</v>
      </c>
      <c r="F468" s="329">
        <v>1885.5833333333335</v>
      </c>
      <c r="G468" s="329">
        <v>1857.116666666667</v>
      </c>
      <c r="H468" s="329">
        <v>1977.0166666666671</v>
      </c>
      <c r="I468" s="329">
        <v>2005.4833333333338</v>
      </c>
      <c r="J468" s="329">
        <v>2036.9666666666672</v>
      </c>
      <c r="K468" s="328">
        <v>1974</v>
      </c>
      <c r="L468" s="328">
        <v>1914.05</v>
      </c>
      <c r="M468" s="328">
        <v>0.37307000000000001</v>
      </c>
      <c r="N468" s="1"/>
      <c r="O468" s="1"/>
    </row>
    <row r="469" spans="1:15" ht="12.75" customHeight="1">
      <c r="A469" s="30">
        <v>459</v>
      </c>
      <c r="B469" s="347" t="s">
        <v>203</v>
      </c>
      <c r="C469" s="328">
        <v>2371.25</v>
      </c>
      <c r="D469" s="329">
        <v>2372.1166666666668</v>
      </c>
      <c r="E469" s="329">
        <v>2324.7333333333336</v>
      </c>
      <c r="F469" s="329">
        <v>2278.2166666666667</v>
      </c>
      <c r="G469" s="329">
        <v>2230.8333333333335</v>
      </c>
      <c r="H469" s="329">
        <v>2418.6333333333337</v>
      </c>
      <c r="I469" s="329">
        <v>2466.0166666666669</v>
      </c>
      <c r="J469" s="329">
        <v>2512.5333333333338</v>
      </c>
      <c r="K469" s="328">
        <v>2419.5</v>
      </c>
      <c r="L469" s="328">
        <v>2325.6</v>
      </c>
      <c r="M469" s="328">
        <v>14.67595</v>
      </c>
      <c r="N469" s="1"/>
      <c r="O469" s="1"/>
    </row>
    <row r="470" spans="1:15" ht="12.75" customHeight="1">
      <c r="A470" s="30">
        <v>460</v>
      </c>
      <c r="B470" s="347" t="s">
        <v>204</v>
      </c>
      <c r="C470" s="328">
        <v>2745</v>
      </c>
      <c r="D470" s="329">
        <v>2721.5833333333335</v>
      </c>
      <c r="E470" s="329">
        <v>2674.416666666667</v>
      </c>
      <c r="F470" s="329">
        <v>2603.8333333333335</v>
      </c>
      <c r="G470" s="329">
        <v>2556.666666666667</v>
      </c>
      <c r="H470" s="329">
        <v>2792.166666666667</v>
      </c>
      <c r="I470" s="329">
        <v>2839.3333333333339</v>
      </c>
      <c r="J470" s="329">
        <v>2909.916666666667</v>
      </c>
      <c r="K470" s="328">
        <v>2768.75</v>
      </c>
      <c r="L470" s="328">
        <v>2651</v>
      </c>
      <c r="M470" s="328">
        <v>1.26372</v>
      </c>
      <c r="N470" s="1"/>
      <c r="O470" s="1"/>
    </row>
    <row r="471" spans="1:15" ht="12.75" customHeight="1">
      <c r="A471" s="30">
        <v>461</v>
      </c>
      <c r="B471" s="347" t="s">
        <v>205</v>
      </c>
      <c r="C471" s="328">
        <v>468.8</v>
      </c>
      <c r="D471" s="329">
        <v>469.73333333333329</v>
      </c>
      <c r="E471" s="329">
        <v>459.46666666666658</v>
      </c>
      <c r="F471" s="329">
        <v>450.13333333333327</v>
      </c>
      <c r="G471" s="329">
        <v>439.86666666666656</v>
      </c>
      <c r="H471" s="329">
        <v>479.06666666666661</v>
      </c>
      <c r="I471" s="329">
        <v>489.33333333333337</v>
      </c>
      <c r="J471" s="329">
        <v>498.66666666666663</v>
      </c>
      <c r="K471" s="328">
        <v>480</v>
      </c>
      <c r="L471" s="328">
        <v>460.4</v>
      </c>
      <c r="M471" s="328">
        <v>5.7760100000000003</v>
      </c>
      <c r="N471" s="1"/>
      <c r="O471" s="1"/>
    </row>
    <row r="472" spans="1:15" ht="12.75" customHeight="1">
      <c r="A472" s="30">
        <v>462</v>
      </c>
      <c r="B472" s="347" t="s">
        <v>206</v>
      </c>
      <c r="C472" s="328">
        <v>1078.0999999999999</v>
      </c>
      <c r="D472" s="329">
        <v>1072.5833333333333</v>
      </c>
      <c r="E472" s="329">
        <v>1053.5666666666666</v>
      </c>
      <c r="F472" s="329">
        <v>1029.0333333333333</v>
      </c>
      <c r="G472" s="329">
        <v>1010.0166666666667</v>
      </c>
      <c r="H472" s="329">
        <v>1097.1166666666666</v>
      </c>
      <c r="I472" s="329">
        <v>1116.1333333333334</v>
      </c>
      <c r="J472" s="329">
        <v>1140.6666666666665</v>
      </c>
      <c r="K472" s="328">
        <v>1091.5999999999999</v>
      </c>
      <c r="L472" s="328">
        <v>1048.05</v>
      </c>
      <c r="M472" s="328">
        <v>4.61151</v>
      </c>
      <c r="N472" s="1"/>
      <c r="O472" s="1"/>
    </row>
    <row r="473" spans="1:15" ht="12.75" customHeight="1">
      <c r="A473" s="30">
        <v>463</v>
      </c>
      <c r="B473" s="347" t="s">
        <v>539</v>
      </c>
      <c r="C473" s="328">
        <v>50</v>
      </c>
      <c r="D473" s="329">
        <v>49.633333333333333</v>
      </c>
      <c r="E473" s="329">
        <v>49.016666666666666</v>
      </c>
      <c r="F473" s="329">
        <v>48.033333333333331</v>
      </c>
      <c r="G473" s="329">
        <v>47.416666666666664</v>
      </c>
      <c r="H473" s="329">
        <v>50.616666666666667</v>
      </c>
      <c r="I473" s="329">
        <v>51.233333333333327</v>
      </c>
      <c r="J473" s="329">
        <v>52.216666666666669</v>
      </c>
      <c r="K473" s="328">
        <v>50.25</v>
      </c>
      <c r="L473" s="328">
        <v>48.65</v>
      </c>
      <c r="M473" s="328">
        <v>39.347430000000003</v>
      </c>
      <c r="N473" s="1"/>
      <c r="O473" s="1"/>
    </row>
    <row r="474" spans="1:15" ht="12.75" customHeight="1">
      <c r="A474" s="30">
        <v>464</v>
      </c>
      <c r="B474" s="347" t="s">
        <v>540</v>
      </c>
      <c r="C474" s="328">
        <v>175.85</v>
      </c>
      <c r="D474" s="329">
        <v>177.66666666666666</v>
      </c>
      <c r="E474" s="329">
        <v>170.5333333333333</v>
      </c>
      <c r="F474" s="329">
        <v>165.21666666666664</v>
      </c>
      <c r="G474" s="329">
        <v>158.08333333333329</v>
      </c>
      <c r="H474" s="329">
        <v>182.98333333333332</v>
      </c>
      <c r="I474" s="329">
        <v>190.1166666666667</v>
      </c>
      <c r="J474" s="329">
        <v>195.43333333333334</v>
      </c>
      <c r="K474" s="328">
        <v>184.8</v>
      </c>
      <c r="L474" s="328">
        <v>172.35</v>
      </c>
      <c r="M474" s="328">
        <v>5.0408799999999996</v>
      </c>
      <c r="N474" s="1"/>
      <c r="O474" s="1"/>
    </row>
    <row r="475" spans="1:15" ht="12.75" customHeight="1">
      <c r="A475" s="30">
        <v>465</v>
      </c>
      <c r="B475" s="347" t="s">
        <v>527</v>
      </c>
      <c r="C475" s="328">
        <v>762.4</v>
      </c>
      <c r="D475" s="329">
        <v>770.55000000000007</v>
      </c>
      <c r="E475" s="329">
        <v>746.85000000000014</v>
      </c>
      <c r="F475" s="329">
        <v>731.30000000000007</v>
      </c>
      <c r="G475" s="329">
        <v>707.60000000000014</v>
      </c>
      <c r="H475" s="329">
        <v>786.10000000000014</v>
      </c>
      <c r="I475" s="329">
        <v>809.80000000000018</v>
      </c>
      <c r="J475" s="329">
        <v>825.35000000000014</v>
      </c>
      <c r="K475" s="328">
        <v>794.25</v>
      </c>
      <c r="L475" s="328">
        <v>755</v>
      </c>
      <c r="M475" s="328">
        <v>21.928840000000001</v>
      </c>
      <c r="N475" s="1"/>
      <c r="O475" s="1"/>
    </row>
    <row r="476" spans="1:15" ht="12.75" customHeight="1">
      <c r="A476" s="30">
        <v>466</v>
      </c>
      <c r="B476" s="347" t="s">
        <v>849</v>
      </c>
      <c r="C476" s="328">
        <v>93.55</v>
      </c>
      <c r="D476" s="329">
        <v>96.016666666666666</v>
      </c>
      <c r="E476" s="329">
        <v>90.283333333333331</v>
      </c>
      <c r="F476" s="329">
        <v>87.016666666666666</v>
      </c>
      <c r="G476" s="329">
        <v>81.283333333333331</v>
      </c>
      <c r="H476" s="329">
        <v>99.283333333333331</v>
      </c>
      <c r="I476" s="329">
        <v>105.01666666666665</v>
      </c>
      <c r="J476" s="329">
        <v>108.28333333333333</v>
      </c>
      <c r="K476" s="328">
        <v>101.75</v>
      </c>
      <c r="L476" s="328">
        <v>92.75</v>
      </c>
      <c r="M476" s="328">
        <v>59.56277</v>
      </c>
      <c r="N476" s="1"/>
      <c r="O476" s="1"/>
    </row>
    <row r="477" spans="1:15" ht="12.75" customHeight="1">
      <c r="A477" s="30">
        <v>467</v>
      </c>
      <c r="B477" s="347" t="s">
        <v>528</v>
      </c>
      <c r="C477" s="328">
        <v>60.8</v>
      </c>
      <c r="D477" s="329">
        <v>60.083333333333336</v>
      </c>
      <c r="E477" s="329">
        <v>58.966666666666669</v>
      </c>
      <c r="F477" s="329">
        <v>57.133333333333333</v>
      </c>
      <c r="G477" s="329">
        <v>56.016666666666666</v>
      </c>
      <c r="H477" s="329">
        <v>61.916666666666671</v>
      </c>
      <c r="I477" s="329">
        <v>63.033333333333331</v>
      </c>
      <c r="J477" s="329">
        <v>64.866666666666674</v>
      </c>
      <c r="K477" s="328">
        <v>61.2</v>
      </c>
      <c r="L477" s="328">
        <v>58.25</v>
      </c>
      <c r="M477" s="328">
        <v>117.80743</v>
      </c>
      <c r="N477" s="1"/>
      <c r="O477" s="1"/>
    </row>
    <row r="478" spans="1:15" ht="12.75" customHeight="1">
      <c r="A478" s="30">
        <v>468</v>
      </c>
      <c r="B478" s="347" t="s">
        <v>207</v>
      </c>
      <c r="C478" s="328">
        <v>535.15</v>
      </c>
      <c r="D478" s="329">
        <v>530.68333333333328</v>
      </c>
      <c r="E478" s="329">
        <v>523.91666666666652</v>
      </c>
      <c r="F478" s="329">
        <v>512.68333333333328</v>
      </c>
      <c r="G478" s="329">
        <v>505.91666666666652</v>
      </c>
      <c r="H478" s="329">
        <v>541.91666666666652</v>
      </c>
      <c r="I478" s="329">
        <v>548.68333333333317</v>
      </c>
      <c r="J478" s="329">
        <v>559.91666666666652</v>
      </c>
      <c r="K478" s="328">
        <v>537.45000000000005</v>
      </c>
      <c r="L478" s="328">
        <v>519.45000000000005</v>
      </c>
      <c r="M478" s="328">
        <v>20.020289999999999</v>
      </c>
      <c r="N478" s="1"/>
      <c r="O478" s="1"/>
    </row>
    <row r="479" spans="1:15" ht="12.75" customHeight="1">
      <c r="A479" s="30">
        <v>469</v>
      </c>
      <c r="B479" s="347" t="s">
        <v>208</v>
      </c>
      <c r="C479" s="328">
        <v>1347.6</v>
      </c>
      <c r="D479" s="329">
        <v>1331.0666666666666</v>
      </c>
      <c r="E479" s="329">
        <v>1304.1333333333332</v>
      </c>
      <c r="F479" s="329">
        <v>1260.6666666666665</v>
      </c>
      <c r="G479" s="329">
        <v>1233.7333333333331</v>
      </c>
      <c r="H479" s="329">
        <v>1374.5333333333333</v>
      </c>
      <c r="I479" s="329">
        <v>1401.4666666666667</v>
      </c>
      <c r="J479" s="329">
        <v>1444.9333333333334</v>
      </c>
      <c r="K479" s="328">
        <v>1358</v>
      </c>
      <c r="L479" s="328">
        <v>1287.5999999999999</v>
      </c>
      <c r="M479" s="328">
        <v>4.81107</v>
      </c>
      <c r="N479" s="1"/>
      <c r="O479" s="1"/>
    </row>
    <row r="480" spans="1:15" ht="12.75" customHeight="1">
      <c r="A480" s="30">
        <v>470</v>
      </c>
      <c r="B480" s="347" t="s">
        <v>542</v>
      </c>
      <c r="C480" s="328">
        <v>11.65</v>
      </c>
      <c r="D480" s="329">
        <v>11.633333333333333</v>
      </c>
      <c r="E480" s="329">
        <v>11.516666666666666</v>
      </c>
      <c r="F480" s="329">
        <v>11.383333333333333</v>
      </c>
      <c r="G480" s="329">
        <v>11.266666666666666</v>
      </c>
      <c r="H480" s="329">
        <v>11.766666666666666</v>
      </c>
      <c r="I480" s="329">
        <v>11.883333333333333</v>
      </c>
      <c r="J480" s="329">
        <v>12.016666666666666</v>
      </c>
      <c r="K480" s="328">
        <v>11.75</v>
      </c>
      <c r="L480" s="328">
        <v>11.5</v>
      </c>
      <c r="M480" s="328">
        <v>27.387499999999999</v>
      </c>
      <c r="N480" s="1"/>
      <c r="O480" s="1"/>
    </row>
    <row r="481" spans="1:15" ht="12.75" customHeight="1">
      <c r="A481" s="30">
        <v>471</v>
      </c>
      <c r="B481" s="347" t="s">
        <v>543</v>
      </c>
      <c r="C481" s="328">
        <v>502.5</v>
      </c>
      <c r="D481" s="329">
        <v>500.26666666666665</v>
      </c>
      <c r="E481" s="329">
        <v>495.73333333333329</v>
      </c>
      <c r="F481" s="329">
        <v>488.96666666666664</v>
      </c>
      <c r="G481" s="329">
        <v>484.43333333333328</v>
      </c>
      <c r="H481" s="329">
        <v>507.0333333333333</v>
      </c>
      <c r="I481" s="329">
        <v>511.56666666666661</v>
      </c>
      <c r="J481" s="329">
        <v>518.33333333333326</v>
      </c>
      <c r="K481" s="328">
        <v>504.8</v>
      </c>
      <c r="L481" s="328">
        <v>493.5</v>
      </c>
      <c r="M481" s="328">
        <v>1.34822</v>
      </c>
      <c r="N481" s="1"/>
      <c r="O481" s="1"/>
    </row>
    <row r="482" spans="1:15" ht="12.75" customHeight="1">
      <c r="A482" s="30">
        <v>472</v>
      </c>
      <c r="B482" s="347" t="s">
        <v>545</v>
      </c>
      <c r="C482" s="328">
        <v>113.6</v>
      </c>
      <c r="D482" s="329">
        <v>114.56666666666666</v>
      </c>
      <c r="E482" s="329">
        <v>110.08333333333333</v>
      </c>
      <c r="F482" s="329">
        <v>106.56666666666666</v>
      </c>
      <c r="G482" s="329">
        <v>102.08333333333333</v>
      </c>
      <c r="H482" s="329">
        <v>118.08333333333333</v>
      </c>
      <c r="I482" s="329">
        <v>122.56666666666668</v>
      </c>
      <c r="J482" s="329">
        <v>126.08333333333333</v>
      </c>
      <c r="K482" s="328">
        <v>119.05</v>
      </c>
      <c r="L482" s="328">
        <v>111.05</v>
      </c>
      <c r="M482" s="328">
        <v>11.30179</v>
      </c>
      <c r="N482" s="1"/>
      <c r="O482" s="1"/>
    </row>
    <row r="483" spans="1:15" ht="12.75" customHeight="1">
      <c r="A483" s="30">
        <v>473</v>
      </c>
      <c r="B483" s="347" t="s">
        <v>546</v>
      </c>
      <c r="C483" s="328">
        <v>17.05</v>
      </c>
      <c r="D483" s="329">
        <v>17</v>
      </c>
      <c r="E483" s="329">
        <v>16.75</v>
      </c>
      <c r="F483" s="329">
        <v>16.45</v>
      </c>
      <c r="G483" s="329">
        <v>16.2</v>
      </c>
      <c r="H483" s="329">
        <v>17.3</v>
      </c>
      <c r="I483" s="329">
        <v>17.55</v>
      </c>
      <c r="J483" s="329">
        <v>17.850000000000001</v>
      </c>
      <c r="K483" s="328">
        <v>17.25</v>
      </c>
      <c r="L483" s="328">
        <v>16.7</v>
      </c>
      <c r="M483" s="328">
        <v>11.43369</v>
      </c>
      <c r="N483" s="1"/>
      <c r="O483" s="1"/>
    </row>
    <row r="484" spans="1:15" ht="12.75" customHeight="1">
      <c r="A484" s="30">
        <v>474</v>
      </c>
      <c r="B484" s="347" t="s">
        <v>209</v>
      </c>
      <c r="C484" s="328">
        <v>5833.45</v>
      </c>
      <c r="D484" s="329">
        <v>5779.2166666666672</v>
      </c>
      <c r="E484" s="329">
        <v>5683.4333333333343</v>
      </c>
      <c r="F484" s="329">
        <v>5533.416666666667</v>
      </c>
      <c r="G484" s="329">
        <v>5437.6333333333341</v>
      </c>
      <c r="H484" s="329">
        <v>5929.2333333333345</v>
      </c>
      <c r="I484" s="329">
        <v>6025.0166666666673</v>
      </c>
      <c r="J484" s="329">
        <v>6175.0333333333347</v>
      </c>
      <c r="K484" s="328">
        <v>5875</v>
      </c>
      <c r="L484" s="328">
        <v>5629.2</v>
      </c>
      <c r="M484" s="328">
        <v>9.5584699999999998</v>
      </c>
      <c r="N484" s="1"/>
      <c r="O484" s="1"/>
    </row>
    <row r="485" spans="1:15" ht="12.75" customHeight="1">
      <c r="A485" s="30">
        <v>475</v>
      </c>
      <c r="B485" s="347" t="s">
        <v>278</v>
      </c>
      <c r="C485" s="328">
        <v>38.450000000000003</v>
      </c>
      <c r="D485" s="329">
        <v>38.483333333333341</v>
      </c>
      <c r="E485" s="329">
        <v>37.866666666666681</v>
      </c>
      <c r="F485" s="329">
        <v>37.283333333333339</v>
      </c>
      <c r="G485" s="329">
        <v>36.666666666666679</v>
      </c>
      <c r="H485" s="329">
        <v>39.066666666666684</v>
      </c>
      <c r="I485" s="329">
        <v>39.683333333333344</v>
      </c>
      <c r="J485" s="329">
        <v>40.266666666666687</v>
      </c>
      <c r="K485" s="328">
        <v>39.1</v>
      </c>
      <c r="L485" s="328">
        <v>37.9</v>
      </c>
      <c r="M485" s="328">
        <v>142.31334000000001</v>
      </c>
      <c r="N485" s="1"/>
      <c r="O485" s="1"/>
    </row>
    <row r="486" spans="1:15" ht="12.75" customHeight="1">
      <c r="A486" s="30">
        <v>476</v>
      </c>
      <c r="B486" s="347" t="s">
        <v>210</v>
      </c>
      <c r="C486" s="328">
        <v>724.2</v>
      </c>
      <c r="D486" s="329">
        <v>724.25</v>
      </c>
      <c r="E486" s="329">
        <v>707.55</v>
      </c>
      <c r="F486" s="329">
        <v>690.9</v>
      </c>
      <c r="G486" s="329">
        <v>674.19999999999993</v>
      </c>
      <c r="H486" s="329">
        <v>740.9</v>
      </c>
      <c r="I486" s="329">
        <v>757.6</v>
      </c>
      <c r="J486" s="329">
        <v>774.25</v>
      </c>
      <c r="K486" s="328">
        <v>740.95</v>
      </c>
      <c r="L486" s="328">
        <v>707.6</v>
      </c>
      <c r="M486" s="328">
        <v>41.179229999999997</v>
      </c>
      <c r="N486" s="1"/>
      <c r="O486" s="1"/>
    </row>
    <row r="487" spans="1:15" ht="12.75" customHeight="1">
      <c r="A487" s="30">
        <v>477</v>
      </c>
      <c r="B487" s="347" t="s">
        <v>544</v>
      </c>
      <c r="C487" s="328">
        <v>845.7</v>
      </c>
      <c r="D487" s="329">
        <v>845.68333333333339</v>
      </c>
      <c r="E487" s="329">
        <v>830.61666666666679</v>
      </c>
      <c r="F487" s="329">
        <v>815.53333333333342</v>
      </c>
      <c r="G487" s="329">
        <v>800.46666666666681</v>
      </c>
      <c r="H487" s="329">
        <v>860.76666666666677</v>
      </c>
      <c r="I487" s="329">
        <v>875.83333333333337</v>
      </c>
      <c r="J487" s="329">
        <v>890.91666666666674</v>
      </c>
      <c r="K487" s="328">
        <v>860.75</v>
      </c>
      <c r="L487" s="328">
        <v>830.6</v>
      </c>
      <c r="M487" s="328">
        <v>3.1837599999999999</v>
      </c>
      <c r="N487" s="1"/>
      <c r="O487" s="1"/>
    </row>
    <row r="488" spans="1:15" ht="12.75" customHeight="1">
      <c r="A488" s="30">
        <v>478</v>
      </c>
      <c r="B488" s="347" t="s">
        <v>549</v>
      </c>
      <c r="C488" s="328">
        <v>396.1</v>
      </c>
      <c r="D488" s="329">
        <v>396</v>
      </c>
      <c r="E488" s="329">
        <v>390.1</v>
      </c>
      <c r="F488" s="329">
        <v>384.1</v>
      </c>
      <c r="G488" s="329">
        <v>378.20000000000005</v>
      </c>
      <c r="H488" s="329">
        <v>402</v>
      </c>
      <c r="I488" s="329">
        <v>407.9</v>
      </c>
      <c r="J488" s="329">
        <v>413.9</v>
      </c>
      <c r="K488" s="328">
        <v>401.9</v>
      </c>
      <c r="L488" s="328">
        <v>390</v>
      </c>
      <c r="M488" s="328">
        <v>0.86051999999999995</v>
      </c>
      <c r="N488" s="1"/>
      <c r="O488" s="1"/>
    </row>
    <row r="489" spans="1:15" ht="12.75" customHeight="1">
      <c r="A489" s="30">
        <v>479</v>
      </c>
      <c r="B489" s="347" t="s">
        <v>550</v>
      </c>
      <c r="C489" s="328">
        <v>30.9</v>
      </c>
      <c r="D489" s="329">
        <v>30.899999999999995</v>
      </c>
      <c r="E489" s="329">
        <v>30.399999999999991</v>
      </c>
      <c r="F489" s="329">
        <v>29.899999999999995</v>
      </c>
      <c r="G489" s="329">
        <v>29.399999999999991</v>
      </c>
      <c r="H489" s="329">
        <v>31.399999999999991</v>
      </c>
      <c r="I489" s="329">
        <v>31.9</v>
      </c>
      <c r="J489" s="329">
        <v>32.399999999999991</v>
      </c>
      <c r="K489" s="328">
        <v>31.4</v>
      </c>
      <c r="L489" s="328">
        <v>30.4</v>
      </c>
      <c r="M489" s="328">
        <v>18.315650000000002</v>
      </c>
      <c r="N489" s="1"/>
      <c r="O489" s="1"/>
    </row>
    <row r="490" spans="1:15" ht="12.75" customHeight="1">
      <c r="A490" s="30">
        <v>480</v>
      </c>
      <c r="B490" s="347" t="s">
        <v>551</v>
      </c>
      <c r="C490" s="328">
        <v>865.65</v>
      </c>
      <c r="D490" s="329">
        <v>864.53333333333342</v>
      </c>
      <c r="E490" s="329">
        <v>851.31666666666683</v>
      </c>
      <c r="F490" s="329">
        <v>836.98333333333346</v>
      </c>
      <c r="G490" s="329">
        <v>823.76666666666688</v>
      </c>
      <c r="H490" s="329">
        <v>878.86666666666679</v>
      </c>
      <c r="I490" s="329">
        <v>892.08333333333326</v>
      </c>
      <c r="J490" s="329">
        <v>906.41666666666674</v>
      </c>
      <c r="K490" s="328">
        <v>877.75</v>
      </c>
      <c r="L490" s="328">
        <v>850.2</v>
      </c>
      <c r="M490" s="328">
        <v>0.43419999999999997</v>
      </c>
      <c r="N490" s="1"/>
      <c r="O490" s="1"/>
    </row>
    <row r="491" spans="1:15" ht="12.75" customHeight="1">
      <c r="A491" s="30">
        <v>481</v>
      </c>
      <c r="B491" s="347" t="s">
        <v>553</v>
      </c>
      <c r="C491" s="328">
        <v>304.25</v>
      </c>
      <c r="D491" s="329">
        <v>298.75</v>
      </c>
      <c r="E491" s="329">
        <v>291.5</v>
      </c>
      <c r="F491" s="329">
        <v>278.75</v>
      </c>
      <c r="G491" s="329">
        <v>271.5</v>
      </c>
      <c r="H491" s="329">
        <v>311.5</v>
      </c>
      <c r="I491" s="329">
        <v>318.75</v>
      </c>
      <c r="J491" s="329">
        <v>331.5</v>
      </c>
      <c r="K491" s="328">
        <v>306</v>
      </c>
      <c r="L491" s="328">
        <v>286</v>
      </c>
      <c r="M491" s="328">
        <v>3.7059299999999999</v>
      </c>
      <c r="N491" s="1"/>
      <c r="O491" s="1"/>
    </row>
    <row r="492" spans="1:15" ht="12.75" customHeight="1">
      <c r="A492" s="30">
        <v>482</v>
      </c>
      <c r="B492" s="347" t="s">
        <v>280</v>
      </c>
      <c r="C492" s="328">
        <v>910.5</v>
      </c>
      <c r="D492" s="329">
        <v>912.25</v>
      </c>
      <c r="E492" s="329">
        <v>899.5</v>
      </c>
      <c r="F492" s="329">
        <v>888.5</v>
      </c>
      <c r="G492" s="329">
        <v>875.75</v>
      </c>
      <c r="H492" s="329">
        <v>923.25</v>
      </c>
      <c r="I492" s="329">
        <v>936</v>
      </c>
      <c r="J492" s="329">
        <v>947</v>
      </c>
      <c r="K492" s="328">
        <v>925</v>
      </c>
      <c r="L492" s="328">
        <v>901.25</v>
      </c>
      <c r="M492" s="328">
        <v>3.0518299999999998</v>
      </c>
      <c r="N492" s="1"/>
      <c r="O492" s="1"/>
    </row>
    <row r="493" spans="1:15" ht="12.75" customHeight="1">
      <c r="A493" s="30">
        <v>483</v>
      </c>
      <c r="B493" s="347" t="s">
        <v>211</v>
      </c>
      <c r="C493" s="328">
        <v>381.35</v>
      </c>
      <c r="D493" s="329">
        <v>383.41666666666669</v>
      </c>
      <c r="E493" s="329">
        <v>370.43333333333339</v>
      </c>
      <c r="F493" s="329">
        <v>359.51666666666671</v>
      </c>
      <c r="G493" s="329">
        <v>346.53333333333342</v>
      </c>
      <c r="H493" s="329">
        <v>394.33333333333337</v>
      </c>
      <c r="I493" s="329">
        <v>407.31666666666661</v>
      </c>
      <c r="J493" s="329">
        <v>418.23333333333335</v>
      </c>
      <c r="K493" s="328">
        <v>396.4</v>
      </c>
      <c r="L493" s="328">
        <v>372.5</v>
      </c>
      <c r="M493" s="328">
        <v>190.93725000000001</v>
      </c>
      <c r="N493" s="1"/>
      <c r="O493" s="1"/>
    </row>
    <row r="494" spans="1:15" ht="12.75" customHeight="1">
      <c r="A494" s="30">
        <v>484</v>
      </c>
      <c r="B494" s="347" t="s">
        <v>554</v>
      </c>
      <c r="C494" s="328">
        <v>1995.9</v>
      </c>
      <c r="D494" s="329">
        <v>1994.55</v>
      </c>
      <c r="E494" s="329">
        <v>1964.1</v>
      </c>
      <c r="F494" s="329">
        <v>1932.3</v>
      </c>
      <c r="G494" s="329">
        <v>1901.85</v>
      </c>
      <c r="H494" s="329">
        <v>2026.35</v>
      </c>
      <c r="I494" s="329">
        <v>2056.8000000000002</v>
      </c>
      <c r="J494" s="329">
        <v>2088.6</v>
      </c>
      <c r="K494" s="328">
        <v>2025</v>
      </c>
      <c r="L494" s="328">
        <v>1962.75</v>
      </c>
      <c r="M494" s="328">
        <v>0.25835000000000002</v>
      </c>
      <c r="N494" s="1"/>
      <c r="O494" s="1"/>
    </row>
    <row r="495" spans="1:15" ht="12.75" customHeight="1">
      <c r="A495" s="30">
        <v>485</v>
      </c>
      <c r="B495" s="347" t="s">
        <v>279</v>
      </c>
      <c r="C495" s="328">
        <v>204.2</v>
      </c>
      <c r="D495" s="329">
        <v>204.66666666666666</v>
      </c>
      <c r="E495" s="329">
        <v>201.33333333333331</v>
      </c>
      <c r="F495" s="329">
        <v>198.46666666666667</v>
      </c>
      <c r="G495" s="329">
        <v>195.13333333333333</v>
      </c>
      <c r="H495" s="329">
        <v>207.5333333333333</v>
      </c>
      <c r="I495" s="329">
        <v>210.86666666666662</v>
      </c>
      <c r="J495" s="329">
        <v>213.73333333333329</v>
      </c>
      <c r="K495" s="328">
        <v>208</v>
      </c>
      <c r="L495" s="328">
        <v>201.8</v>
      </c>
      <c r="M495" s="328">
        <v>1.3956999999999999</v>
      </c>
      <c r="N495" s="1"/>
      <c r="O495" s="1"/>
    </row>
    <row r="496" spans="1:15" ht="12.75" customHeight="1">
      <c r="A496" s="30">
        <v>486</v>
      </c>
      <c r="B496" s="347" t="s">
        <v>555</v>
      </c>
      <c r="C496" s="328">
        <v>1825</v>
      </c>
      <c r="D496" s="329">
        <v>1835.4333333333334</v>
      </c>
      <c r="E496" s="329">
        <v>1800.1166666666668</v>
      </c>
      <c r="F496" s="329">
        <v>1775.2333333333333</v>
      </c>
      <c r="G496" s="329">
        <v>1739.9166666666667</v>
      </c>
      <c r="H496" s="329">
        <v>1860.3166666666668</v>
      </c>
      <c r="I496" s="329">
        <v>1895.6333333333334</v>
      </c>
      <c r="J496" s="329">
        <v>1920.5166666666669</v>
      </c>
      <c r="K496" s="328">
        <v>1870.75</v>
      </c>
      <c r="L496" s="328">
        <v>1810.55</v>
      </c>
      <c r="M496" s="328">
        <v>0.23319999999999999</v>
      </c>
      <c r="N496" s="1"/>
      <c r="O496" s="1"/>
    </row>
    <row r="497" spans="1:15" ht="12.75" customHeight="1">
      <c r="A497" s="30">
        <v>487</v>
      </c>
      <c r="B497" s="347" t="s">
        <v>548</v>
      </c>
      <c r="C497" s="328">
        <v>627.20000000000005</v>
      </c>
      <c r="D497" s="329">
        <v>620.01666666666677</v>
      </c>
      <c r="E497" s="329">
        <v>601.03333333333353</v>
      </c>
      <c r="F497" s="329">
        <v>574.86666666666679</v>
      </c>
      <c r="G497" s="329">
        <v>555.88333333333355</v>
      </c>
      <c r="H497" s="329">
        <v>646.18333333333351</v>
      </c>
      <c r="I497" s="329">
        <v>665.16666666666686</v>
      </c>
      <c r="J497" s="329">
        <v>691.33333333333348</v>
      </c>
      <c r="K497" s="328">
        <v>639</v>
      </c>
      <c r="L497" s="328">
        <v>593.85</v>
      </c>
      <c r="M497" s="328">
        <v>5.7040300000000004</v>
      </c>
      <c r="N497" s="1"/>
      <c r="O497" s="1"/>
    </row>
    <row r="498" spans="1:15" ht="12.75" customHeight="1">
      <c r="A498" s="30">
        <v>488</v>
      </c>
      <c r="B498" s="347" t="s">
        <v>547</v>
      </c>
      <c r="C498" s="328">
        <v>3482.8</v>
      </c>
      <c r="D498" s="329">
        <v>3504.2333333333336</v>
      </c>
      <c r="E498" s="329">
        <v>3408.5666666666671</v>
      </c>
      <c r="F498" s="329">
        <v>3334.3333333333335</v>
      </c>
      <c r="G498" s="329">
        <v>3238.666666666667</v>
      </c>
      <c r="H498" s="329">
        <v>3578.4666666666672</v>
      </c>
      <c r="I498" s="329">
        <v>3674.1333333333332</v>
      </c>
      <c r="J498" s="329">
        <v>3748.3666666666672</v>
      </c>
      <c r="K498" s="328">
        <v>3599.9</v>
      </c>
      <c r="L498" s="328">
        <v>3430</v>
      </c>
      <c r="M498" s="328">
        <v>0.23466000000000001</v>
      </c>
      <c r="N498" s="1"/>
      <c r="O498" s="1"/>
    </row>
    <row r="499" spans="1:15" ht="12.75" customHeight="1">
      <c r="A499" s="30">
        <v>489</v>
      </c>
      <c r="B499" s="347" t="s">
        <v>212</v>
      </c>
      <c r="C499" s="328">
        <v>1153.55</v>
      </c>
      <c r="D499" s="329">
        <v>1138.1333333333332</v>
      </c>
      <c r="E499" s="329">
        <v>1115.4166666666665</v>
      </c>
      <c r="F499" s="329">
        <v>1077.2833333333333</v>
      </c>
      <c r="G499" s="329">
        <v>1054.5666666666666</v>
      </c>
      <c r="H499" s="329">
        <v>1176.2666666666664</v>
      </c>
      <c r="I499" s="329">
        <v>1198.9833333333331</v>
      </c>
      <c r="J499" s="329">
        <v>1237.1166666666663</v>
      </c>
      <c r="K499" s="328">
        <v>1160.8499999999999</v>
      </c>
      <c r="L499" s="328">
        <v>1100</v>
      </c>
      <c r="M499" s="328">
        <v>15.33085</v>
      </c>
      <c r="N499" s="1"/>
      <c r="O499" s="1"/>
    </row>
    <row r="500" spans="1:15" ht="12.75" customHeight="1">
      <c r="A500" s="30">
        <v>490</v>
      </c>
      <c r="B500" s="347" t="s">
        <v>552</v>
      </c>
      <c r="C500" s="328">
        <v>2606.9499999999998</v>
      </c>
      <c r="D500" s="329">
        <v>2591.75</v>
      </c>
      <c r="E500" s="329">
        <v>2542.5500000000002</v>
      </c>
      <c r="F500" s="329">
        <v>2478.15</v>
      </c>
      <c r="G500" s="329">
        <v>2428.9500000000003</v>
      </c>
      <c r="H500" s="329">
        <v>2656.15</v>
      </c>
      <c r="I500" s="329">
        <v>2705.35</v>
      </c>
      <c r="J500" s="329">
        <v>2769.75</v>
      </c>
      <c r="K500" s="328">
        <v>2640.95</v>
      </c>
      <c r="L500" s="328">
        <v>2527.35</v>
      </c>
      <c r="M500" s="328">
        <v>1.58969</v>
      </c>
      <c r="N500" s="1"/>
      <c r="O500" s="1"/>
    </row>
    <row r="501" spans="1:15" ht="12.75" customHeight="1">
      <c r="A501" s="30">
        <v>491</v>
      </c>
      <c r="B501" s="347" t="s">
        <v>556</v>
      </c>
      <c r="C501" s="328">
        <v>6937.3</v>
      </c>
      <c r="D501" s="329">
        <v>6975.0999999999995</v>
      </c>
      <c r="E501" s="329">
        <v>6862.1999999999989</v>
      </c>
      <c r="F501" s="329">
        <v>6787.0999999999995</v>
      </c>
      <c r="G501" s="329">
        <v>6674.1999999999989</v>
      </c>
      <c r="H501" s="329">
        <v>7050.1999999999989</v>
      </c>
      <c r="I501" s="329">
        <v>7163.0999999999985</v>
      </c>
      <c r="J501" s="329">
        <v>7238.1999999999989</v>
      </c>
      <c r="K501" s="328">
        <v>7088</v>
      </c>
      <c r="L501" s="328">
        <v>6900</v>
      </c>
      <c r="M501" s="328">
        <v>2.419E-2</v>
      </c>
      <c r="N501" s="1"/>
      <c r="O501" s="1"/>
    </row>
    <row r="502" spans="1:15" ht="12.75" customHeight="1">
      <c r="A502" s="30">
        <v>492</v>
      </c>
      <c r="B502" s="347" t="s">
        <v>557</v>
      </c>
      <c r="C502" s="328">
        <v>140.5</v>
      </c>
      <c r="D502" s="329">
        <v>139.76666666666668</v>
      </c>
      <c r="E502" s="329">
        <v>137.18333333333337</v>
      </c>
      <c r="F502" s="329">
        <v>133.86666666666667</v>
      </c>
      <c r="G502" s="329">
        <v>131.28333333333336</v>
      </c>
      <c r="H502" s="329">
        <v>143.08333333333337</v>
      </c>
      <c r="I502" s="329">
        <v>145.66666666666669</v>
      </c>
      <c r="J502" s="329">
        <v>148.98333333333338</v>
      </c>
      <c r="K502" s="328">
        <v>142.35</v>
      </c>
      <c r="L502" s="328">
        <v>136.44999999999999</v>
      </c>
      <c r="M502" s="328">
        <v>6.1233199999999997</v>
      </c>
      <c r="N502" s="1"/>
      <c r="O502" s="1"/>
    </row>
    <row r="503" spans="1:15" ht="12.75" customHeight="1">
      <c r="A503" s="30">
        <v>493</v>
      </c>
      <c r="B503" s="347" t="s">
        <v>558</v>
      </c>
      <c r="C503" s="328">
        <v>97.4</v>
      </c>
      <c r="D503" s="329">
        <v>98.55</v>
      </c>
      <c r="E503" s="329">
        <v>95.35</v>
      </c>
      <c r="F503" s="329">
        <v>93.3</v>
      </c>
      <c r="G503" s="329">
        <v>90.1</v>
      </c>
      <c r="H503" s="329">
        <v>100.6</v>
      </c>
      <c r="I503" s="329">
        <v>103.80000000000001</v>
      </c>
      <c r="J503" s="329">
        <v>105.85</v>
      </c>
      <c r="K503" s="328">
        <v>101.75</v>
      </c>
      <c r="L503" s="328">
        <v>96.5</v>
      </c>
      <c r="M503" s="328">
        <v>9.46434</v>
      </c>
      <c r="N503" s="1"/>
      <c r="O503" s="1"/>
    </row>
    <row r="504" spans="1:15" ht="12.75" customHeight="1">
      <c r="A504" s="30">
        <v>494</v>
      </c>
      <c r="B504" s="347" t="s">
        <v>559</v>
      </c>
      <c r="C504" s="328">
        <v>445.25</v>
      </c>
      <c r="D504" s="329">
        <v>448.15000000000003</v>
      </c>
      <c r="E504" s="329">
        <v>439.10000000000008</v>
      </c>
      <c r="F504" s="329">
        <v>432.95000000000005</v>
      </c>
      <c r="G504" s="329">
        <v>423.90000000000009</v>
      </c>
      <c r="H504" s="329">
        <v>454.30000000000007</v>
      </c>
      <c r="I504" s="329">
        <v>463.35</v>
      </c>
      <c r="J504" s="329">
        <v>469.50000000000006</v>
      </c>
      <c r="K504" s="328">
        <v>457.2</v>
      </c>
      <c r="L504" s="328">
        <v>442</v>
      </c>
      <c r="M504" s="328">
        <v>1.4372400000000001</v>
      </c>
      <c r="N504" s="1"/>
      <c r="O504" s="1"/>
    </row>
    <row r="505" spans="1:15" ht="12.75" customHeight="1">
      <c r="A505" s="30">
        <v>495</v>
      </c>
      <c r="B505" s="347" t="s">
        <v>281</v>
      </c>
      <c r="C505" s="328">
        <v>1569.35</v>
      </c>
      <c r="D505" s="329">
        <v>1586.1166666666668</v>
      </c>
      <c r="E505" s="329">
        <v>1543.2833333333335</v>
      </c>
      <c r="F505" s="329">
        <v>1517.2166666666667</v>
      </c>
      <c r="G505" s="329">
        <v>1474.3833333333334</v>
      </c>
      <c r="H505" s="329">
        <v>1612.1833333333336</v>
      </c>
      <c r="I505" s="329">
        <v>1655.0166666666667</v>
      </c>
      <c r="J505" s="329">
        <v>1681.0833333333337</v>
      </c>
      <c r="K505" s="328">
        <v>1628.95</v>
      </c>
      <c r="L505" s="328">
        <v>1560.05</v>
      </c>
      <c r="M505" s="328">
        <v>3.6731500000000001</v>
      </c>
      <c r="N505" s="1"/>
      <c r="O505" s="1"/>
    </row>
    <row r="506" spans="1:15" ht="12.75" customHeight="1">
      <c r="A506" s="30">
        <v>496</v>
      </c>
      <c r="B506" s="347" t="s">
        <v>213</v>
      </c>
      <c r="C506" s="328">
        <v>587.45000000000005</v>
      </c>
      <c r="D506" s="329">
        <v>583.4</v>
      </c>
      <c r="E506" s="329">
        <v>576.04999999999995</v>
      </c>
      <c r="F506" s="329">
        <v>564.65</v>
      </c>
      <c r="G506" s="329">
        <v>557.29999999999995</v>
      </c>
      <c r="H506" s="329">
        <v>594.79999999999995</v>
      </c>
      <c r="I506" s="329">
        <v>602.15000000000009</v>
      </c>
      <c r="J506" s="329">
        <v>613.54999999999995</v>
      </c>
      <c r="K506" s="328">
        <v>590.75</v>
      </c>
      <c r="L506" s="328">
        <v>572</v>
      </c>
      <c r="M506" s="328">
        <v>110.19999</v>
      </c>
      <c r="N506" s="1"/>
      <c r="O506" s="1"/>
    </row>
    <row r="507" spans="1:15" ht="12.75" customHeight="1">
      <c r="A507" s="30">
        <v>497</v>
      </c>
      <c r="B507" s="347" t="s">
        <v>560</v>
      </c>
      <c r="C507" s="328">
        <v>308.2</v>
      </c>
      <c r="D507" s="329">
        <v>311.48333333333329</v>
      </c>
      <c r="E507" s="329">
        <v>301.31666666666661</v>
      </c>
      <c r="F507" s="329">
        <v>294.43333333333334</v>
      </c>
      <c r="G507" s="329">
        <v>284.26666666666665</v>
      </c>
      <c r="H507" s="329">
        <v>318.36666666666656</v>
      </c>
      <c r="I507" s="329">
        <v>328.53333333333319</v>
      </c>
      <c r="J507" s="329">
        <v>335.41666666666652</v>
      </c>
      <c r="K507" s="328">
        <v>321.64999999999998</v>
      </c>
      <c r="L507" s="328">
        <v>304.60000000000002</v>
      </c>
      <c r="M507" s="328">
        <v>14.90701</v>
      </c>
      <c r="N507" s="1"/>
      <c r="O507" s="1"/>
    </row>
    <row r="508" spans="1:15" ht="12.75" customHeight="1">
      <c r="A508" s="30">
        <v>498</v>
      </c>
      <c r="B508" s="387" t="s">
        <v>282</v>
      </c>
      <c r="C508" s="388">
        <v>12.75</v>
      </c>
      <c r="D508" s="388">
        <v>12.733333333333334</v>
      </c>
      <c r="E508" s="388">
        <v>12.616666666666669</v>
      </c>
      <c r="F508" s="388">
        <v>12.483333333333334</v>
      </c>
      <c r="G508" s="388">
        <v>12.366666666666669</v>
      </c>
      <c r="H508" s="388">
        <v>12.866666666666669</v>
      </c>
      <c r="I508" s="388">
        <v>12.983333333333336</v>
      </c>
      <c r="J508" s="387">
        <v>13.116666666666669</v>
      </c>
      <c r="K508" s="387">
        <v>12.85</v>
      </c>
      <c r="L508" s="387">
        <v>12.6</v>
      </c>
      <c r="M508" s="270">
        <v>865.62936999999999</v>
      </c>
      <c r="N508" s="1"/>
      <c r="O508" s="1"/>
    </row>
    <row r="509" spans="1:15" ht="12.75" customHeight="1">
      <c r="A509" s="30">
        <v>499</v>
      </c>
      <c r="B509" s="387" t="s">
        <v>214</v>
      </c>
      <c r="C509" s="388">
        <v>236.7</v>
      </c>
      <c r="D509" s="388">
        <v>235.18333333333331</v>
      </c>
      <c r="E509" s="388">
        <v>230.26666666666662</v>
      </c>
      <c r="F509" s="388">
        <v>223.83333333333331</v>
      </c>
      <c r="G509" s="388">
        <v>218.91666666666663</v>
      </c>
      <c r="H509" s="388">
        <v>241.61666666666662</v>
      </c>
      <c r="I509" s="388">
        <v>246.5333333333333</v>
      </c>
      <c r="J509" s="387">
        <v>252.96666666666661</v>
      </c>
      <c r="K509" s="387">
        <v>240.1</v>
      </c>
      <c r="L509" s="387">
        <v>228.75</v>
      </c>
      <c r="M509" s="270">
        <v>132.68</v>
      </c>
      <c r="N509" s="1"/>
      <c r="O509" s="1"/>
    </row>
    <row r="510" spans="1:15" ht="12.75" customHeight="1">
      <c r="A510" s="30">
        <v>500</v>
      </c>
      <c r="B510" s="387" t="s">
        <v>561</v>
      </c>
      <c r="C510" s="388">
        <v>337.45</v>
      </c>
      <c r="D510" s="388">
        <v>339.15000000000003</v>
      </c>
      <c r="E510" s="388">
        <v>330.30000000000007</v>
      </c>
      <c r="F510" s="388">
        <v>323.15000000000003</v>
      </c>
      <c r="G510" s="388">
        <v>314.30000000000007</v>
      </c>
      <c r="H510" s="388">
        <v>346.30000000000007</v>
      </c>
      <c r="I510" s="388">
        <v>355.15000000000009</v>
      </c>
      <c r="J510" s="387">
        <v>362.30000000000007</v>
      </c>
      <c r="K510" s="387">
        <v>348</v>
      </c>
      <c r="L510" s="387">
        <v>332</v>
      </c>
      <c r="M510" s="270">
        <v>9.9560999999999993</v>
      </c>
      <c r="N510" s="1"/>
      <c r="O510" s="1"/>
    </row>
    <row r="511" spans="1:15" ht="12.75" customHeight="1">
      <c r="A511" s="30">
        <v>501</v>
      </c>
      <c r="B511" s="387" t="s">
        <v>562</v>
      </c>
      <c r="C511" s="388">
        <v>1498.95</v>
      </c>
      <c r="D511" s="388">
        <v>1500.8833333333334</v>
      </c>
      <c r="E511" s="388">
        <v>1488.1166666666668</v>
      </c>
      <c r="F511" s="388">
        <v>1477.2833333333333</v>
      </c>
      <c r="G511" s="388">
        <v>1464.5166666666667</v>
      </c>
      <c r="H511" s="388">
        <v>1511.7166666666669</v>
      </c>
      <c r="I511" s="388">
        <v>1524.4833333333338</v>
      </c>
      <c r="J511" s="387">
        <v>1535.3166666666671</v>
      </c>
      <c r="K511" s="387">
        <v>1513.65</v>
      </c>
      <c r="L511" s="387">
        <v>1490.05</v>
      </c>
      <c r="M511" s="270">
        <v>0.44616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8"/>
      <c r="B5" s="459"/>
      <c r="C5" s="458"/>
      <c r="D5" s="459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51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460" t="s">
        <v>565</v>
      </c>
      <c r="C7" s="459"/>
      <c r="D7" s="7">
        <f>Main!B10</f>
        <v>44629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44628</v>
      </c>
      <c r="B10" s="29">
        <v>540615</v>
      </c>
      <c r="C10" s="28" t="s">
        <v>971</v>
      </c>
      <c r="D10" s="28" t="s">
        <v>1037</v>
      </c>
      <c r="E10" s="28" t="s">
        <v>574</v>
      </c>
      <c r="F10" s="87">
        <v>70000</v>
      </c>
      <c r="G10" s="29">
        <v>21.46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44628</v>
      </c>
      <c r="B11" s="29">
        <v>540615</v>
      </c>
      <c r="C11" s="28" t="s">
        <v>971</v>
      </c>
      <c r="D11" s="28" t="s">
        <v>972</v>
      </c>
      <c r="E11" s="28" t="s">
        <v>574</v>
      </c>
      <c r="F11" s="87">
        <v>29977</v>
      </c>
      <c r="G11" s="29">
        <v>21.15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44628</v>
      </c>
      <c r="B12" s="29">
        <v>540615</v>
      </c>
      <c r="C12" s="28" t="s">
        <v>971</v>
      </c>
      <c r="D12" s="28" t="s">
        <v>972</v>
      </c>
      <c r="E12" s="28" t="s">
        <v>575</v>
      </c>
      <c r="F12" s="87">
        <v>88886</v>
      </c>
      <c r="G12" s="29">
        <v>21.44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44628</v>
      </c>
      <c r="B13" s="29">
        <v>537492</v>
      </c>
      <c r="C13" s="28" t="s">
        <v>926</v>
      </c>
      <c r="D13" s="28" t="s">
        <v>1038</v>
      </c>
      <c r="E13" s="28" t="s">
        <v>575</v>
      </c>
      <c r="F13" s="87">
        <v>70000</v>
      </c>
      <c r="G13" s="29">
        <v>11.65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44628</v>
      </c>
      <c r="B14" s="29">
        <v>537492</v>
      </c>
      <c r="C14" s="28" t="s">
        <v>926</v>
      </c>
      <c r="D14" s="28" t="s">
        <v>975</v>
      </c>
      <c r="E14" s="28" t="s">
        <v>574</v>
      </c>
      <c r="F14" s="87">
        <v>70000</v>
      </c>
      <c r="G14" s="29">
        <v>11.65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44628</v>
      </c>
      <c r="B15" s="29">
        <v>539546</v>
      </c>
      <c r="C15" s="28" t="s">
        <v>976</v>
      </c>
      <c r="D15" s="28" t="s">
        <v>1039</v>
      </c>
      <c r="E15" s="28" t="s">
        <v>575</v>
      </c>
      <c r="F15" s="87">
        <v>39974</v>
      </c>
      <c r="G15" s="29">
        <v>8.4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44628</v>
      </c>
      <c r="B16" s="29">
        <v>539546</v>
      </c>
      <c r="C16" s="28" t="s">
        <v>976</v>
      </c>
      <c r="D16" s="28" t="s">
        <v>977</v>
      </c>
      <c r="E16" s="28" t="s">
        <v>574</v>
      </c>
      <c r="F16" s="87">
        <v>42800</v>
      </c>
      <c r="G16" s="29">
        <v>8.4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44628</v>
      </c>
      <c r="B17" s="29">
        <v>543475</v>
      </c>
      <c r="C17" s="28" t="s">
        <v>980</v>
      </c>
      <c r="D17" s="28" t="s">
        <v>1040</v>
      </c>
      <c r="E17" s="28" t="s">
        <v>574</v>
      </c>
      <c r="F17" s="87">
        <v>12800</v>
      </c>
      <c r="G17" s="29">
        <v>88.2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44628</v>
      </c>
      <c r="B18" s="29">
        <v>543475</v>
      </c>
      <c r="C18" s="28" t="s">
        <v>980</v>
      </c>
      <c r="D18" s="28" t="s">
        <v>1041</v>
      </c>
      <c r="E18" s="28" t="s">
        <v>574</v>
      </c>
      <c r="F18" s="87">
        <v>14400</v>
      </c>
      <c r="G18" s="29">
        <v>88.2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44628</v>
      </c>
      <c r="B19" s="29">
        <v>540614</v>
      </c>
      <c r="C19" s="28" t="s">
        <v>982</v>
      </c>
      <c r="D19" s="28" t="s">
        <v>1042</v>
      </c>
      <c r="E19" s="28" t="s">
        <v>575</v>
      </c>
      <c r="F19" s="87">
        <v>372531</v>
      </c>
      <c r="G19" s="29">
        <v>7.24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44628</v>
      </c>
      <c r="B20" s="29">
        <v>540614</v>
      </c>
      <c r="C20" s="28" t="s">
        <v>982</v>
      </c>
      <c r="D20" s="28" t="s">
        <v>981</v>
      </c>
      <c r="E20" s="28" t="s">
        <v>574</v>
      </c>
      <c r="F20" s="87">
        <v>630869</v>
      </c>
      <c r="G20" s="29">
        <v>7.09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44628</v>
      </c>
      <c r="B21" s="29">
        <v>540614</v>
      </c>
      <c r="C21" s="28" t="s">
        <v>982</v>
      </c>
      <c r="D21" s="28" t="s">
        <v>981</v>
      </c>
      <c r="E21" s="28" t="s">
        <v>575</v>
      </c>
      <c r="F21" s="87">
        <v>82397</v>
      </c>
      <c r="G21" s="29">
        <v>7.04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44628</v>
      </c>
      <c r="B22" s="29">
        <v>540614</v>
      </c>
      <c r="C22" s="28" t="s">
        <v>982</v>
      </c>
      <c r="D22" s="28" t="s">
        <v>1043</v>
      </c>
      <c r="E22" s="28" t="s">
        <v>574</v>
      </c>
      <c r="F22" s="87">
        <v>1700000</v>
      </c>
      <c r="G22" s="29">
        <v>7.03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44628</v>
      </c>
      <c r="B23" s="29">
        <v>540614</v>
      </c>
      <c r="C23" s="28" t="s">
        <v>982</v>
      </c>
      <c r="D23" s="28" t="s">
        <v>1044</v>
      </c>
      <c r="E23" s="28" t="s">
        <v>575</v>
      </c>
      <c r="F23" s="87">
        <v>1425000</v>
      </c>
      <c r="G23" s="29">
        <v>6.98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44628</v>
      </c>
      <c r="B24" s="29">
        <v>540614</v>
      </c>
      <c r="C24" s="28" t="s">
        <v>982</v>
      </c>
      <c r="D24" s="28" t="s">
        <v>983</v>
      </c>
      <c r="E24" s="28" t="s">
        <v>575</v>
      </c>
      <c r="F24" s="87">
        <v>500000</v>
      </c>
      <c r="G24" s="29">
        <v>7.31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44628</v>
      </c>
      <c r="B25" s="29">
        <v>543317</v>
      </c>
      <c r="C25" s="28" t="s">
        <v>1045</v>
      </c>
      <c r="D25" s="28" t="s">
        <v>1046</v>
      </c>
      <c r="E25" s="28" t="s">
        <v>575</v>
      </c>
      <c r="F25" s="87">
        <v>610131</v>
      </c>
      <c r="G25" s="29">
        <v>1280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44628</v>
      </c>
      <c r="B26" s="29">
        <v>539479</v>
      </c>
      <c r="C26" s="28" t="s">
        <v>1047</v>
      </c>
      <c r="D26" s="28" t="s">
        <v>1048</v>
      </c>
      <c r="E26" s="28" t="s">
        <v>574</v>
      </c>
      <c r="F26" s="87">
        <v>18939</v>
      </c>
      <c r="G26" s="29">
        <v>97.14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44628</v>
      </c>
      <c r="B27" s="29">
        <v>539479</v>
      </c>
      <c r="C27" s="28" t="s">
        <v>1047</v>
      </c>
      <c r="D27" s="28" t="s">
        <v>1048</v>
      </c>
      <c r="E27" s="28" t="s">
        <v>575</v>
      </c>
      <c r="F27" s="87">
        <v>18185</v>
      </c>
      <c r="G27" s="29">
        <v>97.11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44628</v>
      </c>
      <c r="B28" s="29">
        <v>540377</v>
      </c>
      <c r="C28" s="28" t="s">
        <v>1049</v>
      </c>
      <c r="D28" s="28" t="s">
        <v>881</v>
      </c>
      <c r="E28" s="28" t="s">
        <v>575</v>
      </c>
      <c r="F28" s="87">
        <v>36000</v>
      </c>
      <c r="G28" s="29">
        <v>29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44628</v>
      </c>
      <c r="B29" s="29">
        <v>540377</v>
      </c>
      <c r="C29" s="28" t="s">
        <v>1049</v>
      </c>
      <c r="D29" s="28" t="s">
        <v>1050</v>
      </c>
      <c r="E29" s="28" t="s">
        <v>575</v>
      </c>
      <c r="F29" s="87">
        <v>24000</v>
      </c>
      <c r="G29" s="29">
        <v>29.33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44628</v>
      </c>
      <c r="B30" s="29">
        <v>540377</v>
      </c>
      <c r="C30" s="28" t="s">
        <v>1049</v>
      </c>
      <c r="D30" s="28" t="s">
        <v>1051</v>
      </c>
      <c r="E30" s="28" t="s">
        <v>575</v>
      </c>
      <c r="F30" s="87">
        <v>24000</v>
      </c>
      <c r="G30" s="29">
        <v>29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44628</v>
      </c>
      <c r="B31" s="29">
        <v>540377</v>
      </c>
      <c r="C31" s="28" t="s">
        <v>1049</v>
      </c>
      <c r="D31" s="28" t="s">
        <v>1052</v>
      </c>
      <c r="E31" s="28" t="s">
        <v>575</v>
      </c>
      <c r="F31" s="87">
        <v>24000</v>
      </c>
      <c r="G31" s="29">
        <v>29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44628</v>
      </c>
      <c r="B32" s="29">
        <v>540377</v>
      </c>
      <c r="C32" s="28" t="s">
        <v>1049</v>
      </c>
      <c r="D32" s="28" t="s">
        <v>1053</v>
      </c>
      <c r="E32" s="28" t="s">
        <v>574</v>
      </c>
      <c r="F32" s="87">
        <v>42000</v>
      </c>
      <c r="G32" s="29">
        <v>29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44628</v>
      </c>
      <c r="B33" s="29">
        <v>540377</v>
      </c>
      <c r="C33" s="28" t="s">
        <v>1049</v>
      </c>
      <c r="D33" s="28" t="s">
        <v>1054</v>
      </c>
      <c r="E33" s="28" t="s">
        <v>575</v>
      </c>
      <c r="F33" s="87">
        <v>42000</v>
      </c>
      <c r="G33" s="29">
        <v>30.01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44628</v>
      </c>
      <c r="B34" s="29">
        <v>540377</v>
      </c>
      <c r="C34" s="28" t="s">
        <v>1049</v>
      </c>
      <c r="D34" s="28" t="s">
        <v>1055</v>
      </c>
      <c r="E34" s="28" t="s">
        <v>574</v>
      </c>
      <c r="F34" s="87">
        <v>24000</v>
      </c>
      <c r="G34" s="29">
        <v>30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44628</v>
      </c>
      <c r="B35" s="29">
        <v>508918</v>
      </c>
      <c r="C35" s="28" t="s">
        <v>1056</v>
      </c>
      <c r="D35" s="28" t="s">
        <v>1057</v>
      </c>
      <c r="E35" s="28" t="s">
        <v>574</v>
      </c>
      <c r="F35" s="87">
        <v>63770</v>
      </c>
      <c r="G35" s="29">
        <v>36.049999999999997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44628</v>
      </c>
      <c r="B36" s="29">
        <v>508918</v>
      </c>
      <c r="C36" s="28" t="s">
        <v>1056</v>
      </c>
      <c r="D36" s="28" t="s">
        <v>1058</v>
      </c>
      <c r="E36" s="28" t="s">
        <v>575</v>
      </c>
      <c r="F36" s="87">
        <v>65000</v>
      </c>
      <c r="G36" s="29">
        <v>36.049999999999997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44628</v>
      </c>
      <c r="B37" s="29">
        <v>514312</v>
      </c>
      <c r="C37" s="28" t="s">
        <v>1059</v>
      </c>
      <c r="D37" s="28" t="s">
        <v>1060</v>
      </c>
      <c r="E37" s="28" t="s">
        <v>574</v>
      </c>
      <c r="F37" s="87">
        <v>28922</v>
      </c>
      <c r="G37" s="29">
        <v>14.25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44628</v>
      </c>
      <c r="B38" s="29">
        <v>542924</v>
      </c>
      <c r="C38" s="28" t="s">
        <v>1061</v>
      </c>
      <c r="D38" s="28" t="s">
        <v>1062</v>
      </c>
      <c r="E38" s="28" t="s">
        <v>575</v>
      </c>
      <c r="F38" s="87">
        <v>60000</v>
      </c>
      <c r="G38" s="29">
        <v>15.23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44628</v>
      </c>
      <c r="B39" s="29">
        <v>542924</v>
      </c>
      <c r="C39" s="28" t="s">
        <v>1061</v>
      </c>
      <c r="D39" s="28" t="s">
        <v>1063</v>
      </c>
      <c r="E39" s="28" t="s">
        <v>574</v>
      </c>
      <c r="F39" s="87">
        <v>61500</v>
      </c>
      <c r="G39" s="29">
        <v>15.2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44628</v>
      </c>
      <c r="B40" s="29">
        <v>542924</v>
      </c>
      <c r="C40" s="28" t="s">
        <v>1061</v>
      </c>
      <c r="D40" s="28" t="s">
        <v>1064</v>
      </c>
      <c r="E40" s="28" t="s">
        <v>574</v>
      </c>
      <c r="F40" s="87">
        <v>66000</v>
      </c>
      <c r="G40" s="29">
        <v>15.07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44628</v>
      </c>
      <c r="B41" s="29">
        <v>542924</v>
      </c>
      <c r="C41" s="28" t="s">
        <v>1061</v>
      </c>
      <c r="D41" s="28" t="s">
        <v>1064</v>
      </c>
      <c r="E41" s="28" t="s">
        <v>575</v>
      </c>
      <c r="F41" s="87">
        <v>75000</v>
      </c>
      <c r="G41" s="29">
        <v>15.35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44628</v>
      </c>
      <c r="B42" s="29">
        <v>542924</v>
      </c>
      <c r="C42" s="28" t="s">
        <v>1061</v>
      </c>
      <c r="D42" s="28" t="s">
        <v>1063</v>
      </c>
      <c r="E42" s="28" t="s">
        <v>575</v>
      </c>
      <c r="F42" s="87">
        <v>87000</v>
      </c>
      <c r="G42" s="29">
        <v>14.49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44628</v>
      </c>
      <c r="B43" s="29">
        <v>542924</v>
      </c>
      <c r="C43" s="28" t="s">
        <v>1061</v>
      </c>
      <c r="D43" s="28" t="s">
        <v>1040</v>
      </c>
      <c r="E43" s="28" t="s">
        <v>574</v>
      </c>
      <c r="F43" s="87">
        <v>30000</v>
      </c>
      <c r="G43" s="29">
        <v>14.25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44628</v>
      </c>
      <c r="B44" s="29">
        <v>542924</v>
      </c>
      <c r="C44" s="28" t="s">
        <v>1061</v>
      </c>
      <c r="D44" s="28" t="s">
        <v>1040</v>
      </c>
      <c r="E44" s="28" t="s">
        <v>575</v>
      </c>
      <c r="F44" s="87">
        <v>31500</v>
      </c>
      <c r="G44" s="29">
        <v>15.37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44628</v>
      </c>
      <c r="B45" s="29">
        <v>542924</v>
      </c>
      <c r="C45" s="28" t="s">
        <v>1061</v>
      </c>
      <c r="D45" s="28" t="s">
        <v>1065</v>
      </c>
      <c r="E45" s="28" t="s">
        <v>574</v>
      </c>
      <c r="F45" s="87">
        <v>69000</v>
      </c>
      <c r="G45" s="29">
        <v>15.45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44628</v>
      </c>
      <c r="B46" s="29">
        <v>535730</v>
      </c>
      <c r="C46" s="28" t="s">
        <v>984</v>
      </c>
      <c r="D46" s="28" t="s">
        <v>1066</v>
      </c>
      <c r="E46" s="28" t="s">
        <v>575</v>
      </c>
      <c r="F46" s="87">
        <v>2997000</v>
      </c>
      <c r="G46" s="29">
        <v>3.6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44628</v>
      </c>
      <c r="B47" s="29">
        <v>535730</v>
      </c>
      <c r="C47" s="28" t="s">
        <v>984</v>
      </c>
      <c r="D47" s="28" t="s">
        <v>1067</v>
      </c>
      <c r="E47" s="28" t="s">
        <v>574</v>
      </c>
      <c r="F47" s="87">
        <v>900000</v>
      </c>
      <c r="G47" s="29">
        <v>3.6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44628</v>
      </c>
      <c r="B48" s="29">
        <v>531328</v>
      </c>
      <c r="C48" s="28" t="s">
        <v>1068</v>
      </c>
      <c r="D48" s="28" t="s">
        <v>1069</v>
      </c>
      <c r="E48" s="28" t="s">
        <v>575</v>
      </c>
      <c r="F48" s="87">
        <v>1453403</v>
      </c>
      <c r="G48" s="29">
        <v>1.27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44628</v>
      </c>
      <c r="B49" s="29">
        <v>511000</v>
      </c>
      <c r="C49" s="28" t="s">
        <v>1070</v>
      </c>
      <c r="D49" s="28" t="s">
        <v>978</v>
      </c>
      <c r="E49" s="28" t="s">
        <v>574</v>
      </c>
      <c r="F49" s="87">
        <v>45915</v>
      </c>
      <c r="G49" s="29">
        <v>3.1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44628</v>
      </c>
      <c r="B50" s="29">
        <v>511000</v>
      </c>
      <c r="C50" s="28" t="s">
        <v>1070</v>
      </c>
      <c r="D50" s="28" t="s">
        <v>978</v>
      </c>
      <c r="E50" s="28" t="s">
        <v>575</v>
      </c>
      <c r="F50" s="87">
        <v>13900</v>
      </c>
      <c r="G50" s="29">
        <v>3.1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44628</v>
      </c>
      <c r="B51" s="29">
        <v>511000</v>
      </c>
      <c r="C51" s="28" t="s">
        <v>1070</v>
      </c>
      <c r="D51" s="28" t="s">
        <v>1071</v>
      </c>
      <c r="E51" s="28" t="s">
        <v>575</v>
      </c>
      <c r="F51" s="87">
        <v>204485</v>
      </c>
      <c r="G51" s="29">
        <v>3.33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44628</v>
      </c>
      <c r="B52" s="29">
        <v>511000</v>
      </c>
      <c r="C52" s="28" t="s">
        <v>1070</v>
      </c>
      <c r="D52" s="28" t="s">
        <v>979</v>
      </c>
      <c r="E52" s="28" t="s">
        <v>574</v>
      </c>
      <c r="F52" s="87">
        <v>63000</v>
      </c>
      <c r="G52" s="29">
        <v>3.1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44628</v>
      </c>
      <c r="B53" s="29">
        <v>511000</v>
      </c>
      <c r="C53" s="28" t="s">
        <v>1070</v>
      </c>
      <c r="D53" s="28" t="s">
        <v>1072</v>
      </c>
      <c r="E53" s="28" t="s">
        <v>574</v>
      </c>
      <c r="F53" s="87">
        <v>75000</v>
      </c>
      <c r="G53" s="29">
        <v>3.1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44628</v>
      </c>
      <c r="B54" s="29">
        <v>511000</v>
      </c>
      <c r="C54" s="28" t="s">
        <v>1070</v>
      </c>
      <c r="D54" s="28" t="s">
        <v>979</v>
      </c>
      <c r="E54" s="28" t="s">
        <v>575</v>
      </c>
      <c r="F54" s="87">
        <v>100</v>
      </c>
      <c r="G54" s="29">
        <v>3.42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44628</v>
      </c>
      <c r="B55" s="29">
        <v>539519</v>
      </c>
      <c r="C55" s="28" t="s">
        <v>902</v>
      </c>
      <c r="D55" s="28" t="s">
        <v>985</v>
      </c>
      <c r="E55" s="28" t="s">
        <v>575</v>
      </c>
      <c r="F55" s="87">
        <v>46000</v>
      </c>
      <c r="G55" s="29">
        <v>13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44628</v>
      </c>
      <c r="B56" s="29">
        <v>531176</v>
      </c>
      <c r="C56" s="28" t="s">
        <v>1073</v>
      </c>
      <c r="D56" s="28" t="s">
        <v>1074</v>
      </c>
      <c r="E56" s="28" t="s">
        <v>574</v>
      </c>
      <c r="F56" s="87">
        <v>50000</v>
      </c>
      <c r="G56" s="29">
        <v>22.1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44628</v>
      </c>
      <c r="B57" s="29">
        <v>531176</v>
      </c>
      <c r="C57" s="28" t="s">
        <v>1073</v>
      </c>
      <c r="D57" s="28" t="s">
        <v>1075</v>
      </c>
      <c r="E57" s="28" t="s">
        <v>575</v>
      </c>
      <c r="F57" s="87">
        <v>62500</v>
      </c>
      <c r="G57" s="29">
        <v>22.06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44628</v>
      </c>
      <c r="B58" s="29">
        <v>531176</v>
      </c>
      <c r="C58" s="28" t="s">
        <v>1073</v>
      </c>
      <c r="D58" s="28" t="s">
        <v>1076</v>
      </c>
      <c r="E58" s="28" t="s">
        <v>574</v>
      </c>
      <c r="F58" s="87">
        <v>50000</v>
      </c>
      <c r="G58" s="29">
        <v>22.04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44628</v>
      </c>
      <c r="B59" s="29">
        <v>539767</v>
      </c>
      <c r="C59" s="28" t="s">
        <v>986</v>
      </c>
      <c r="D59" s="28" t="s">
        <v>987</v>
      </c>
      <c r="E59" s="28" t="s">
        <v>574</v>
      </c>
      <c r="F59" s="87">
        <v>17850</v>
      </c>
      <c r="G59" s="29">
        <v>13.25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44628</v>
      </c>
      <c r="B60" s="29">
        <v>543262</v>
      </c>
      <c r="C60" s="28" t="s">
        <v>988</v>
      </c>
      <c r="D60" s="28" t="s">
        <v>989</v>
      </c>
      <c r="E60" s="28" t="s">
        <v>574</v>
      </c>
      <c r="F60" s="87">
        <v>27000</v>
      </c>
      <c r="G60" s="29">
        <v>40.93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44628</v>
      </c>
      <c r="B61" s="29">
        <v>539291</v>
      </c>
      <c r="C61" s="28" t="s">
        <v>990</v>
      </c>
      <c r="D61" s="28" t="s">
        <v>1077</v>
      </c>
      <c r="E61" s="28" t="s">
        <v>575</v>
      </c>
      <c r="F61" s="87">
        <v>20000</v>
      </c>
      <c r="G61" s="29">
        <v>9.35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44628</v>
      </c>
      <c r="B62" s="29">
        <v>539273</v>
      </c>
      <c r="C62" s="28" t="s">
        <v>1078</v>
      </c>
      <c r="D62" s="28" t="s">
        <v>1079</v>
      </c>
      <c r="E62" s="28" t="s">
        <v>574</v>
      </c>
      <c r="F62" s="87">
        <v>8000</v>
      </c>
      <c r="G62" s="29">
        <v>25.3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44628</v>
      </c>
      <c r="B63" s="29">
        <v>539273</v>
      </c>
      <c r="C63" s="28" t="s">
        <v>1078</v>
      </c>
      <c r="D63" s="28" t="s">
        <v>1080</v>
      </c>
      <c r="E63" s="28" t="s">
        <v>575</v>
      </c>
      <c r="F63" s="87">
        <v>8000</v>
      </c>
      <c r="G63" s="29">
        <v>25.3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44628</v>
      </c>
      <c r="B64" s="29">
        <v>524572</v>
      </c>
      <c r="C64" s="28" t="s">
        <v>991</v>
      </c>
      <c r="D64" s="28" t="s">
        <v>992</v>
      </c>
      <c r="E64" s="28" t="s">
        <v>574</v>
      </c>
      <c r="F64" s="87">
        <v>17953</v>
      </c>
      <c r="G64" s="29">
        <v>14.33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44628</v>
      </c>
      <c r="B65" s="29">
        <v>524572</v>
      </c>
      <c r="C65" s="28" t="s">
        <v>991</v>
      </c>
      <c r="D65" s="28" t="s">
        <v>992</v>
      </c>
      <c r="E65" s="28" t="s">
        <v>575</v>
      </c>
      <c r="F65" s="87">
        <v>52985</v>
      </c>
      <c r="G65" s="29">
        <v>14.18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44628</v>
      </c>
      <c r="B66" s="29">
        <v>511557</v>
      </c>
      <c r="C66" s="28" t="s">
        <v>1081</v>
      </c>
      <c r="D66" s="28" t="s">
        <v>1082</v>
      </c>
      <c r="E66" s="28" t="s">
        <v>575</v>
      </c>
      <c r="F66" s="87">
        <v>200000</v>
      </c>
      <c r="G66" s="29">
        <v>117.95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44628</v>
      </c>
      <c r="B67" s="29">
        <v>541634</v>
      </c>
      <c r="C67" s="28" t="s">
        <v>1083</v>
      </c>
      <c r="D67" s="28" t="s">
        <v>1084</v>
      </c>
      <c r="E67" s="28" t="s">
        <v>574</v>
      </c>
      <c r="F67" s="87">
        <v>117500</v>
      </c>
      <c r="G67" s="29">
        <v>43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44628</v>
      </c>
      <c r="B68" s="29">
        <v>541634</v>
      </c>
      <c r="C68" s="28" t="s">
        <v>1083</v>
      </c>
      <c r="D68" s="28" t="s">
        <v>974</v>
      </c>
      <c r="E68" s="28" t="s">
        <v>575</v>
      </c>
      <c r="F68" s="87">
        <v>126600</v>
      </c>
      <c r="G68" s="29">
        <v>43.14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44628</v>
      </c>
      <c r="B69" s="29">
        <v>541151</v>
      </c>
      <c r="C69" s="28" t="s">
        <v>1085</v>
      </c>
      <c r="D69" s="28" t="s">
        <v>1086</v>
      </c>
      <c r="E69" s="28" t="s">
        <v>574</v>
      </c>
      <c r="F69" s="87">
        <v>600000</v>
      </c>
      <c r="G69" s="29">
        <v>8.2899999999999991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44628</v>
      </c>
      <c r="B70" s="29">
        <v>541151</v>
      </c>
      <c r="C70" s="28" t="s">
        <v>1085</v>
      </c>
      <c r="D70" s="28" t="s">
        <v>1087</v>
      </c>
      <c r="E70" s="28" t="s">
        <v>575</v>
      </c>
      <c r="F70" s="87">
        <v>600000</v>
      </c>
      <c r="G70" s="29">
        <v>8.2899999999999991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44628</v>
      </c>
      <c r="B71" s="29">
        <v>540821</v>
      </c>
      <c r="C71" s="28" t="s">
        <v>1088</v>
      </c>
      <c r="D71" s="28" t="s">
        <v>1089</v>
      </c>
      <c r="E71" s="28" t="s">
        <v>575</v>
      </c>
      <c r="F71" s="87">
        <v>50221</v>
      </c>
      <c r="G71" s="29">
        <v>18.5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44628</v>
      </c>
      <c r="B72" s="29">
        <v>543366</v>
      </c>
      <c r="C72" s="28" t="s">
        <v>1090</v>
      </c>
      <c r="D72" s="28" t="s">
        <v>1091</v>
      </c>
      <c r="E72" s="28" t="s">
        <v>574</v>
      </c>
      <c r="F72" s="87">
        <v>4800</v>
      </c>
      <c r="G72" s="29">
        <v>72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44628</v>
      </c>
      <c r="B73" s="29">
        <v>543366</v>
      </c>
      <c r="C73" s="28" t="s">
        <v>1090</v>
      </c>
      <c r="D73" s="28" t="s">
        <v>1091</v>
      </c>
      <c r="E73" s="28" t="s">
        <v>575</v>
      </c>
      <c r="F73" s="87">
        <v>2400</v>
      </c>
      <c r="G73" s="29">
        <v>85.9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44628</v>
      </c>
      <c r="B74" s="29">
        <v>543366</v>
      </c>
      <c r="C74" s="28" t="s">
        <v>1090</v>
      </c>
      <c r="D74" s="28" t="s">
        <v>1092</v>
      </c>
      <c r="E74" s="28" t="s">
        <v>574</v>
      </c>
      <c r="F74" s="87">
        <v>7200</v>
      </c>
      <c r="G74" s="29">
        <v>82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44628</v>
      </c>
      <c r="B75" s="29">
        <v>543366</v>
      </c>
      <c r="C75" s="28" t="s">
        <v>1090</v>
      </c>
      <c r="D75" s="28" t="s">
        <v>1093</v>
      </c>
      <c r="E75" s="28" t="s">
        <v>574</v>
      </c>
      <c r="F75" s="87">
        <v>4800</v>
      </c>
      <c r="G75" s="29">
        <v>84.33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44628</v>
      </c>
      <c r="B76" s="29">
        <v>543366</v>
      </c>
      <c r="C76" s="28" t="s">
        <v>1090</v>
      </c>
      <c r="D76" s="28" t="s">
        <v>1093</v>
      </c>
      <c r="E76" s="28" t="s">
        <v>575</v>
      </c>
      <c r="F76" s="87">
        <v>4800</v>
      </c>
      <c r="G76" s="29">
        <v>72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44628</v>
      </c>
      <c r="B77" s="29">
        <v>543366</v>
      </c>
      <c r="C77" s="28" t="s">
        <v>1090</v>
      </c>
      <c r="D77" s="28" t="s">
        <v>1094</v>
      </c>
      <c r="E77" s="28" t="s">
        <v>575</v>
      </c>
      <c r="F77" s="87">
        <v>8400</v>
      </c>
      <c r="G77" s="29">
        <v>82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44628</v>
      </c>
      <c r="B78" s="29">
        <v>541967</v>
      </c>
      <c r="C78" s="28" t="s">
        <v>1095</v>
      </c>
      <c r="D78" s="28" t="s">
        <v>1096</v>
      </c>
      <c r="E78" s="28" t="s">
        <v>575</v>
      </c>
      <c r="F78" s="87">
        <v>28000</v>
      </c>
      <c r="G78" s="29">
        <v>191.7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44628</v>
      </c>
      <c r="B79" s="29">
        <v>541967</v>
      </c>
      <c r="C79" s="28" t="s">
        <v>1095</v>
      </c>
      <c r="D79" s="28" t="s">
        <v>1097</v>
      </c>
      <c r="E79" s="28" t="s">
        <v>575</v>
      </c>
      <c r="F79" s="87">
        <v>69600</v>
      </c>
      <c r="G79" s="29">
        <v>191.09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44628</v>
      </c>
      <c r="B80" s="29">
        <v>541967</v>
      </c>
      <c r="C80" s="28" t="s">
        <v>1095</v>
      </c>
      <c r="D80" s="28" t="s">
        <v>973</v>
      </c>
      <c r="E80" s="28" t="s">
        <v>574</v>
      </c>
      <c r="F80" s="87">
        <v>60000</v>
      </c>
      <c r="G80" s="29">
        <v>191.87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44628</v>
      </c>
      <c r="B81" s="29">
        <v>541967</v>
      </c>
      <c r="C81" s="28" t="s">
        <v>1095</v>
      </c>
      <c r="D81" s="28" t="s">
        <v>973</v>
      </c>
      <c r="E81" s="28" t="s">
        <v>575</v>
      </c>
      <c r="F81" s="87">
        <v>36800</v>
      </c>
      <c r="G81" s="29">
        <v>193.58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44628</v>
      </c>
      <c r="B82" s="29">
        <v>541967</v>
      </c>
      <c r="C82" s="28" t="s">
        <v>1095</v>
      </c>
      <c r="D82" s="28" t="s">
        <v>1098</v>
      </c>
      <c r="E82" s="28" t="s">
        <v>575</v>
      </c>
      <c r="F82" s="87">
        <v>47200</v>
      </c>
      <c r="G82" s="29">
        <v>191.27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44628</v>
      </c>
      <c r="B83" s="29">
        <v>540079</v>
      </c>
      <c r="C83" s="28" t="s">
        <v>993</v>
      </c>
      <c r="D83" s="28" t="s">
        <v>1099</v>
      </c>
      <c r="E83" s="28" t="s">
        <v>575</v>
      </c>
      <c r="F83" s="87">
        <v>24000</v>
      </c>
      <c r="G83" s="29">
        <v>32.5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44628</v>
      </c>
      <c r="B84" s="29">
        <v>540079</v>
      </c>
      <c r="C84" s="28" t="s">
        <v>993</v>
      </c>
      <c r="D84" s="28" t="s">
        <v>1100</v>
      </c>
      <c r="E84" s="28" t="s">
        <v>575</v>
      </c>
      <c r="F84" s="87">
        <v>18000</v>
      </c>
      <c r="G84" s="29">
        <v>34.5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44628</v>
      </c>
      <c r="B85" s="29">
        <v>540079</v>
      </c>
      <c r="C85" s="28" t="s">
        <v>993</v>
      </c>
      <c r="D85" s="28" t="s">
        <v>1101</v>
      </c>
      <c r="E85" s="28" t="s">
        <v>575</v>
      </c>
      <c r="F85" s="87">
        <v>36000</v>
      </c>
      <c r="G85" s="29">
        <v>32.450000000000003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44628</v>
      </c>
      <c r="B86" s="29">
        <v>540079</v>
      </c>
      <c r="C86" s="28" t="s">
        <v>993</v>
      </c>
      <c r="D86" s="28" t="s">
        <v>994</v>
      </c>
      <c r="E86" s="28" t="s">
        <v>574</v>
      </c>
      <c r="F86" s="87">
        <v>90000</v>
      </c>
      <c r="G86" s="29">
        <v>33.15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44628</v>
      </c>
      <c r="B87" s="29">
        <v>530677</v>
      </c>
      <c r="C87" s="28" t="s">
        <v>1102</v>
      </c>
      <c r="D87" s="28" t="s">
        <v>1103</v>
      </c>
      <c r="E87" s="28" t="s">
        <v>575</v>
      </c>
      <c r="F87" s="87">
        <v>263523</v>
      </c>
      <c r="G87" s="29">
        <v>18.899999999999999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44628</v>
      </c>
      <c r="B88" s="29">
        <v>530677</v>
      </c>
      <c r="C88" s="28" t="s">
        <v>1102</v>
      </c>
      <c r="D88" s="28" t="s">
        <v>1104</v>
      </c>
      <c r="E88" s="28" t="s">
        <v>574</v>
      </c>
      <c r="F88" s="87">
        <v>263523</v>
      </c>
      <c r="G88" s="29">
        <v>18.899999999999999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44628</v>
      </c>
      <c r="B89" s="29">
        <v>539041</v>
      </c>
      <c r="C89" s="28" t="s">
        <v>1105</v>
      </c>
      <c r="D89" s="28" t="s">
        <v>1106</v>
      </c>
      <c r="E89" s="28" t="s">
        <v>574</v>
      </c>
      <c r="F89" s="87">
        <v>225000</v>
      </c>
      <c r="G89" s="29">
        <v>6.62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44628</v>
      </c>
      <c r="B90" s="29">
        <v>539041</v>
      </c>
      <c r="C90" s="28" t="s">
        <v>1105</v>
      </c>
      <c r="D90" s="28" t="s">
        <v>1107</v>
      </c>
      <c r="E90" s="28" t="s">
        <v>575</v>
      </c>
      <c r="F90" s="87">
        <v>87500</v>
      </c>
      <c r="G90" s="29">
        <v>6.62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44628</v>
      </c>
      <c r="B91" s="29">
        <v>539041</v>
      </c>
      <c r="C91" s="28" t="s">
        <v>1105</v>
      </c>
      <c r="D91" s="28" t="s">
        <v>1108</v>
      </c>
      <c r="E91" s="28" t="s">
        <v>575</v>
      </c>
      <c r="F91" s="87">
        <v>110000</v>
      </c>
      <c r="G91" s="29">
        <v>6.61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44628</v>
      </c>
      <c r="B92" s="29">
        <v>531205</v>
      </c>
      <c r="C92" s="28" t="s">
        <v>880</v>
      </c>
      <c r="D92" s="28" t="s">
        <v>881</v>
      </c>
      <c r="E92" s="28" t="s">
        <v>575</v>
      </c>
      <c r="F92" s="87">
        <v>66680</v>
      </c>
      <c r="G92" s="29">
        <v>58.85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44628</v>
      </c>
      <c r="B93" s="29">
        <v>531205</v>
      </c>
      <c r="C93" s="28" t="s">
        <v>880</v>
      </c>
      <c r="D93" s="28" t="s">
        <v>1109</v>
      </c>
      <c r="E93" s="28" t="s">
        <v>574</v>
      </c>
      <c r="F93" s="87">
        <v>31000</v>
      </c>
      <c r="G93" s="29">
        <v>58.85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44628</v>
      </c>
      <c r="B94" s="29">
        <v>531205</v>
      </c>
      <c r="C94" s="28" t="s">
        <v>880</v>
      </c>
      <c r="D94" s="28" t="s">
        <v>1110</v>
      </c>
      <c r="E94" s="28" t="s">
        <v>574</v>
      </c>
      <c r="F94" s="87">
        <v>46962</v>
      </c>
      <c r="G94" s="29">
        <v>58.77</v>
      </c>
      <c r="H94" s="29" t="s">
        <v>311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44628</v>
      </c>
      <c r="B95" s="29">
        <v>531205</v>
      </c>
      <c r="C95" s="28" t="s">
        <v>880</v>
      </c>
      <c r="D95" s="28" t="s">
        <v>1110</v>
      </c>
      <c r="E95" s="28" t="s">
        <v>575</v>
      </c>
      <c r="F95" s="87">
        <v>48012</v>
      </c>
      <c r="G95" s="29">
        <v>58.85</v>
      </c>
      <c r="H95" s="29" t="s">
        <v>311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44628</v>
      </c>
      <c r="B96" s="29">
        <v>531205</v>
      </c>
      <c r="C96" s="28" t="s">
        <v>880</v>
      </c>
      <c r="D96" s="28" t="s">
        <v>1111</v>
      </c>
      <c r="E96" s="28" t="s">
        <v>575</v>
      </c>
      <c r="F96" s="87">
        <v>47500</v>
      </c>
      <c r="G96" s="29">
        <v>58.85</v>
      </c>
      <c r="H96" s="29" t="s">
        <v>311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44628</v>
      </c>
      <c r="B97" s="29">
        <v>531205</v>
      </c>
      <c r="C97" s="28" t="s">
        <v>880</v>
      </c>
      <c r="D97" s="28" t="s">
        <v>1112</v>
      </c>
      <c r="E97" s="28" t="s">
        <v>575</v>
      </c>
      <c r="F97" s="87">
        <v>198700</v>
      </c>
      <c r="G97" s="29">
        <v>58.85</v>
      </c>
      <c r="H97" s="29" t="s">
        <v>311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44628</v>
      </c>
      <c r="B98" s="29">
        <v>531205</v>
      </c>
      <c r="C98" s="28" t="s">
        <v>880</v>
      </c>
      <c r="D98" s="28" t="s">
        <v>1113</v>
      </c>
      <c r="E98" s="28" t="s">
        <v>575</v>
      </c>
      <c r="F98" s="87">
        <v>250000</v>
      </c>
      <c r="G98" s="29">
        <v>58.85</v>
      </c>
      <c r="H98" s="29" t="s">
        <v>311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44628</v>
      </c>
      <c r="B99" s="29">
        <v>531205</v>
      </c>
      <c r="C99" s="28" t="s">
        <v>880</v>
      </c>
      <c r="D99" s="28" t="s">
        <v>995</v>
      </c>
      <c r="E99" s="28" t="s">
        <v>574</v>
      </c>
      <c r="F99" s="87">
        <v>10</v>
      </c>
      <c r="G99" s="29">
        <v>58.8</v>
      </c>
      <c r="H99" s="29" t="s">
        <v>311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44628</v>
      </c>
      <c r="B100" s="29">
        <v>531205</v>
      </c>
      <c r="C100" s="28" t="s">
        <v>880</v>
      </c>
      <c r="D100" s="28" t="s">
        <v>995</v>
      </c>
      <c r="E100" s="28" t="s">
        <v>575</v>
      </c>
      <c r="F100" s="87">
        <v>54168</v>
      </c>
      <c r="G100" s="29">
        <v>58.85</v>
      </c>
      <c r="H100" s="29" t="s">
        <v>311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44628</v>
      </c>
      <c r="B101" s="29">
        <v>531205</v>
      </c>
      <c r="C101" s="28" t="s">
        <v>880</v>
      </c>
      <c r="D101" s="28" t="s">
        <v>927</v>
      </c>
      <c r="E101" s="28" t="s">
        <v>575</v>
      </c>
      <c r="F101" s="87">
        <v>155709</v>
      </c>
      <c r="G101" s="29">
        <v>58.85</v>
      </c>
      <c r="H101" s="29" t="s">
        <v>311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44628</v>
      </c>
      <c r="B102" s="29">
        <v>531205</v>
      </c>
      <c r="C102" s="28" t="s">
        <v>880</v>
      </c>
      <c r="D102" s="28" t="s">
        <v>951</v>
      </c>
      <c r="E102" s="28" t="s">
        <v>574</v>
      </c>
      <c r="F102" s="87">
        <v>37500</v>
      </c>
      <c r="G102" s="29">
        <v>58.75</v>
      </c>
      <c r="H102" s="29" t="s">
        <v>311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44628</v>
      </c>
      <c r="B103" s="29">
        <v>531205</v>
      </c>
      <c r="C103" s="28" t="s">
        <v>880</v>
      </c>
      <c r="D103" s="28" t="s">
        <v>951</v>
      </c>
      <c r="E103" s="28" t="s">
        <v>575</v>
      </c>
      <c r="F103" s="87">
        <v>37500</v>
      </c>
      <c r="G103" s="29">
        <v>58.85</v>
      </c>
      <c r="H103" s="29" t="s">
        <v>311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44628</v>
      </c>
      <c r="B104" s="29">
        <v>531205</v>
      </c>
      <c r="C104" s="28" t="s">
        <v>880</v>
      </c>
      <c r="D104" s="28" t="s">
        <v>996</v>
      </c>
      <c r="E104" s="28" t="s">
        <v>575</v>
      </c>
      <c r="F104" s="87">
        <v>59919</v>
      </c>
      <c r="G104" s="29">
        <v>58.85</v>
      </c>
      <c r="H104" s="29" t="s">
        <v>311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44628</v>
      </c>
      <c r="B105" s="29">
        <v>542923</v>
      </c>
      <c r="C105" s="28" t="s">
        <v>952</v>
      </c>
      <c r="D105" s="28" t="s">
        <v>953</v>
      </c>
      <c r="E105" s="28" t="s">
        <v>574</v>
      </c>
      <c r="F105" s="87">
        <v>10000</v>
      </c>
      <c r="G105" s="29">
        <v>15.55</v>
      </c>
      <c r="H105" s="29" t="s">
        <v>311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44628</v>
      </c>
      <c r="B106" s="29">
        <v>542923</v>
      </c>
      <c r="C106" s="28" t="s">
        <v>952</v>
      </c>
      <c r="D106" s="28" t="s">
        <v>953</v>
      </c>
      <c r="E106" s="28" t="s">
        <v>575</v>
      </c>
      <c r="F106" s="87">
        <v>70000</v>
      </c>
      <c r="G106" s="29">
        <v>14.45</v>
      </c>
      <c r="H106" s="29" t="s">
        <v>311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44628</v>
      </c>
      <c r="B107" s="29">
        <v>503624</v>
      </c>
      <c r="C107" s="28" t="s">
        <v>1114</v>
      </c>
      <c r="D107" s="28" t="s">
        <v>1115</v>
      </c>
      <c r="E107" s="28" t="s">
        <v>574</v>
      </c>
      <c r="F107" s="87">
        <v>75000</v>
      </c>
      <c r="G107" s="29">
        <v>9.25</v>
      </c>
      <c r="H107" s="29" t="s">
        <v>311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44628</v>
      </c>
      <c r="B108" s="29">
        <v>503624</v>
      </c>
      <c r="C108" s="28" t="s">
        <v>1114</v>
      </c>
      <c r="D108" s="28" t="s">
        <v>1116</v>
      </c>
      <c r="E108" s="28" t="s">
        <v>575</v>
      </c>
      <c r="F108" s="87">
        <v>75000</v>
      </c>
      <c r="G108" s="29">
        <v>9.25</v>
      </c>
      <c r="H108" s="29" t="s">
        <v>311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44628</v>
      </c>
      <c r="B109" s="29" t="s">
        <v>1117</v>
      </c>
      <c r="C109" s="28" t="s">
        <v>1118</v>
      </c>
      <c r="D109" s="28" t="s">
        <v>1119</v>
      </c>
      <c r="E109" s="28" t="s">
        <v>574</v>
      </c>
      <c r="F109" s="87">
        <v>74400</v>
      </c>
      <c r="G109" s="29">
        <v>53.2</v>
      </c>
      <c r="H109" s="29" t="s">
        <v>854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44628</v>
      </c>
      <c r="B110" s="29" t="s">
        <v>1120</v>
      </c>
      <c r="C110" s="28" t="s">
        <v>1121</v>
      </c>
      <c r="D110" s="28" t="s">
        <v>1122</v>
      </c>
      <c r="E110" s="28" t="s">
        <v>574</v>
      </c>
      <c r="F110" s="87">
        <v>984022</v>
      </c>
      <c r="G110" s="29">
        <v>103.14</v>
      </c>
      <c r="H110" s="29" t="s">
        <v>854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44628</v>
      </c>
      <c r="B111" s="29" t="s">
        <v>1123</v>
      </c>
      <c r="C111" s="28" t="s">
        <v>1124</v>
      </c>
      <c r="D111" s="28" t="s">
        <v>1125</v>
      </c>
      <c r="E111" s="28" t="s">
        <v>574</v>
      </c>
      <c r="F111" s="87">
        <v>60000</v>
      </c>
      <c r="G111" s="29">
        <v>259.97000000000003</v>
      </c>
      <c r="H111" s="29" t="s">
        <v>854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44628</v>
      </c>
      <c r="B112" s="29" t="s">
        <v>1126</v>
      </c>
      <c r="C112" s="28" t="s">
        <v>1127</v>
      </c>
      <c r="D112" s="28" t="s">
        <v>1122</v>
      </c>
      <c r="E112" s="28" t="s">
        <v>574</v>
      </c>
      <c r="F112" s="87">
        <v>198357</v>
      </c>
      <c r="G112" s="29">
        <v>135.81</v>
      </c>
      <c r="H112" s="29" t="s">
        <v>854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44628</v>
      </c>
      <c r="B113" s="29" t="s">
        <v>1126</v>
      </c>
      <c r="C113" s="28" t="s">
        <v>1127</v>
      </c>
      <c r="D113" s="28" t="s">
        <v>1128</v>
      </c>
      <c r="E113" s="28" t="s">
        <v>574</v>
      </c>
      <c r="F113" s="87">
        <v>225227</v>
      </c>
      <c r="G113" s="29">
        <v>133.71</v>
      </c>
      <c r="H113" s="29" t="s">
        <v>854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44628</v>
      </c>
      <c r="B114" s="29" t="s">
        <v>455</v>
      </c>
      <c r="C114" s="28" t="s">
        <v>1129</v>
      </c>
      <c r="D114" s="28" t="s">
        <v>1130</v>
      </c>
      <c r="E114" s="28" t="s">
        <v>574</v>
      </c>
      <c r="F114" s="87">
        <v>326192</v>
      </c>
      <c r="G114" s="29">
        <v>1238.51</v>
      </c>
      <c r="H114" s="29" t="s">
        <v>854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44628</v>
      </c>
      <c r="B115" s="29" t="s">
        <v>1131</v>
      </c>
      <c r="C115" s="28" t="s">
        <v>1132</v>
      </c>
      <c r="D115" s="28" t="s">
        <v>1133</v>
      </c>
      <c r="E115" s="28" t="s">
        <v>574</v>
      </c>
      <c r="F115" s="87">
        <v>17250</v>
      </c>
      <c r="G115" s="29">
        <v>2155</v>
      </c>
      <c r="H115" s="29" t="s">
        <v>854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44628</v>
      </c>
      <c r="B116" s="29" t="s">
        <v>1134</v>
      </c>
      <c r="C116" s="28" t="s">
        <v>1135</v>
      </c>
      <c r="D116" s="28" t="s">
        <v>882</v>
      </c>
      <c r="E116" s="28" t="s">
        <v>574</v>
      </c>
      <c r="F116" s="87">
        <v>90457</v>
      </c>
      <c r="G116" s="29">
        <v>673.18</v>
      </c>
      <c r="H116" s="29" t="s">
        <v>854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44628</v>
      </c>
      <c r="B117" s="29" t="s">
        <v>1136</v>
      </c>
      <c r="C117" s="28" t="s">
        <v>1137</v>
      </c>
      <c r="D117" s="28" t="s">
        <v>1138</v>
      </c>
      <c r="E117" s="28" t="s">
        <v>574</v>
      </c>
      <c r="F117" s="87">
        <v>2000000</v>
      </c>
      <c r="G117" s="29">
        <v>2.2599999999999998</v>
      </c>
      <c r="H117" s="29" t="s">
        <v>854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44628</v>
      </c>
      <c r="B118" s="29" t="s">
        <v>997</v>
      </c>
      <c r="C118" s="28" t="s">
        <v>998</v>
      </c>
      <c r="D118" s="28" t="s">
        <v>972</v>
      </c>
      <c r="E118" s="28" t="s">
        <v>574</v>
      </c>
      <c r="F118" s="87">
        <v>2007769</v>
      </c>
      <c r="G118" s="29">
        <v>2.36</v>
      </c>
      <c r="H118" s="29" t="s">
        <v>854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44628</v>
      </c>
      <c r="B119" s="29" t="s">
        <v>997</v>
      </c>
      <c r="C119" s="28" t="s">
        <v>998</v>
      </c>
      <c r="D119" s="28" t="s">
        <v>1139</v>
      </c>
      <c r="E119" s="28" t="s">
        <v>574</v>
      </c>
      <c r="F119" s="87">
        <v>1346351</v>
      </c>
      <c r="G119" s="29">
        <v>2.46</v>
      </c>
      <c r="H119" s="29" t="s">
        <v>854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44628</v>
      </c>
      <c r="B120" s="29" t="s">
        <v>1140</v>
      </c>
      <c r="C120" s="28" t="s">
        <v>1141</v>
      </c>
      <c r="D120" s="28" t="s">
        <v>1071</v>
      </c>
      <c r="E120" s="28" t="s">
        <v>574</v>
      </c>
      <c r="F120" s="87">
        <v>150004</v>
      </c>
      <c r="G120" s="29">
        <v>190.35</v>
      </c>
      <c r="H120" s="29" t="s">
        <v>854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44628</v>
      </c>
      <c r="B121" s="29" t="s">
        <v>999</v>
      </c>
      <c r="C121" s="28" t="s">
        <v>1000</v>
      </c>
      <c r="D121" s="28" t="s">
        <v>1142</v>
      </c>
      <c r="E121" s="28" t="s">
        <v>574</v>
      </c>
      <c r="F121" s="87">
        <v>52763</v>
      </c>
      <c r="G121" s="29">
        <v>56.86</v>
      </c>
      <c r="H121" s="29" t="s">
        <v>854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44628</v>
      </c>
      <c r="B122" s="29" t="s">
        <v>999</v>
      </c>
      <c r="C122" s="28" t="s">
        <v>1000</v>
      </c>
      <c r="D122" s="28" t="s">
        <v>972</v>
      </c>
      <c r="E122" s="28" t="s">
        <v>574</v>
      </c>
      <c r="F122" s="87">
        <v>66283</v>
      </c>
      <c r="G122" s="29">
        <v>56.77</v>
      </c>
      <c r="H122" s="29" t="s">
        <v>854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44628</v>
      </c>
      <c r="B123" s="29" t="s">
        <v>1120</v>
      </c>
      <c r="C123" s="28" t="s">
        <v>1121</v>
      </c>
      <c r="D123" s="28" t="s">
        <v>1122</v>
      </c>
      <c r="E123" s="28" t="s">
        <v>575</v>
      </c>
      <c r="F123" s="87">
        <v>996808</v>
      </c>
      <c r="G123" s="29">
        <v>103.05</v>
      </c>
      <c r="H123" s="29" t="s">
        <v>854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44628</v>
      </c>
      <c r="B124" s="29" t="s">
        <v>1123</v>
      </c>
      <c r="C124" s="28" t="s">
        <v>1124</v>
      </c>
      <c r="D124" s="28" t="s">
        <v>1143</v>
      </c>
      <c r="E124" s="28" t="s">
        <v>575</v>
      </c>
      <c r="F124" s="87">
        <v>48000</v>
      </c>
      <c r="G124" s="29">
        <v>260.25</v>
      </c>
      <c r="H124" s="29" t="s">
        <v>854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44628</v>
      </c>
      <c r="B125" s="29" t="s">
        <v>1045</v>
      </c>
      <c r="C125" s="28" t="s">
        <v>1144</v>
      </c>
      <c r="D125" s="28" t="s">
        <v>1046</v>
      </c>
      <c r="E125" s="28" t="s">
        <v>575</v>
      </c>
      <c r="F125" s="87">
        <v>610132</v>
      </c>
      <c r="G125" s="29">
        <v>1280</v>
      </c>
      <c r="H125" s="29" t="s">
        <v>854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44628</v>
      </c>
      <c r="B126" s="29" t="s">
        <v>1126</v>
      </c>
      <c r="C126" s="28" t="s">
        <v>1127</v>
      </c>
      <c r="D126" s="28" t="s">
        <v>1122</v>
      </c>
      <c r="E126" s="28" t="s">
        <v>575</v>
      </c>
      <c r="F126" s="87">
        <v>201707</v>
      </c>
      <c r="G126" s="29">
        <v>135.32</v>
      </c>
      <c r="H126" s="29" t="s">
        <v>854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44628</v>
      </c>
      <c r="B127" s="29" t="s">
        <v>1126</v>
      </c>
      <c r="C127" s="28" t="s">
        <v>1127</v>
      </c>
      <c r="D127" s="28" t="s">
        <v>1128</v>
      </c>
      <c r="E127" s="28" t="s">
        <v>575</v>
      </c>
      <c r="F127" s="87">
        <v>226720</v>
      </c>
      <c r="G127" s="29">
        <v>134.04</v>
      </c>
      <c r="H127" s="29" t="s">
        <v>854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44628</v>
      </c>
      <c r="B128" s="29" t="s">
        <v>455</v>
      </c>
      <c r="C128" s="28" t="s">
        <v>1129</v>
      </c>
      <c r="D128" s="28" t="s">
        <v>1130</v>
      </c>
      <c r="E128" s="28" t="s">
        <v>575</v>
      </c>
      <c r="F128" s="87">
        <v>326192</v>
      </c>
      <c r="G128" s="29">
        <v>1242.8499999999999</v>
      </c>
      <c r="H128" s="29" t="s">
        <v>854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44628</v>
      </c>
      <c r="B129" s="29" t="s">
        <v>1131</v>
      </c>
      <c r="C129" s="28" t="s">
        <v>1132</v>
      </c>
      <c r="D129" s="28" t="s">
        <v>1145</v>
      </c>
      <c r="E129" s="28" t="s">
        <v>575</v>
      </c>
      <c r="F129" s="87">
        <v>17250</v>
      </c>
      <c r="G129" s="29">
        <v>2155</v>
      </c>
      <c r="H129" s="29" t="s">
        <v>854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44628</v>
      </c>
      <c r="B130" s="29" t="s">
        <v>1001</v>
      </c>
      <c r="C130" s="28" t="s">
        <v>1002</v>
      </c>
      <c r="D130" s="28" t="s">
        <v>1003</v>
      </c>
      <c r="E130" s="28" t="s">
        <v>575</v>
      </c>
      <c r="F130" s="87">
        <v>230000</v>
      </c>
      <c r="G130" s="29">
        <v>4.18</v>
      </c>
      <c r="H130" s="29" t="s">
        <v>854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44628</v>
      </c>
      <c r="B131" s="29" t="s">
        <v>1134</v>
      </c>
      <c r="C131" s="28" t="s">
        <v>1135</v>
      </c>
      <c r="D131" s="28" t="s">
        <v>882</v>
      </c>
      <c r="E131" s="28" t="s">
        <v>575</v>
      </c>
      <c r="F131" s="87">
        <v>85215</v>
      </c>
      <c r="G131" s="29">
        <v>673.3</v>
      </c>
      <c r="H131" s="29" t="s">
        <v>854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44628</v>
      </c>
      <c r="B132" s="29" t="s">
        <v>1136</v>
      </c>
      <c r="C132" s="28" t="s">
        <v>1137</v>
      </c>
      <c r="D132" s="28" t="s">
        <v>1146</v>
      </c>
      <c r="E132" s="28" t="s">
        <v>575</v>
      </c>
      <c r="F132" s="87">
        <v>1260000</v>
      </c>
      <c r="G132" s="29">
        <v>2.25</v>
      </c>
      <c r="H132" s="29" t="s">
        <v>854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44628</v>
      </c>
      <c r="B133" s="29" t="s">
        <v>1136</v>
      </c>
      <c r="C133" s="28" t="s">
        <v>1137</v>
      </c>
      <c r="D133" s="28" t="s">
        <v>1138</v>
      </c>
      <c r="E133" s="28" t="s">
        <v>575</v>
      </c>
      <c r="F133" s="87">
        <v>156457</v>
      </c>
      <c r="G133" s="29">
        <v>2.3199999999999998</v>
      </c>
      <c r="H133" s="29" t="s">
        <v>854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44628</v>
      </c>
      <c r="B134" s="29" t="s">
        <v>997</v>
      </c>
      <c r="C134" s="28" t="s">
        <v>998</v>
      </c>
      <c r="D134" s="28" t="s">
        <v>1139</v>
      </c>
      <c r="E134" s="28" t="s">
        <v>575</v>
      </c>
      <c r="F134" s="87">
        <v>1346351</v>
      </c>
      <c r="G134" s="29">
        <v>2.42</v>
      </c>
      <c r="H134" s="29" t="s">
        <v>854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44628</v>
      </c>
      <c r="B135" s="29" t="s">
        <v>997</v>
      </c>
      <c r="C135" s="28" t="s">
        <v>998</v>
      </c>
      <c r="D135" s="28" t="s">
        <v>1147</v>
      </c>
      <c r="E135" s="28" t="s">
        <v>575</v>
      </c>
      <c r="F135" s="87">
        <v>2816684</v>
      </c>
      <c r="G135" s="29">
        <v>2.4</v>
      </c>
      <c r="H135" s="29" t="s">
        <v>854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44628</v>
      </c>
      <c r="B136" s="29" t="s">
        <v>1140</v>
      </c>
      <c r="C136" s="28" t="s">
        <v>1141</v>
      </c>
      <c r="D136" s="28" t="s">
        <v>1071</v>
      </c>
      <c r="E136" s="28" t="s">
        <v>575</v>
      </c>
      <c r="F136" s="87">
        <v>113214</v>
      </c>
      <c r="G136" s="29">
        <v>190.75</v>
      </c>
      <c r="H136" s="29" t="s">
        <v>854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44628</v>
      </c>
      <c r="B137" s="29" t="s">
        <v>999</v>
      </c>
      <c r="C137" s="28" t="s">
        <v>1000</v>
      </c>
      <c r="D137" s="28" t="s">
        <v>1148</v>
      </c>
      <c r="E137" s="28" t="s">
        <v>575</v>
      </c>
      <c r="F137" s="87">
        <v>100000</v>
      </c>
      <c r="G137" s="29">
        <v>57</v>
      </c>
      <c r="H137" s="29" t="s">
        <v>854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44628</v>
      </c>
      <c r="B138" s="29" t="s">
        <v>999</v>
      </c>
      <c r="C138" s="28" t="s">
        <v>1000</v>
      </c>
      <c r="D138" s="28" t="s">
        <v>972</v>
      </c>
      <c r="E138" s="28" t="s">
        <v>575</v>
      </c>
      <c r="F138" s="87">
        <v>84141</v>
      </c>
      <c r="G138" s="29">
        <v>56.99</v>
      </c>
      <c r="H138" s="29" t="s">
        <v>854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44628</v>
      </c>
      <c r="B139" s="29" t="s">
        <v>999</v>
      </c>
      <c r="C139" s="28" t="s">
        <v>1000</v>
      </c>
      <c r="D139" s="28" t="s">
        <v>1142</v>
      </c>
      <c r="E139" s="28" t="s">
        <v>575</v>
      </c>
      <c r="F139" s="87">
        <v>91763</v>
      </c>
      <c r="G139" s="29">
        <v>55.65</v>
      </c>
      <c r="H139" s="29" t="s">
        <v>854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9"/>
  <sheetViews>
    <sheetView zoomScale="85" zoomScaleNormal="85" workbookViewId="0">
      <selection activeCell="F25" sqref="F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50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903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44629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301">
        <v>1</v>
      </c>
      <c r="B10" s="298">
        <v>44582</v>
      </c>
      <c r="C10" s="375"/>
      <c r="D10" s="299" t="s">
        <v>113</v>
      </c>
      <c r="E10" s="300" t="s">
        <v>591</v>
      </c>
      <c r="F10" s="301" t="s">
        <v>855</v>
      </c>
      <c r="G10" s="301">
        <v>1090</v>
      </c>
      <c r="H10" s="300"/>
      <c r="I10" s="302" t="s">
        <v>856</v>
      </c>
      <c r="J10" s="278" t="s">
        <v>592</v>
      </c>
      <c r="K10" s="278"/>
      <c r="L10" s="279"/>
      <c r="M10" s="280"/>
      <c r="N10" s="278"/>
      <c r="O10" s="281"/>
      <c r="P10" s="276">
        <f>VLOOKUP(D10,'MidCap Intra'!B55:C546,2,0)</f>
        <v>1175.3</v>
      </c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405">
        <v>2</v>
      </c>
      <c r="B11" s="392">
        <v>44586</v>
      </c>
      <c r="C11" s="406"/>
      <c r="D11" s="407" t="s">
        <v>206</v>
      </c>
      <c r="E11" s="408" t="s">
        <v>591</v>
      </c>
      <c r="F11" s="405">
        <v>1069</v>
      </c>
      <c r="G11" s="405">
        <v>995</v>
      </c>
      <c r="H11" s="408">
        <v>1132.5</v>
      </c>
      <c r="I11" s="409" t="s">
        <v>857</v>
      </c>
      <c r="J11" s="410" t="s">
        <v>924</v>
      </c>
      <c r="K11" s="410">
        <f t="shared" ref="K11" si="0">H11-F11</f>
        <v>63.5</v>
      </c>
      <c r="L11" s="411">
        <f t="shared" ref="L11" si="1">(F11*-0.7)/100</f>
        <v>-7.4829999999999997</v>
      </c>
      <c r="M11" s="412">
        <f t="shared" ref="M11" si="2">(K11+L11)/F11</f>
        <v>5.240130963517306E-2</v>
      </c>
      <c r="N11" s="410" t="s">
        <v>589</v>
      </c>
      <c r="O11" s="413">
        <v>44623</v>
      </c>
      <c r="P11" s="411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5">
        <v>3</v>
      </c>
      <c r="B12" s="404">
        <v>44603</v>
      </c>
      <c r="C12" s="421"/>
      <c r="D12" s="422" t="s">
        <v>331</v>
      </c>
      <c r="E12" s="423" t="s">
        <v>591</v>
      </c>
      <c r="F12" s="315">
        <v>847.5</v>
      </c>
      <c r="G12" s="315">
        <v>798</v>
      </c>
      <c r="H12" s="423">
        <v>798</v>
      </c>
      <c r="I12" s="424" t="s">
        <v>864</v>
      </c>
      <c r="J12" s="414" t="s">
        <v>923</v>
      </c>
      <c r="K12" s="414">
        <f t="shared" ref="K12" si="3">H12-F12</f>
        <v>-49.5</v>
      </c>
      <c r="L12" s="415">
        <f t="shared" ref="L12" si="4">(F12*-0.7)/100</f>
        <v>-5.9325000000000001</v>
      </c>
      <c r="M12" s="416">
        <f t="shared" ref="M12" si="5">(K12+L12)/F12</f>
        <v>-6.5407079646017691E-2</v>
      </c>
      <c r="N12" s="414" t="s">
        <v>601</v>
      </c>
      <c r="O12" s="417">
        <v>44623</v>
      </c>
      <c r="P12" s="415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405">
        <v>4</v>
      </c>
      <c r="B13" s="392">
        <v>44620</v>
      </c>
      <c r="C13" s="406"/>
      <c r="D13" s="407" t="s">
        <v>488</v>
      </c>
      <c r="E13" s="408" t="s">
        <v>591</v>
      </c>
      <c r="F13" s="405">
        <v>148</v>
      </c>
      <c r="G13" s="405">
        <v>138</v>
      </c>
      <c r="H13" s="408">
        <v>156</v>
      </c>
      <c r="I13" s="409" t="s">
        <v>872</v>
      </c>
      <c r="J13" s="410" t="s">
        <v>925</v>
      </c>
      <c r="K13" s="410">
        <f t="shared" ref="K13:K14" si="6">H13-F13</f>
        <v>8</v>
      </c>
      <c r="L13" s="411">
        <f>(F13*-0.4)/100</f>
        <v>-0.59200000000000008</v>
      </c>
      <c r="M13" s="412">
        <f t="shared" ref="M13:M14" si="7">(K13+L13)/F13</f>
        <v>5.0054054054054054E-2</v>
      </c>
      <c r="N13" s="410" t="s">
        <v>589</v>
      </c>
      <c r="O13" s="413">
        <v>44623</v>
      </c>
      <c r="P13" s="411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5">
        <v>5</v>
      </c>
      <c r="B14" s="404">
        <v>44620</v>
      </c>
      <c r="C14" s="421"/>
      <c r="D14" s="422" t="s">
        <v>114</v>
      </c>
      <c r="E14" s="423" t="s">
        <v>591</v>
      </c>
      <c r="F14" s="315">
        <v>2360</v>
      </c>
      <c r="G14" s="315">
        <v>2230</v>
      </c>
      <c r="H14" s="423">
        <v>2230</v>
      </c>
      <c r="I14" s="424" t="s">
        <v>873</v>
      </c>
      <c r="J14" s="414" t="s">
        <v>935</v>
      </c>
      <c r="K14" s="414">
        <f t="shared" si="6"/>
        <v>-130</v>
      </c>
      <c r="L14" s="415">
        <f t="shared" ref="L14" si="8">(F14*-0.7)/100</f>
        <v>-16.52</v>
      </c>
      <c r="M14" s="416">
        <f t="shared" si="7"/>
        <v>-6.208474576271187E-2</v>
      </c>
      <c r="N14" s="414" t="s">
        <v>601</v>
      </c>
      <c r="O14" s="417">
        <v>44624</v>
      </c>
      <c r="P14" s="415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34">
        <v>6</v>
      </c>
      <c r="B15" s="404">
        <v>44620</v>
      </c>
      <c r="C15" s="435"/>
      <c r="D15" s="436" t="s">
        <v>124</v>
      </c>
      <c r="E15" s="437" t="s">
        <v>591</v>
      </c>
      <c r="F15" s="434">
        <v>715</v>
      </c>
      <c r="G15" s="434">
        <v>675</v>
      </c>
      <c r="H15" s="437">
        <f>(675+738.5)/2</f>
        <v>706.75</v>
      </c>
      <c r="I15" s="438" t="s">
        <v>874</v>
      </c>
      <c r="J15" s="414" t="s">
        <v>1004</v>
      </c>
      <c r="K15" s="414">
        <f t="shared" ref="K15:K16" si="9">H15-F15</f>
        <v>-8.25</v>
      </c>
      <c r="L15" s="415">
        <f>(F15*-0.4)/100</f>
        <v>-2.86</v>
      </c>
      <c r="M15" s="416">
        <f t="shared" ref="M15:M16" si="10">(K15+L15)/F15</f>
        <v>-1.5538461538461537E-2</v>
      </c>
      <c r="N15" s="414" t="s">
        <v>601</v>
      </c>
      <c r="O15" s="417">
        <v>44628</v>
      </c>
      <c r="P15" s="439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5">
        <v>7</v>
      </c>
      <c r="B16" s="404">
        <v>44620</v>
      </c>
      <c r="C16" s="421"/>
      <c r="D16" s="422" t="s">
        <v>39</v>
      </c>
      <c r="E16" s="423" t="s">
        <v>591</v>
      </c>
      <c r="F16" s="315">
        <v>925</v>
      </c>
      <c r="G16" s="315">
        <v>860</v>
      </c>
      <c r="H16" s="423">
        <v>860</v>
      </c>
      <c r="I16" s="424" t="s">
        <v>875</v>
      </c>
      <c r="J16" s="414" t="s">
        <v>936</v>
      </c>
      <c r="K16" s="414">
        <f t="shared" si="9"/>
        <v>-65</v>
      </c>
      <c r="L16" s="415">
        <f t="shared" ref="L16" si="11">(F16*-0.7)/100</f>
        <v>-6.4749999999999996</v>
      </c>
      <c r="M16" s="416">
        <f t="shared" si="10"/>
        <v>-7.7270270270270267E-2</v>
      </c>
      <c r="N16" s="414" t="s">
        <v>601</v>
      </c>
      <c r="O16" s="417">
        <v>44624</v>
      </c>
      <c r="P16" s="415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248">
        <v>44622</v>
      </c>
      <c r="C17" s="376"/>
      <c r="D17" s="352" t="s">
        <v>75</v>
      </c>
      <c r="E17" s="353" t="s">
        <v>591</v>
      </c>
      <c r="F17" s="251" t="s">
        <v>894</v>
      </c>
      <c r="G17" s="251">
        <v>618</v>
      </c>
      <c r="H17" s="353"/>
      <c r="I17" s="354" t="s">
        <v>895</v>
      </c>
      <c r="J17" s="307" t="s">
        <v>592</v>
      </c>
      <c r="K17" s="307"/>
      <c r="L17" s="308"/>
      <c r="M17" s="309"/>
      <c r="N17" s="307"/>
      <c r="O17" s="344"/>
      <c r="P17" s="251">
        <f>VLOOKUP(D17,'MidCap Intra'!B13:C568,2,0)</f>
        <v>683</v>
      </c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>
        <v>9</v>
      </c>
      <c r="B18" s="248">
        <v>44623</v>
      </c>
      <c r="C18" s="376"/>
      <c r="D18" s="352" t="s">
        <v>43</v>
      </c>
      <c r="E18" s="353" t="s">
        <v>591</v>
      </c>
      <c r="F18" s="251" t="s">
        <v>904</v>
      </c>
      <c r="G18" s="251">
        <v>1870</v>
      </c>
      <c r="H18" s="353"/>
      <c r="I18" s="354" t="s">
        <v>905</v>
      </c>
      <c r="J18" s="307" t="s">
        <v>592</v>
      </c>
      <c r="K18" s="307"/>
      <c r="L18" s="308"/>
      <c r="M18" s="309"/>
      <c r="N18" s="307"/>
      <c r="O18" s="344"/>
      <c r="P18" s="251">
        <f>VLOOKUP(D18,'MidCap Intra'!B14:C569,2,0)</f>
        <v>1962.1</v>
      </c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51">
        <v>10</v>
      </c>
      <c r="B19" s="248">
        <v>44627</v>
      </c>
      <c r="C19" s="376"/>
      <c r="D19" s="352" t="s">
        <v>206</v>
      </c>
      <c r="E19" s="353" t="s">
        <v>591</v>
      </c>
      <c r="F19" s="251" t="s">
        <v>955</v>
      </c>
      <c r="G19" s="251">
        <v>990</v>
      </c>
      <c r="H19" s="353"/>
      <c r="I19" s="354" t="s">
        <v>956</v>
      </c>
      <c r="J19" s="307" t="s">
        <v>592</v>
      </c>
      <c r="K19" s="307"/>
      <c r="L19" s="308"/>
      <c r="M19" s="309"/>
      <c r="N19" s="307"/>
      <c r="O19" s="344"/>
      <c r="P19" s="251">
        <f>VLOOKUP(D19,'MidCap Intra'!B15:C570,2,0)</f>
        <v>1078.0999999999999</v>
      </c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44627</v>
      </c>
      <c r="C20" s="376"/>
      <c r="D20" s="352" t="s">
        <v>186</v>
      </c>
      <c r="E20" s="353" t="s">
        <v>591</v>
      </c>
      <c r="F20" s="251" t="s">
        <v>957</v>
      </c>
      <c r="G20" s="251">
        <v>2170</v>
      </c>
      <c r="H20" s="353"/>
      <c r="I20" s="354" t="s">
        <v>958</v>
      </c>
      <c r="J20" s="307" t="s">
        <v>592</v>
      </c>
      <c r="K20" s="307"/>
      <c r="L20" s="308"/>
      <c r="M20" s="309"/>
      <c r="N20" s="307"/>
      <c r="O20" s="344"/>
      <c r="P20" s="251">
        <f>VLOOKUP(D20,'MidCap Intra'!B16:C571,2,0)</f>
        <v>2235.5</v>
      </c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51"/>
      <c r="B21" s="248"/>
      <c r="C21" s="376"/>
      <c r="D21" s="352"/>
      <c r="E21" s="353"/>
      <c r="F21" s="251"/>
      <c r="G21" s="251"/>
      <c r="H21" s="353"/>
      <c r="I21" s="354"/>
      <c r="J21" s="307"/>
      <c r="K21" s="307"/>
      <c r="L21" s="308"/>
      <c r="M21" s="309"/>
      <c r="N21" s="307"/>
      <c r="O21" s="344"/>
      <c r="P21" s="251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/>
      <c r="B22" s="248"/>
      <c r="C22" s="376"/>
      <c r="D22" s="352"/>
      <c r="E22" s="353"/>
      <c r="F22" s="251"/>
      <c r="G22" s="251"/>
      <c r="H22" s="353"/>
      <c r="I22" s="354"/>
      <c r="J22" s="307"/>
      <c r="K22" s="307"/>
      <c r="L22" s="308"/>
      <c r="M22" s="309"/>
      <c r="N22" s="307"/>
      <c r="O22" s="344"/>
      <c r="P22" s="257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377"/>
      <c r="B23" s="378"/>
      <c r="C23" s="379"/>
      <c r="D23" s="380"/>
      <c r="E23" s="381"/>
      <c r="F23" s="377"/>
      <c r="G23" s="377"/>
      <c r="H23" s="381"/>
      <c r="I23" s="382"/>
      <c r="J23" s="383"/>
      <c r="K23" s="377"/>
      <c r="L23" s="378"/>
      <c r="M23" s="379"/>
      <c r="N23" s="380"/>
      <c r="O23" s="381"/>
      <c r="P23" s="374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593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594</v>
      </c>
      <c r="B27" s="119"/>
      <c r="C27" s="119"/>
      <c r="D27" s="119"/>
      <c r="E27" s="41"/>
      <c r="F27" s="127" t="s">
        <v>595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596</v>
      </c>
      <c r="B28" s="119"/>
      <c r="C28" s="119"/>
      <c r="D28" s="119" t="s">
        <v>853</v>
      </c>
      <c r="E28" s="6"/>
      <c r="F28" s="127" t="s">
        <v>597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598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566</v>
      </c>
      <c r="C31" s="98"/>
      <c r="D31" s="97" t="s">
        <v>577</v>
      </c>
      <c r="E31" s="96" t="s">
        <v>578</v>
      </c>
      <c r="F31" s="96" t="s">
        <v>579</v>
      </c>
      <c r="G31" s="96" t="s">
        <v>599</v>
      </c>
      <c r="H31" s="96" t="s">
        <v>581</v>
      </c>
      <c r="I31" s="96" t="s">
        <v>582</v>
      </c>
      <c r="J31" s="96" t="s">
        <v>583</v>
      </c>
      <c r="K31" s="96" t="s">
        <v>600</v>
      </c>
      <c r="L31" s="140" t="s">
        <v>585</v>
      </c>
      <c r="M31" s="98" t="s">
        <v>586</v>
      </c>
      <c r="N31" s="95" t="s">
        <v>587</v>
      </c>
      <c r="O31" s="314" t="s">
        <v>588</v>
      </c>
      <c r="P31" s="282"/>
      <c r="Q31" s="1"/>
      <c r="R31" s="311"/>
      <c r="S31" s="311"/>
      <c r="T31" s="311"/>
      <c r="U31" s="295"/>
      <c r="V31" s="295"/>
      <c r="W31" s="295"/>
      <c r="X31" s="295"/>
      <c r="Y31" s="295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257" customFormat="1" ht="15" customHeight="1">
      <c r="A32" s="418">
        <v>1</v>
      </c>
      <c r="B32" s="392">
        <v>44620</v>
      </c>
      <c r="C32" s="419"/>
      <c r="D32" s="420" t="s">
        <v>66</v>
      </c>
      <c r="E32" s="285" t="s">
        <v>591</v>
      </c>
      <c r="F32" s="285">
        <v>1812.5</v>
      </c>
      <c r="G32" s="285">
        <v>1750</v>
      </c>
      <c r="H32" s="285">
        <v>1862</v>
      </c>
      <c r="I32" s="285" t="s">
        <v>879</v>
      </c>
      <c r="J32" s="410" t="s">
        <v>1005</v>
      </c>
      <c r="K32" s="410">
        <f t="shared" ref="K32" si="12">H32-F32</f>
        <v>49.5</v>
      </c>
      <c r="L32" s="411">
        <f>(F32*-0.7)/100</f>
        <v>-12.6875</v>
      </c>
      <c r="M32" s="412">
        <f t="shared" ref="M32" si="13">(K32+L32)/F32</f>
        <v>2.0310344827586205E-2</v>
      </c>
      <c r="N32" s="410" t="s">
        <v>589</v>
      </c>
      <c r="O32" s="433">
        <v>44628</v>
      </c>
      <c r="P32" s="312"/>
      <c r="Q32" s="312"/>
      <c r="R32" s="313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10"/>
      <c r="AJ32" s="294"/>
      <c r="AK32" s="294"/>
      <c r="AL32" s="294"/>
    </row>
    <row r="33" spans="1:38" s="257" customFormat="1" ht="15" customHeight="1">
      <c r="A33" s="418">
        <v>2</v>
      </c>
      <c r="B33" s="392">
        <v>44622</v>
      </c>
      <c r="C33" s="419"/>
      <c r="D33" s="420" t="s">
        <v>896</v>
      </c>
      <c r="E33" s="285" t="s">
        <v>591</v>
      </c>
      <c r="F33" s="285">
        <v>642</v>
      </c>
      <c r="G33" s="285">
        <v>618</v>
      </c>
      <c r="H33" s="285">
        <v>661</v>
      </c>
      <c r="I33" s="285" t="s">
        <v>897</v>
      </c>
      <c r="J33" s="410" t="s">
        <v>922</v>
      </c>
      <c r="K33" s="410">
        <f t="shared" ref="K33:K35" si="14">H33-F33</f>
        <v>19</v>
      </c>
      <c r="L33" s="411">
        <f>(F33*-0.7)/100</f>
        <v>-4.4939999999999998</v>
      </c>
      <c r="M33" s="412">
        <f t="shared" ref="M33:M35" si="15">(K33+L33)/F33</f>
        <v>2.2595015576323988E-2</v>
      </c>
      <c r="N33" s="410" t="s">
        <v>589</v>
      </c>
      <c r="O33" s="413">
        <v>44620</v>
      </c>
      <c r="P33" s="312"/>
      <c r="Q33" s="312"/>
      <c r="R33" s="313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10"/>
      <c r="AJ33" s="294"/>
      <c r="AK33" s="294"/>
      <c r="AL33" s="294"/>
    </row>
    <row r="34" spans="1:38" s="257" customFormat="1" ht="15" customHeight="1">
      <c r="A34" s="429">
        <v>3</v>
      </c>
      <c r="B34" s="404">
        <v>44623</v>
      </c>
      <c r="C34" s="425"/>
      <c r="D34" s="430" t="s">
        <v>250</v>
      </c>
      <c r="E34" s="315" t="s">
        <v>591</v>
      </c>
      <c r="F34" s="315">
        <v>411</v>
      </c>
      <c r="G34" s="315">
        <v>398</v>
      </c>
      <c r="H34" s="315">
        <v>398</v>
      </c>
      <c r="I34" s="315" t="s">
        <v>906</v>
      </c>
      <c r="J34" s="414" t="s">
        <v>942</v>
      </c>
      <c r="K34" s="414">
        <f t="shared" si="14"/>
        <v>-13</v>
      </c>
      <c r="L34" s="415">
        <f>(F34*-0.07)/100</f>
        <v>-0.28770000000000001</v>
      </c>
      <c r="M34" s="416">
        <f t="shared" si="15"/>
        <v>-3.2330170316301698E-2</v>
      </c>
      <c r="N34" s="414" t="s">
        <v>601</v>
      </c>
      <c r="O34" s="417">
        <v>44624</v>
      </c>
      <c r="P34" s="312"/>
      <c r="Q34" s="312"/>
      <c r="R34" s="313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10"/>
      <c r="AJ34" s="294"/>
      <c r="AK34" s="294"/>
      <c r="AL34" s="294"/>
    </row>
    <row r="35" spans="1:38" s="257" customFormat="1" ht="15" customHeight="1">
      <c r="A35" s="429">
        <v>4</v>
      </c>
      <c r="B35" s="404">
        <v>44623</v>
      </c>
      <c r="C35" s="425"/>
      <c r="D35" s="430" t="s">
        <v>81</v>
      </c>
      <c r="E35" s="315" t="s">
        <v>591</v>
      </c>
      <c r="F35" s="315">
        <v>3405</v>
      </c>
      <c r="G35" s="315">
        <v>3290</v>
      </c>
      <c r="H35" s="315">
        <v>3290</v>
      </c>
      <c r="I35" s="315" t="s">
        <v>907</v>
      </c>
      <c r="J35" s="414" t="s">
        <v>969</v>
      </c>
      <c r="K35" s="414">
        <f t="shared" si="14"/>
        <v>-115</v>
      </c>
      <c r="L35" s="415">
        <f>(F35*-0.07)/100</f>
        <v>-2.3835000000000002</v>
      </c>
      <c r="M35" s="416">
        <f t="shared" si="15"/>
        <v>-3.4473861967694565E-2</v>
      </c>
      <c r="N35" s="414" t="s">
        <v>601</v>
      </c>
      <c r="O35" s="417">
        <v>44627</v>
      </c>
      <c r="P35" s="312"/>
      <c r="Q35" s="312"/>
      <c r="R35" s="313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10"/>
      <c r="AJ35" s="294"/>
      <c r="AK35" s="294"/>
      <c r="AL35" s="294"/>
    </row>
    <row r="36" spans="1:38" s="257" customFormat="1" ht="15" customHeight="1">
      <c r="A36" s="429">
        <v>5</v>
      </c>
      <c r="B36" s="404">
        <v>44623</v>
      </c>
      <c r="C36" s="425"/>
      <c r="D36" s="430" t="s">
        <v>145</v>
      </c>
      <c r="E36" s="315" t="s">
        <v>591</v>
      </c>
      <c r="F36" s="315">
        <v>1775</v>
      </c>
      <c r="G36" s="315">
        <v>1730</v>
      </c>
      <c r="H36" s="315">
        <v>1730</v>
      </c>
      <c r="I36" s="315" t="s">
        <v>908</v>
      </c>
      <c r="J36" s="414" t="s">
        <v>941</v>
      </c>
      <c r="K36" s="414">
        <f t="shared" ref="K36" si="16">H36-F36</f>
        <v>-45</v>
      </c>
      <c r="L36" s="415">
        <f>(F36*-0.07)/100</f>
        <v>-1.2425000000000002</v>
      </c>
      <c r="M36" s="416">
        <f t="shared" ref="M36" si="17">(K36+L36)/F36</f>
        <v>-2.6052112676056338E-2</v>
      </c>
      <c r="N36" s="414" t="s">
        <v>601</v>
      </c>
      <c r="O36" s="417">
        <v>44624</v>
      </c>
      <c r="P36" s="312"/>
      <c r="Q36" s="312"/>
      <c r="R36" s="313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10"/>
      <c r="AJ36" s="294"/>
      <c r="AK36" s="294"/>
      <c r="AL36" s="294"/>
    </row>
    <row r="37" spans="1:38" s="257" customFormat="1" ht="15" customHeight="1">
      <c r="A37" s="429">
        <v>6</v>
      </c>
      <c r="B37" s="404">
        <v>44624</v>
      </c>
      <c r="C37" s="425"/>
      <c r="D37" s="430" t="s">
        <v>449</v>
      </c>
      <c r="E37" s="315" t="s">
        <v>591</v>
      </c>
      <c r="F37" s="315">
        <v>364</v>
      </c>
      <c r="G37" s="315">
        <v>354</v>
      </c>
      <c r="H37" s="315">
        <v>354</v>
      </c>
      <c r="I37" s="315" t="s">
        <v>937</v>
      </c>
      <c r="J37" s="414" t="s">
        <v>940</v>
      </c>
      <c r="K37" s="414">
        <f t="shared" ref="K37" si="18">H37-F37</f>
        <v>-10</v>
      </c>
      <c r="L37" s="415">
        <f>(F37*-0.07)/100</f>
        <v>-0.25480000000000003</v>
      </c>
      <c r="M37" s="416">
        <f t="shared" ref="M37" si="19">(K37+L37)/F37</f>
        <v>-2.8172527472527471E-2</v>
      </c>
      <c r="N37" s="414" t="s">
        <v>601</v>
      </c>
      <c r="O37" s="417">
        <v>44624</v>
      </c>
      <c r="P37" s="312"/>
      <c r="Q37" s="312"/>
      <c r="R37" s="313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10"/>
      <c r="AJ37" s="294"/>
      <c r="AK37" s="294"/>
      <c r="AL37" s="294"/>
    </row>
    <row r="38" spans="1:38" s="257" customFormat="1" ht="15" customHeight="1">
      <c r="A38" s="418">
        <v>7</v>
      </c>
      <c r="B38" s="392">
        <v>44624</v>
      </c>
      <c r="C38" s="419"/>
      <c r="D38" s="420" t="s">
        <v>51</v>
      </c>
      <c r="E38" s="285" t="s">
        <v>591</v>
      </c>
      <c r="F38" s="285">
        <v>288.5</v>
      </c>
      <c r="G38" s="285">
        <v>278</v>
      </c>
      <c r="H38" s="285">
        <v>295.5</v>
      </c>
      <c r="I38" s="285" t="s">
        <v>938</v>
      </c>
      <c r="J38" s="431" t="s">
        <v>939</v>
      </c>
      <c r="K38" s="431">
        <f t="shared" ref="K38:K40" si="20">H38-F38</f>
        <v>7</v>
      </c>
      <c r="L38" s="427">
        <f>(F38*-0.07)/100</f>
        <v>-0.20194999999999999</v>
      </c>
      <c r="M38" s="432">
        <f t="shared" ref="M38:M40" si="21">(K38+L38)/F38</f>
        <v>2.3563431542461006E-2</v>
      </c>
      <c r="N38" s="431" t="s">
        <v>589</v>
      </c>
      <c r="O38" s="433">
        <v>44624</v>
      </c>
      <c r="P38" s="312"/>
      <c r="Q38" s="312"/>
      <c r="R38" s="313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10"/>
      <c r="AJ38" s="294"/>
      <c r="AK38" s="294"/>
      <c r="AL38" s="294"/>
    </row>
    <row r="39" spans="1:38" s="257" customFormat="1" ht="15" customHeight="1">
      <c r="A39" s="429">
        <v>8</v>
      </c>
      <c r="B39" s="404">
        <v>44624</v>
      </c>
      <c r="C39" s="425"/>
      <c r="D39" s="430" t="s">
        <v>131</v>
      </c>
      <c r="E39" s="315" t="s">
        <v>591</v>
      </c>
      <c r="F39" s="315">
        <v>1730</v>
      </c>
      <c r="G39" s="315">
        <v>1675</v>
      </c>
      <c r="H39" s="315">
        <v>1675</v>
      </c>
      <c r="I39" s="315" t="s">
        <v>949</v>
      </c>
      <c r="J39" s="414" t="s">
        <v>967</v>
      </c>
      <c r="K39" s="414">
        <f t="shared" si="20"/>
        <v>-55</v>
      </c>
      <c r="L39" s="415">
        <f t="shared" ref="L39:L40" si="22">(F39*-0.07)/100</f>
        <v>-1.2110000000000001</v>
      </c>
      <c r="M39" s="416">
        <f t="shared" si="21"/>
        <v>-3.2491907514450864E-2</v>
      </c>
      <c r="N39" s="414" t="s">
        <v>601</v>
      </c>
      <c r="O39" s="417">
        <v>44627</v>
      </c>
      <c r="P39" s="312"/>
      <c r="Q39" s="312"/>
      <c r="R39" s="313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10"/>
      <c r="AJ39" s="294"/>
      <c r="AK39" s="294"/>
      <c r="AL39" s="294"/>
    </row>
    <row r="40" spans="1:38" s="257" customFormat="1" ht="15" customHeight="1">
      <c r="A40" s="429">
        <v>9</v>
      </c>
      <c r="B40" s="404">
        <v>44624</v>
      </c>
      <c r="C40" s="425"/>
      <c r="D40" s="430" t="s">
        <v>954</v>
      </c>
      <c r="E40" s="315" t="s">
        <v>591</v>
      </c>
      <c r="F40" s="315">
        <v>6650</v>
      </c>
      <c r="G40" s="315">
        <v>6490</v>
      </c>
      <c r="H40" s="315">
        <v>6490</v>
      </c>
      <c r="I40" s="315" t="s">
        <v>950</v>
      </c>
      <c r="J40" s="414" t="s">
        <v>968</v>
      </c>
      <c r="K40" s="414">
        <f t="shared" si="20"/>
        <v>-160</v>
      </c>
      <c r="L40" s="415">
        <f t="shared" si="22"/>
        <v>-4.6550000000000002</v>
      </c>
      <c r="M40" s="416">
        <f t="shared" si="21"/>
        <v>-2.476015037593985E-2</v>
      </c>
      <c r="N40" s="414" t="s">
        <v>601</v>
      </c>
      <c r="O40" s="417">
        <v>44627</v>
      </c>
      <c r="P40" s="312"/>
      <c r="Q40" s="312"/>
      <c r="R40" s="313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10"/>
      <c r="AJ40" s="294"/>
      <c r="AK40" s="294"/>
      <c r="AL40" s="294"/>
    </row>
    <row r="41" spans="1:38" s="257" customFormat="1" ht="15" customHeight="1">
      <c r="A41" s="440">
        <v>10</v>
      </c>
      <c r="B41" s="392">
        <v>44627</v>
      </c>
      <c r="C41" s="441"/>
      <c r="D41" s="442" t="s">
        <v>491</v>
      </c>
      <c r="E41" s="443" t="s">
        <v>591</v>
      </c>
      <c r="F41" s="443">
        <v>1520</v>
      </c>
      <c r="G41" s="443">
        <v>1460</v>
      </c>
      <c r="H41" s="443">
        <v>1537.5</v>
      </c>
      <c r="I41" s="443" t="s">
        <v>965</v>
      </c>
      <c r="J41" s="431" t="s">
        <v>966</v>
      </c>
      <c r="K41" s="431">
        <f t="shared" ref="K41" si="23">H41-F41</f>
        <v>17.5</v>
      </c>
      <c r="L41" s="427">
        <f>(F41*-0.07)/100</f>
        <v>-1.0640000000000001</v>
      </c>
      <c r="M41" s="432">
        <f t="shared" ref="M41" si="24">(K41+L41)/F41</f>
        <v>1.0813157894736842E-2</v>
      </c>
      <c r="N41" s="431" t="s">
        <v>589</v>
      </c>
      <c r="O41" s="433">
        <v>44627</v>
      </c>
      <c r="P41" s="312"/>
      <c r="Q41" s="312"/>
      <c r="R41" s="313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10"/>
      <c r="AJ41" s="294"/>
      <c r="AK41" s="294"/>
      <c r="AL41" s="294"/>
    </row>
    <row r="42" spans="1:38" s="257" customFormat="1" ht="15" customHeight="1">
      <c r="A42" s="384">
        <v>11</v>
      </c>
      <c r="B42" s="248">
        <v>44628</v>
      </c>
      <c r="C42" s="385"/>
      <c r="D42" s="386" t="s">
        <v>449</v>
      </c>
      <c r="E42" s="251" t="s">
        <v>591</v>
      </c>
      <c r="F42" s="251" t="s">
        <v>1013</v>
      </c>
      <c r="G42" s="251">
        <v>337</v>
      </c>
      <c r="H42" s="251"/>
      <c r="I42" s="251" t="s">
        <v>1014</v>
      </c>
      <c r="J42" s="307" t="s">
        <v>592</v>
      </c>
      <c r="K42" s="307"/>
      <c r="L42" s="308"/>
      <c r="M42" s="309"/>
      <c r="N42" s="307"/>
      <c r="O42" s="344"/>
      <c r="P42" s="312"/>
      <c r="Q42" s="312"/>
      <c r="R42" s="313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10"/>
      <c r="AJ42" s="294"/>
      <c r="AK42" s="294"/>
      <c r="AL42" s="294"/>
    </row>
    <row r="43" spans="1:38" s="257" customFormat="1" ht="15" customHeight="1">
      <c r="A43" s="384">
        <v>12</v>
      </c>
      <c r="B43" s="248">
        <v>44628</v>
      </c>
      <c r="C43" s="385"/>
      <c r="D43" s="386" t="s">
        <v>124</v>
      </c>
      <c r="E43" s="251" t="s">
        <v>591</v>
      </c>
      <c r="F43" s="251" t="s">
        <v>1022</v>
      </c>
      <c r="G43" s="251">
        <v>640</v>
      </c>
      <c r="H43" s="251"/>
      <c r="I43" s="251" t="s">
        <v>1023</v>
      </c>
      <c r="J43" s="307" t="s">
        <v>592</v>
      </c>
      <c r="K43" s="307"/>
      <c r="L43" s="308"/>
      <c r="M43" s="309"/>
      <c r="N43" s="307"/>
      <c r="O43" s="344"/>
      <c r="P43" s="312"/>
      <c r="Q43" s="312"/>
      <c r="R43" s="313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10"/>
      <c r="AJ43" s="294"/>
      <c r="AK43" s="294"/>
      <c r="AL43" s="294"/>
    </row>
    <row r="44" spans="1:38" s="257" customFormat="1" ht="15" customHeight="1">
      <c r="A44" s="384">
        <v>13</v>
      </c>
      <c r="B44" s="248">
        <v>44628</v>
      </c>
      <c r="C44" s="385"/>
      <c r="D44" s="386" t="s">
        <v>188</v>
      </c>
      <c r="E44" s="251" t="s">
        <v>591</v>
      </c>
      <c r="F44" s="251" t="s">
        <v>1033</v>
      </c>
      <c r="G44" s="251">
        <v>997</v>
      </c>
      <c r="H44" s="251"/>
      <c r="I44" s="251" t="s">
        <v>1034</v>
      </c>
      <c r="J44" s="307" t="s">
        <v>592</v>
      </c>
      <c r="K44" s="307"/>
      <c r="L44" s="308"/>
      <c r="M44" s="309"/>
      <c r="N44" s="307"/>
      <c r="O44" s="344"/>
      <c r="P44" s="312"/>
      <c r="Q44" s="312"/>
      <c r="R44" s="313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10"/>
      <c r="AJ44" s="294"/>
      <c r="AK44" s="294"/>
      <c r="AL44" s="294"/>
    </row>
    <row r="45" spans="1:38" s="270" customFormat="1" ht="15" customHeight="1">
      <c r="K45" s="252"/>
      <c r="L45" s="283"/>
      <c r="M45" s="330"/>
      <c r="N45" s="252"/>
      <c r="O45" s="293"/>
      <c r="P45" s="1"/>
      <c r="Q45" s="1"/>
      <c r="R45" s="32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332"/>
      <c r="AJ45" s="331"/>
      <c r="AK45" s="331"/>
      <c r="AL45" s="331"/>
    </row>
    <row r="46" spans="1:38" ht="15" customHeight="1">
      <c r="A46" s="317"/>
      <c r="B46" s="318"/>
      <c r="C46" s="319"/>
      <c r="D46" s="320"/>
      <c r="E46" s="321"/>
      <c r="F46" s="321"/>
      <c r="G46" s="321"/>
      <c r="H46" s="321"/>
      <c r="I46" s="321"/>
      <c r="J46" s="322"/>
      <c r="K46" s="322"/>
      <c r="L46" s="323"/>
      <c r="M46" s="324"/>
      <c r="N46" s="322"/>
      <c r="O46" s="325"/>
      <c r="P46" s="1"/>
      <c r="Q46" s="1"/>
      <c r="R46" s="32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44.25" customHeight="1">
      <c r="A47" s="119" t="s">
        <v>593</v>
      </c>
      <c r="B47" s="142"/>
      <c r="C47" s="142"/>
      <c r="D47" s="1"/>
      <c r="E47" s="6"/>
      <c r="F47" s="6"/>
      <c r="G47" s="6"/>
      <c r="H47" s="6" t="s">
        <v>605</v>
      </c>
      <c r="I47" s="6"/>
      <c r="J47" s="6"/>
      <c r="K47" s="115"/>
      <c r="L47" s="144"/>
      <c r="M47" s="115"/>
      <c r="N47" s="116"/>
      <c r="O47" s="115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297"/>
      <c r="AD47" s="297"/>
      <c r="AE47" s="297"/>
      <c r="AF47" s="297"/>
      <c r="AG47" s="297"/>
      <c r="AH47" s="297"/>
    </row>
    <row r="48" spans="1:38" ht="12.75" customHeight="1">
      <c r="A48" s="126" t="s">
        <v>594</v>
      </c>
      <c r="B48" s="119"/>
      <c r="C48" s="119"/>
      <c r="D48" s="119"/>
      <c r="E48" s="41"/>
      <c r="F48" s="127" t="s">
        <v>595</v>
      </c>
      <c r="G48" s="56"/>
      <c r="H48" s="41"/>
      <c r="I48" s="56"/>
      <c r="J48" s="6"/>
      <c r="K48" s="145"/>
      <c r="L48" s="146"/>
      <c r="M48" s="6"/>
      <c r="N48" s="109"/>
      <c r="O48" s="147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26"/>
      <c r="B49" s="119"/>
      <c r="C49" s="119"/>
      <c r="D49" s="119"/>
      <c r="E49" s="6"/>
      <c r="F49" s="127" t="s">
        <v>597</v>
      </c>
      <c r="G49" s="56"/>
      <c r="H49" s="41"/>
      <c r="I49" s="56"/>
      <c r="J49" s="6"/>
      <c r="K49" s="145"/>
      <c r="L49" s="146"/>
      <c r="M49" s="6"/>
      <c r="N49" s="109"/>
      <c r="O49" s="147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19"/>
      <c r="B50" s="119"/>
      <c r="C50" s="119"/>
      <c r="D50" s="119"/>
      <c r="E50" s="6"/>
      <c r="F50" s="6"/>
      <c r="G50" s="6"/>
      <c r="H50" s="6"/>
      <c r="I50" s="6"/>
      <c r="J50" s="132"/>
      <c r="K50" s="129"/>
      <c r="L50" s="130"/>
      <c r="M50" s="6"/>
      <c r="N50" s="133"/>
      <c r="O50" s="1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148" t="s">
        <v>606</v>
      </c>
      <c r="B51" s="148"/>
      <c r="C51" s="148"/>
      <c r="D51" s="148"/>
      <c r="E51" s="6"/>
      <c r="F51" s="6"/>
      <c r="G51" s="6"/>
      <c r="H51" s="6"/>
      <c r="I51" s="6"/>
      <c r="J51" s="6"/>
      <c r="K51" s="6"/>
      <c r="L51" s="6"/>
      <c r="M51" s="6"/>
      <c r="N51" s="6"/>
      <c r="O51" s="2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38.25" customHeight="1">
      <c r="A52" s="96" t="s">
        <v>16</v>
      </c>
      <c r="B52" s="96" t="s">
        <v>566</v>
      </c>
      <c r="C52" s="96"/>
      <c r="D52" s="97" t="s">
        <v>577</v>
      </c>
      <c r="E52" s="96" t="s">
        <v>578</v>
      </c>
      <c r="F52" s="96" t="s">
        <v>579</v>
      </c>
      <c r="G52" s="96" t="s">
        <v>599</v>
      </c>
      <c r="H52" s="96" t="s">
        <v>581</v>
      </c>
      <c r="I52" s="96" t="s">
        <v>582</v>
      </c>
      <c r="J52" s="95" t="s">
        <v>583</v>
      </c>
      <c r="K52" s="149" t="s">
        <v>607</v>
      </c>
      <c r="L52" s="98" t="s">
        <v>585</v>
      </c>
      <c r="M52" s="149" t="s">
        <v>608</v>
      </c>
      <c r="N52" s="96" t="s">
        <v>609</v>
      </c>
      <c r="O52" s="95" t="s">
        <v>587</v>
      </c>
      <c r="P52" s="97" t="s">
        <v>588</v>
      </c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s="247" customFormat="1" ht="13.5" customHeight="1">
      <c r="A53" s="315">
        <v>1</v>
      </c>
      <c r="B53" s="363">
        <v>44620</v>
      </c>
      <c r="C53" s="342"/>
      <c r="D53" s="342" t="s">
        <v>871</v>
      </c>
      <c r="E53" s="315" t="s">
        <v>591</v>
      </c>
      <c r="F53" s="315">
        <v>1436</v>
      </c>
      <c r="G53" s="315">
        <v>1414</v>
      </c>
      <c r="H53" s="316">
        <v>1414</v>
      </c>
      <c r="I53" s="316" t="s">
        <v>877</v>
      </c>
      <c r="J53" s="327" t="s">
        <v>883</v>
      </c>
      <c r="K53" s="316">
        <f t="shared" ref="K53:K54" si="25">H53-F53</f>
        <v>-22</v>
      </c>
      <c r="L53" s="338">
        <f t="shared" ref="L53:L54" si="26">(H53*N53)*0.07%</f>
        <v>544.3900000000001</v>
      </c>
      <c r="M53" s="339">
        <f t="shared" ref="M53:M54" si="27">(K53*N53)-L53</f>
        <v>-12644.39</v>
      </c>
      <c r="N53" s="316">
        <v>550</v>
      </c>
      <c r="O53" s="340" t="s">
        <v>601</v>
      </c>
      <c r="P53" s="341">
        <v>44622</v>
      </c>
      <c r="Q53" s="249"/>
      <c r="R53" s="253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321"/>
      <c r="AG53" s="318"/>
      <c r="AH53" s="249"/>
      <c r="AI53" s="249"/>
      <c r="AJ53" s="321"/>
      <c r="AK53" s="321"/>
      <c r="AL53" s="321"/>
    </row>
    <row r="54" spans="1:38" s="247" customFormat="1" ht="13.5" customHeight="1">
      <c r="A54" s="285">
        <v>2</v>
      </c>
      <c r="B54" s="362">
        <v>44620</v>
      </c>
      <c r="C54" s="360"/>
      <c r="D54" s="360" t="s">
        <v>876</v>
      </c>
      <c r="E54" s="285" t="s">
        <v>591</v>
      </c>
      <c r="F54" s="285">
        <v>2342.5</v>
      </c>
      <c r="G54" s="285">
        <v>2300</v>
      </c>
      <c r="H54" s="343">
        <v>2368</v>
      </c>
      <c r="I54" s="343" t="s">
        <v>878</v>
      </c>
      <c r="J54" s="355" t="s">
        <v>863</v>
      </c>
      <c r="K54" s="343">
        <f t="shared" si="25"/>
        <v>25.5</v>
      </c>
      <c r="L54" s="356">
        <f t="shared" si="26"/>
        <v>455.84000000000009</v>
      </c>
      <c r="M54" s="357">
        <f t="shared" si="27"/>
        <v>6556.66</v>
      </c>
      <c r="N54" s="343">
        <v>275</v>
      </c>
      <c r="O54" s="358" t="s">
        <v>589</v>
      </c>
      <c r="P54" s="359">
        <v>44257</v>
      </c>
      <c r="Q54" s="249"/>
      <c r="R54" s="253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321"/>
      <c r="AG54" s="318"/>
      <c r="AH54" s="249"/>
      <c r="AI54" s="249"/>
      <c r="AJ54" s="321"/>
      <c r="AK54" s="321"/>
      <c r="AL54" s="321"/>
    </row>
    <row r="55" spans="1:38" s="247" customFormat="1" ht="13.5" customHeight="1">
      <c r="A55" s="315">
        <v>3</v>
      </c>
      <c r="B55" s="404">
        <v>44622</v>
      </c>
      <c r="C55" s="342"/>
      <c r="D55" s="342" t="s">
        <v>870</v>
      </c>
      <c r="E55" s="315" t="s">
        <v>591</v>
      </c>
      <c r="F55" s="315">
        <v>661</v>
      </c>
      <c r="G55" s="315">
        <v>642</v>
      </c>
      <c r="H55" s="316">
        <v>644</v>
      </c>
      <c r="I55" s="316" t="s">
        <v>884</v>
      </c>
      <c r="J55" s="327" t="s">
        <v>919</v>
      </c>
      <c r="K55" s="316">
        <f t="shared" ref="K55" si="28">H55-F55</f>
        <v>-17</v>
      </c>
      <c r="L55" s="338">
        <f t="shared" ref="L55" si="29">(H55*N55)*0.07%</f>
        <v>338.1</v>
      </c>
      <c r="M55" s="339">
        <f t="shared" ref="M55" si="30">(K55*N55)-L55</f>
        <v>-13088.1</v>
      </c>
      <c r="N55" s="316">
        <v>750</v>
      </c>
      <c r="O55" s="340" t="s">
        <v>601</v>
      </c>
      <c r="P55" s="341">
        <v>44623</v>
      </c>
      <c r="Q55" s="249"/>
      <c r="R55" s="253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21"/>
      <c r="AG55" s="318"/>
      <c r="AH55" s="249"/>
      <c r="AI55" s="249"/>
      <c r="AJ55" s="321"/>
      <c r="AK55" s="321"/>
      <c r="AL55" s="321"/>
    </row>
    <row r="56" spans="1:38" s="247" customFormat="1" ht="13.5" customHeight="1">
      <c r="A56" s="285">
        <v>4</v>
      </c>
      <c r="B56" s="392">
        <v>44622</v>
      </c>
      <c r="C56" s="360"/>
      <c r="D56" s="360" t="s">
        <v>885</v>
      </c>
      <c r="E56" s="285" t="s">
        <v>591</v>
      </c>
      <c r="F56" s="285">
        <v>1702.5</v>
      </c>
      <c r="G56" s="285">
        <v>1662</v>
      </c>
      <c r="H56" s="343">
        <v>1730</v>
      </c>
      <c r="I56" s="343" t="s">
        <v>886</v>
      </c>
      <c r="J56" s="355" t="s">
        <v>918</v>
      </c>
      <c r="K56" s="343">
        <f t="shared" ref="K56:K59" si="31">H56-F56</f>
        <v>27.5</v>
      </c>
      <c r="L56" s="356">
        <f t="shared" ref="L56:L59" si="32">(H56*N56)*0.07%</f>
        <v>363.30000000000007</v>
      </c>
      <c r="M56" s="357">
        <f t="shared" ref="M56:M59" si="33">(K56*N56)-L56</f>
        <v>7886.7</v>
      </c>
      <c r="N56" s="343">
        <v>300</v>
      </c>
      <c r="O56" s="358" t="s">
        <v>589</v>
      </c>
      <c r="P56" s="359">
        <v>44258</v>
      </c>
      <c r="Q56" s="249"/>
      <c r="R56" s="253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21"/>
      <c r="AG56" s="318"/>
      <c r="AH56" s="249"/>
      <c r="AI56" s="249"/>
      <c r="AJ56" s="321"/>
      <c r="AK56" s="321"/>
      <c r="AL56" s="321"/>
    </row>
    <row r="57" spans="1:38" s="247" customFormat="1" ht="13.5" customHeight="1">
      <c r="A57" s="403">
        <v>5</v>
      </c>
      <c r="B57" s="392">
        <v>44622</v>
      </c>
      <c r="C57" s="360"/>
      <c r="D57" s="360" t="s">
        <v>890</v>
      </c>
      <c r="E57" s="285" t="s">
        <v>591</v>
      </c>
      <c r="F57" s="285">
        <v>2342.5</v>
      </c>
      <c r="G57" s="285">
        <v>2305</v>
      </c>
      <c r="H57" s="343">
        <v>2387.5</v>
      </c>
      <c r="I57" s="343" t="s">
        <v>893</v>
      </c>
      <c r="J57" s="355" t="s">
        <v>920</v>
      </c>
      <c r="K57" s="343">
        <f t="shared" si="31"/>
        <v>45</v>
      </c>
      <c r="L57" s="356">
        <f t="shared" si="32"/>
        <v>626.71875000000011</v>
      </c>
      <c r="M57" s="357">
        <f t="shared" si="33"/>
        <v>16248.28125</v>
      </c>
      <c r="N57" s="343">
        <v>375</v>
      </c>
      <c r="O57" s="358" t="s">
        <v>589</v>
      </c>
      <c r="P57" s="359">
        <v>44258</v>
      </c>
      <c r="Q57" s="249"/>
      <c r="R57" s="253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21"/>
      <c r="AG57" s="318"/>
      <c r="AH57" s="249"/>
      <c r="AI57" s="249"/>
      <c r="AJ57" s="321"/>
      <c r="AK57" s="321"/>
      <c r="AL57" s="321"/>
    </row>
    <row r="58" spans="1:38" s="247" customFormat="1" ht="13.5" customHeight="1">
      <c r="A58" s="403">
        <v>6</v>
      </c>
      <c r="B58" s="392">
        <v>44622</v>
      </c>
      <c r="C58" s="360"/>
      <c r="D58" s="360" t="s">
        <v>891</v>
      </c>
      <c r="E58" s="285" t="s">
        <v>591</v>
      </c>
      <c r="F58" s="285">
        <v>280.5</v>
      </c>
      <c r="G58" s="285">
        <v>274</v>
      </c>
      <c r="H58" s="343">
        <v>285.5</v>
      </c>
      <c r="I58" s="343" t="s">
        <v>892</v>
      </c>
      <c r="J58" s="355" t="s">
        <v>921</v>
      </c>
      <c r="K58" s="343">
        <f t="shared" si="31"/>
        <v>5</v>
      </c>
      <c r="L58" s="356">
        <f t="shared" si="32"/>
        <v>339.74500000000006</v>
      </c>
      <c r="M58" s="357">
        <f t="shared" si="33"/>
        <v>8160.2550000000001</v>
      </c>
      <c r="N58" s="343">
        <v>1700</v>
      </c>
      <c r="O58" s="358" t="s">
        <v>589</v>
      </c>
      <c r="P58" s="359">
        <v>44258</v>
      </c>
      <c r="Q58" s="249"/>
      <c r="R58" s="253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21"/>
      <c r="AG58" s="318"/>
      <c r="AH58" s="249"/>
      <c r="AI58" s="249"/>
      <c r="AJ58" s="321"/>
      <c r="AK58" s="321"/>
      <c r="AL58" s="321"/>
    </row>
    <row r="59" spans="1:38" s="247" customFormat="1" ht="13.5" customHeight="1">
      <c r="A59" s="428">
        <v>7</v>
      </c>
      <c r="B59" s="404">
        <v>44623</v>
      </c>
      <c r="C59" s="342"/>
      <c r="D59" s="342" t="s">
        <v>912</v>
      </c>
      <c r="E59" s="315" t="s">
        <v>591</v>
      </c>
      <c r="F59" s="315">
        <v>2337.5</v>
      </c>
      <c r="G59" s="315">
        <v>2300</v>
      </c>
      <c r="H59" s="316">
        <v>2300</v>
      </c>
      <c r="I59" s="316" t="s">
        <v>893</v>
      </c>
      <c r="J59" s="327" t="s">
        <v>945</v>
      </c>
      <c r="K59" s="316">
        <f t="shared" si="31"/>
        <v>-37.5</v>
      </c>
      <c r="L59" s="338">
        <f t="shared" si="32"/>
        <v>603.75000000000011</v>
      </c>
      <c r="M59" s="339">
        <f t="shared" si="33"/>
        <v>-14666.25</v>
      </c>
      <c r="N59" s="316">
        <v>375</v>
      </c>
      <c r="O59" s="340" t="s">
        <v>601</v>
      </c>
      <c r="P59" s="341">
        <v>44624</v>
      </c>
      <c r="Q59" s="249"/>
      <c r="R59" s="253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21"/>
      <c r="AG59" s="318"/>
      <c r="AH59" s="249"/>
      <c r="AI59" s="249"/>
      <c r="AJ59" s="321"/>
      <c r="AK59" s="321"/>
      <c r="AL59" s="321"/>
    </row>
    <row r="60" spans="1:38" s="247" customFormat="1" ht="13.5" customHeight="1">
      <c r="A60" s="403">
        <v>8</v>
      </c>
      <c r="B60" s="392">
        <v>44623</v>
      </c>
      <c r="C60" s="360"/>
      <c r="D60" s="360" t="s">
        <v>891</v>
      </c>
      <c r="E60" s="285" t="s">
        <v>591</v>
      </c>
      <c r="F60" s="285">
        <v>276.5</v>
      </c>
      <c r="G60" s="285">
        <v>269</v>
      </c>
      <c r="H60" s="343">
        <v>281.5</v>
      </c>
      <c r="I60" s="343" t="s">
        <v>916</v>
      </c>
      <c r="J60" s="355" t="s">
        <v>921</v>
      </c>
      <c r="K60" s="343">
        <f t="shared" ref="K60" si="34">H60-F60</f>
        <v>5</v>
      </c>
      <c r="L60" s="356">
        <f t="shared" ref="L60" si="35">(H60*N60)*0.07%</f>
        <v>334.98500000000007</v>
      </c>
      <c r="M60" s="357">
        <f t="shared" ref="M60" si="36">(K60*N60)-L60</f>
        <v>8165.0150000000003</v>
      </c>
      <c r="N60" s="343">
        <v>1700</v>
      </c>
      <c r="O60" s="358" t="s">
        <v>589</v>
      </c>
      <c r="P60" s="359">
        <v>44259</v>
      </c>
      <c r="Q60" s="249"/>
      <c r="R60" s="253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21"/>
      <c r="AG60" s="318"/>
      <c r="AH60" s="249"/>
      <c r="AI60" s="249"/>
      <c r="AJ60" s="321"/>
      <c r="AK60" s="321"/>
      <c r="AL60" s="321"/>
    </row>
    <row r="61" spans="1:38" s="247" customFormat="1" ht="13.5" customHeight="1">
      <c r="A61" s="403">
        <v>9</v>
      </c>
      <c r="B61" s="392">
        <v>44259</v>
      </c>
      <c r="C61" s="360"/>
      <c r="D61" s="360" t="s">
        <v>929</v>
      </c>
      <c r="E61" s="285" t="s">
        <v>591</v>
      </c>
      <c r="F61" s="285">
        <v>459.5</v>
      </c>
      <c r="G61" s="285">
        <v>451</v>
      </c>
      <c r="H61" s="343">
        <v>465.5</v>
      </c>
      <c r="I61" s="343" t="s">
        <v>930</v>
      </c>
      <c r="J61" s="355" t="s">
        <v>917</v>
      </c>
      <c r="K61" s="343">
        <f t="shared" ref="K61" si="37">H61-F61</f>
        <v>6</v>
      </c>
      <c r="L61" s="356">
        <f t="shared" ref="L61" si="38">(H61*N61)*0.07%</f>
        <v>488.77500000000009</v>
      </c>
      <c r="M61" s="357">
        <f t="shared" ref="M61" si="39">(K61*N61)-L61</f>
        <v>8511.2250000000004</v>
      </c>
      <c r="N61" s="343">
        <v>1500</v>
      </c>
      <c r="O61" s="358" t="s">
        <v>589</v>
      </c>
      <c r="P61" s="359">
        <v>44259</v>
      </c>
      <c r="Q61" s="249"/>
      <c r="R61" s="253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21"/>
      <c r="AG61" s="318"/>
      <c r="AH61" s="249"/>
      <c r="AI61" s="249"/>
      <c r="AJ61" s="321"/>
      <c r="AK61" s="321"/>
      <c r="AL61" s="321"/>
    </row>
    <row r="62" spans="1:38" s="247" customFormat="1" ht="13.5" customHeight="1">
      <c r="A62" s="403">
        <v>10</v>
      </c>
      <c r="B62" s="392">
        <v>44259</v>
      </c>
      <c r="C62" s="360"/>
      <c r="D62" s="360" t="s">
        <v>931</v>
      </c>
      <c r="E62" s="285" t="s">
        <v>591</v>
      </c>
      <c r="F62" s="285">
        <v>3105</v>
      </c>
      <c r="G62" s="285">
        <v>3030</v>
      </c>
      <c r="H62" s="343">
        <v>3165</v>
      </c>
      <c r="I62" s="343" t="s">
        <v>932</v>
      </c>
      <c r="J62" s="355" t="s">
        <v>798</v>
      </c>
      <c r="K62" s="343">
        <f t="shared" ref="K62:K65" si="40">H62-F62</f>
        <v>60</v>
      </c>
      <c r="L62" s="356">
        <f t="shared" ref="L62:L65" si="41">(H62*N62)*0.07%</f>
        <v>387.71250000000003</v>
      </c>
      <c r="M62" s="357">
        <f t="shared" ref="M62:M65" si="42">(K62*N62)-L62</f>
        <v>10112.2875</v>
      </c>
      <c r="N62" s="343">
        <v>175</v>
      </c>
      <c r="O62" s="358" t="s">
        <v>589</v>
      </c>
      <c r="P62" s="359">
        <v>44259</v>
      </c>
      <c r="Q62" s="249"/>
      <c r="R62" s="253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21"/>
      <c r="AG62" s="318"/>
      <c r="AH62" s="249"/>
      <c r="AI62" s="249"/>
      <c r="AJ62" s="321"/>
      <c r="AK62" s="321"/>
      <c r="AL62" s="321"/>
    </row>
    <row r="63" spans="1:38" s="247" customFormat="1" ht="13.5" customHeight="1">
      <c r="A63" s="403">
        <v>11</v>
      </c>
      <c r="B63" s="392">
        <v>44259</v>
      </c>
      <c r="C63" s="360"/>
      <c r="D63" s="360" t="s">
        <v>885</v>
      </c>
      <c r="E63" s="285" t="s">
        <v>591</v>
      </c>
      <c r="F63" s="285">
        <v>1698</v>
      </c>
      <c r="G63" s="285">
        <v>1658</v>
      </c>
      <c r="H63" s="343">
        <v>1731</v>
      </c>
      <c r="I63" s="343" t="s">
        <v>886</v>
      </c>
      <c r="J63" s="355" t="s">
        <v>946</v>
      </c>
      <c r="K63" s="343">
        <f t="shared" si="40"/>
        <v>33</v>
      </c>
      <c r="L63" s="356">
        <f t="shared" si="41"/>
        <v>363.51000000000005</v>
      </c>
      <c r="M63" s="357">
        <f t="shared" si="42"/>
        <v>9536.49</v>
      </c>
      <c r="N63" s="343">
        <v>300</v>
      </c>
      <c r="O63" s="358" t="s">
        <v>589</v>
      </c>
      <c r="P63" s="359">
        <v>44259</v>
      </c>
      <c r="Q63" s="249"/>
      <c r="R63" s="253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21"/>
      <c r="AG63" s="318"/>
      <c r="AH63" s="249"/>
      <c r="AI63" s="249"/>
      <c r="AJ63" s="321"/>
      <c r="AK63" s="321"/>
      <c r="AL63" s="321"/>
    </row>
    <row r="64" spans="1:38" s="247" customFormat="1" ht="13.5" customHeight="1">
      <c r="A64" s="403">
        <v>12</v>
      </c>
      <c r="B64" s="392">
        <v>44259</v>
      </c>
      <c r="C64" s="360"/>
      <c r="D64" s="360" t="s">
        <v>933</v>
      </c>
      <c r="E64" s="285" t="s">
        <v>591</v>
      </c>
      <c r="F64" s="285">
        <v>1422.5</v>
      </c>
      <c r="G64" s="285">
        <v>1400</v>
      </c>
      <c r="H64" s="343">
        <v>1437</v>
      </c>
      <c r="I64" s="343" t="s">
        <v>934</v>
      </c>
      <c r="J64" s="355" t="s">
        <v>947</v>
      </c>
      <c r="K64" s="343">
        <f t="shared" si="40"/>
        <v>14.5</v>
      </c>
      <c r="L64" s="356">
        <f t="shared" si="41"/>
        <v>653.83500000000015</v>
      </c>
      <c r="M64" s="357">
        <f t="shared" si="42"/>
        <v>8771.1649999999991</v>
      </c>
      <c r="N64" s="343">
        <v>650</v>
      </c>
      <c r="O64" s="358" t="s">
        <v>589</v>
      </c>
      <c r="P64" s="359">
        <v>44259</v>
      </c>
      <c r="Q64" s="249"/>
      <c r="R64" s="253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21"/>
      <c r="AG64" s="318"/>
      <c r="AH64" s="249"/>
      <c r="AI64" s="249"/>
      <c r="AJ64" s="321"/>
      <c r="AK64" s="321"/>
      <c r="AL64" s="321"/>
    </row>
    <row r="65" spans="1:38" s="247" customFormat="1" ht="13.5" customHeight="1">
      <c r="A65" s="428">
        <v>13</v>
      </c>
      <c r="B65" s="404">
        <v>44259</v>
      </c>
      <c r="C65" s="342"/>
      <c r="D65" s="342" t="s">
        <v>876</v>
      </c>
      <c r="E65" s="315" t="s">
        <v>591</v>
      </c>
      <c r="F65" s="315">
        <v>2322</v>
      </c>
      <c r="G65" s="315">
        <v>2275</v>
      </c>
      <c r="H65" s="316">
        <v>2275</v>
      </c>
      <c r="I65" s="316" t="s">
        <v>944</v>
      </c>
      <c r="J65" s="327" t="s">
        <v>963</v>
      </c>
      <c r="K65" s="316">
        <f t="shared" si="40"/>
        <v>-47</v>
      </c>
      <c r="L65" s="338">
        <f t="shared" si="41"/>
        <v>437.93750000000006</v>
      </c>
      <c r="M65" s="339">
        <f t="shared" si="42"/>
        <v>-13362.9375</v>
      </c>
      <c r="N65" s="316">
        <v>275</v>
      </c>
      <c r="O65" s="340" t="s">
        <v>601</v>
      </c>
      <c r="P65" s="341">
        <v>44627</v>
      </c>
      <c r="Q65" s="249"/>
      <c r="R65" s="253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21"/>
      <c r="AG65" s="318"/>
      <c r="AH65" s="249"/>
      <c r="AI65" s="249"/>
      <c r="AJ65" s="321"/>
      <c r="AK65" s="321"/>
      <c r="AL65" s="321"/>
    </row>
    <row r="66" spans="1:38" s="247" customFormat="1" ht="13.5" customHeight="1">
      <c r="A66" s="403">
        <v>14</v>
      </c>
      <c r="B66" s="392">
        <v>44627</v>
      </c>
      <c r="C66" s="360"/>
      <c r="D66" s="360" t="s">
        <v>959</v>
      </c>
      <c r="E66" s="285" t="s">
        <v>591</v>
      </c>
      <c r="F66" s="285">
        <v>1137</v>
      </c>
      <c r="G66" s="285">
        <v>1120</v>
      </c>
      <c r="H66" s="343">
        <v>1151</v>
      </c>
      <c r="I66" s="343" t="s">
        <v>960</v>
      </c>
      <c r="J66" s="355" t="s">
        <v>961</v>
      </c>
      <c r="K66" s="343">
        <f t="shared" ref="K66:K68" si="43">H66-F66</f>
        <v>14</v>
      </c>
      <c r="L66" s="356">
        <f t="shared" ref="L66:L68" si="44">(H66*N66)*0.07%</f>
        <v>563.99000000000012</v>
      </c>
      <c r="M66" s="357">
        <f t="shared" ref="M66:M68" si="45">(K66*N66)-L66</f>
        <v>9236.01</v>
      </c>
      <c r="N66" s="343">
        <v>700</v>
      </c>
      <c r="O66" s="358" t="s">
        <v>589</v>
      </c>
      <c r="P66" s="359">
        <v>44262</v>
      </c>
      <c r="Q66" s="249"/>
      <c r="R66" s="253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21"/>
      <c r="AG66" s="318"/>
      <c r="AH66" s="249"/>
      <c r="AI66" s="249"/>
      <c r="AJ66" s="321"/>
      <c r="AK66" s="321"/>
      <c r="AL66" s="321"/>
    </row>
    <row r="67" spans="1:38" s="247" customFormat="1" ht="13.5" customHeight="1">
      <c r="A67" s="428">
        <v>15</v>
      </c>
      <c r="B67" s="404">
        <v>44627</v>
      </c>
      <c r="C67" s="342"/>
      <c r="D67" s="342" t="s">
        <v>1008</v>
      </c>
      <c r="E67" s="315" t="s">
        <v>591</v>
      </c>
      <c r="F67" s="315">
        <v>173</v>
      </c>
      <c r="G67" s="315">
        <v>167.5</v>
      </c>
      <c r="H67" s="316">
        <v>167.5</v>
      </c>
      <c r="I67" s="316" t="s">
        <v>962</v>
      </c>
      <c r="J67" s="327" t="s">
        <v>1012</v>
      </c>
      <c r="K67" s="316">
        <f t="shared" si="43"/>
        <v>-5.5</v>
      </c>
      <c r="L67" s="338">
        <f t="shared" si="44"/>
        <v>293.12500000000006</v>
      </c>
      <c r="M67" s="339">
        <f t="shared" si="45"/>
        <v>-14043.125</v>
      </c>
      <c r="N67" s="316">
        <v>2500</v>
      </c>
      <c r="O67" s="340" t="s">
        <v>601</v>
      </c>
      <c r="P67" s="341">
        <v>44627</v>
      </c>
      <c r="Q67" s="249"/>
      <c r="R67" s="253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21"/>
      <c r="AG67" s="318"/>
      <c r="AH67" s="249"/>
      <c r="AI67" s="249"/>
      <c r="AJ67" s="321"/>
      <c r="AK67" s="321"/>
      <c r="AL67" s="321"/>
    </row>
    <row r="68" spans="1:38" s="247" customFormat="1" ht="13.5" customHeight="1">
      <c r="A68" s="403">
        <v>16</v>
      </c>
      <c r="B68" s="392">
        <v>44627</v>
      </c>
      <c r="C68" s="360"/>
      <c r="D68" s="360" t="s">
        <v>891</v>
      </c>
      <c r="E68" s="285" t="s">
        <v>591</v>
      </c>
      <c r="F68" s="285">
        <v>270.5</v>
      </c>
      <c r="G68" s="285">
        <v>263</v>
      </c>
      <c r="H68" s="343">
        <v>275.5</v>
      </c>
      <c r="I68" s="343" t="s">
        <v>657</v>
      </c>
      <c r="J68" s="355" t="s">
        <v>921</v>
      </c>
      <c r="K68" s="343">
        <f t="shared" si="43"/>
        <v>5</v>
      </c>
      <c r="L68" s="356">
        <f t="shared" si="44"/>
        <v>327.84500000000003</v>
      </c>
      <c r="M68" s="357">
        <f t="shared" si="45"/>
        <v>8172.1549999999997</v>
      </c>
      <c r="N68" s="343">
        <v>1700</v>
      </c>
      <c r="O68" s="358" t="s">
        <v>589</v>
      </c>
      <c r="P68" s="359">
        <v>44262</v>
      </c>
      <c r="Q68" s="249"/>
      <c r="R68" s="253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21"/>
      <c r="AG68" s="318"/>
      <c r="AH68" s="249"/>
      <c r="AI68" s="249"/>
      <c r="AJ68" s="321"/>
      <c r="AK68" s="321"/>
      <c r="AL68" s="321"/>
    </row>
    <row r="69" spans="1:38" s="247" customFormat="1" ht="13.5" customHeight="1">
      <c r="A69" s="374">
        <v>17</v>
      </c>
      <c r="B69" s="248">
        <v>44628</v>
      </c>
      <c r="C69" s="345"/>
      <c r="D69" s="345" t="s">
        <v>1006</v>
      </c>
      <c r="E69" s="251" t="s">
        <v>591</v>
      </c>
      <c r="F69" s="251" t="s">
        <v>1007</v>
      </c>
      <c r="G69" s="251">
        <v>1362</v>
      </c>
      <c r="H69" s="252"/>
      <c r="I69" s="252" t="s">
        <v>1009</v>
      </c>
      <c r="J69" s="307" t="s">
        <v>592</v>
      </c>
      <c r="K69" s="345"/>
      <c r="L69" s="345"/>
      <c r="M69" s="251"/>
      <c r="N69" s="251"/>
      <c r="O69" s="251"/>
      <c r="P69" s="252"/>
      <c r="Q69" s="249"/>
      <c r="R69" s="253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21"/>
      <c r="AG69" s="318"/>
      <c r="AH69" s="249"/>
      <c r="AI69" s="249"/>
      <c r="AJ69" s="321"/>
      <c r="AK69" s="321"/>
      <c r="AL69" s="321"/>
    </row>
    <row r="70" spans="1:38" s="247" customFormat="1" ht="13.5" customHeight="1">
      <c r="A70" s="428">
        <v>18</v>
      </c>
      <c r="B70" s="404">
        <v>44628</v>
      </c>
      <c r="C70" s="342"/>
      <c r="D70" s="342" t="s">
        <v>1010</v>
      </c>
      <c r="E70" s="315" t="s">
        <v>591</v>
      </c>
      <c r="F70" s="315">
        <v>2110</v>
      </c>
      <c r="G70" s="315">
        <v>2065</v>
      </c>
      <c r="H70" s="316">
        <v>2065</v>
      </c>
      <c r="I70" s="316" t="s">
        <v>1011</v>
      </c>
      <c r="J70" s="327" t="s">
        <v>941</v>
      </c>
      <c r="K70" s="316">
        <f t="shared" ref="K70" si="46">H70-F70</f>
        <v>-45</v>
      </c>
      <c r="L70" s="338">
        <f t="shared" ref="L70" si="47">(H70*N70)*0.07%</f>
        <v>433.65000000000009</v>
      </c>
      <c r="M70" s="339">
        <f t="shared" ref="M70" si="48">(K70*N70)-L70</f>
        <v>-13933.65</v>
      </c>
      <c r="N70" s="316">
        <v>300</v>
      </c>
      <c r="O70" s="340" t="s">
        <v>601</v>
      </c>
      <c r="P70" s="341">
        <v>44627</v>
      </c>
      <c r="Q70" s="249"/>
      <c r="R70" s="253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21"/>
      <c r="AG70" s="318"/>
      <c r="AH70" s="249"/>
      <c r="AI70" s="249"/>
      <c r="AJ70" s="321"/>
      <c r="AK70" s="321"/>
      <c r="AL70" s="321"/>
    </row>
    <row r="71" spans="1:38" s="247" customFormat="1" ht="13.5" customHeight="1">
      <c r="A71" s="374">
        <v>19</v>
      </c>
      <c r="B71" s="248">
        <v>44628</v>
      </c>
      <c r="C71" s="345"/>
      <c r="D71" s="345" t="s">
        <v>1019</v>
      </c>
      <c r="E71" s="251" t="s">
        <v>591</v>
      </c>
      <c r="F71" s="251" t="s">
        <v>1020</v>
      </c>
      <c r="G71" s="251">
        <v>265</v>
      </c>
      <c r="H71" s="252"/>
      <c r="I71" s="252" t="s">
        <v>1021</v>
      </c>
      <c r="J71" s="307" t="s">
        <v>592</v>
      </c>
      <c r="K71" s="345"/>
      <c r="L71" s="345"/>
      <c r="M71" s="251"/>
      <c r="N71" s="251"/>
      <c r="O71" s="251"/>
      <c r="P71" s="252"/>
      <c r="Q71" s="249"/>
      <c r="R71" s="253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21"/>
      <c r="AG71" s="318"/>
      <c r="AH71" s="249"/>
      <c r="AI71" s="249"/>
      <c r="AJ71" s="321"/>
      <c r="AK71" s="321"/>
      <c r="AL71" s="321"/>
    </row>
    <row r="72" spans="1:38" s="247" customFormat="1" ht="13.5" customHeight="1">
      <c r="A72" s="403">
        <v>20</v>
      </c>
      <c r="B72" s="392">
        <v>44628</v>
      </c>
      <c r="C72" s="360"/>
      <c r="D72" s="360" t="s">
        <v>891</v>
      </c>
      <c r="E72" s="285" t="s">
        <v>591</v>
      </c>
      <c r="F72" s="285">
        <v>263</v>
      </c>
      <c r="G72" s="285">
        <v>255</v>
      </c>
      <c r="H72" s="343">
        <v>268.5</v>
      </c>
      <c r="I72" s="343" t="s">
        <v>1024</v>
      </c>
      <c r="J72" s="355" t="s">
        <v>1032</v>
      </c>
      <c r="K72" s="343">
        <f t="shared" ref="K72" si="49">H72-F72</f>
        <v>5.5</v>
      </c>
      <c r="L72" s="356">
        <f t="shared" ref="L72" si="50">(H72*N72)*0.07%</f>
        <v>319.51500000000004</v>
      </c>
      <c r="M72" s="357">
        <f t="shared" ref="M72" si="51">(K72*N72)-L72</f>
        <v>9030.4850000000006</v>
      </c>
      <c r="N72" s="343">
        <v>1700</v>
      </c>
      <c r="O72" s="358" t="s">
        <v>589</v>
      </c>
      <c r="P72" s="359">
        <v>44262</v>
      </c>
      <c r="Q72" s="249"/>
      <c r="R72" s="253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21"/>
      <c r="AG72" s="318"/>
      <c r="AH72" s="249"/>
      <c r="AI72" s="249"/>
      <c r="AJ72" s="321"/>
      <c r="AK72" s="321"/>
      <c r="AL72" s="321"/>
    </row>
    <row r="73" spans="1:38" s="247" customFormat="1" ht="13.5" customHeight="1">
      <c r="A73" s="374">
        <v>21</v>
      </c>
      <c r="B73" s="248">
        <v>44628</v>
      </c>
      <c r="C73" s="345"/>
      <c r="D73" s="345" t="s">
        <v>1025</v>
      </c>
      <c r="E73" s="251" t="s">
        <v>591</v>
      </c>
      <c r="F73" s="251" t="s">
        <v>1026</v>
      </c>
      <c r="G73" s="251">
        <v>675</v>
      </c>
      <c r="H73" s="252"/>
      <c r="I73" s="252" t="s">
        <v>1027</v>
      </c>
      <c r="J73" s="307" t="s">
        <v>592</v>
      </c>
      <c r="K73" s="345"/>
      <c r="L73" s="345"/>
      <c r="M73" s="251"/>
      <c r="N73" s="251"/>
      <c r="O73" s="251"/>
      <c r="P73" s="252"/>
      <c r="Q73" s="249"/>
      <c r="R73" s="253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21"/>
      <c r="AG73" s="318"/>
      <c r="AH73" s="249"/>
      <c r="AI73" s="249"/>
      <c r="AJ73" s="321"/>
      <c r="AK73" s="321"/>
      <c r="AL73" s="321"/>
    </row>
    <row r="74" spans="1:38" s="247" customFormat="1" ht="13.5" customHeight="1">
      <c r="A74" s="374">
        <v>22</v>
      </c>
      <c r="B74" s="248">
        <v>44628</v>
      </c>
      <c r="C74" s="345"/>
      <c r="D74" s="345" t="s">
        <v>931</v>
      </c>
      <c r="E74" s="251" t="s">
        <v>591</v>
      </c>
      <c r="F74" s="251" t="s">
        <v>1028</v>
      </c>
      <c r="G74" s="251">
        <v>3120</v>
      </c>
      <c r="H74" s="252"/>
      <c r="I74" s="252" t="s">
        <v>1029</v>
      </c>
      <c r="J74" s="307" t="s">
        <v>592</v>
      </c>
      <c r="K74" s="345"/>
      <c r="L74" s="345"/>
      <c r="M74" s="251"/>
      <c r="N74" s="251"/>
      <c r="O74" s="251"/>
      <c r="P74" s="252"/>
      <c r="Q74" s="249"/>
      <c r="R74" s="253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21"/>
      <c r="AG74" s="318"/>
      <c r="AH74" s="249"/>
      <c r="AI74" s="249"/>
      <c r="AJ74" s="321"/>
      <c r="AK74" s="321"/>
      <c r="AL74" s="321"/>
    </row>
    <row r="75" spans="1:38" s="247" customFormat="1" ht="13.5" customHeight="1">
      <c r="A75" s="374">
        <v>23</v>
      </c>
      <c r="B75" s="248">
        <v>44628</v>
      </c>
      <c r="C75" s="345"/>
      <c r="D75" s="345" t="s">
        <v>1030</v>
      </c>
      <c r="E75" s="251" t="s">
        <v>591</v>
      </c>
      <c r="F75" s="251" t="s">
        <v>1031</v>
      </c>
      <c r="G75" s="251">
        <v>1050</v>
      </c>
      <c r="H75" s="252"/>
      <c r="I75" s="252" t="s">
        <v>1036</v>
      </c>
      <c r="J75" s="307" t="s">
        <v>592</v>
      </c>
      <c r="K75" s="345"/>
      <c r="L75" s="345"/>
      <c r="M75" s="251"/>
      <c r="N75" s="251"/>
      <c r="O75" s="251"/>
      <c r="P75" s="252"/>
      <c r="Q75" s="249"/>
      <c r="R75" s="253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21"/>
      <c r="AG75" s="318"/>
      <c r="AH75" s="249"/>
      <c r="AI75" s="249"/>
      <c r="AJ75" s="321"/>
      <c r="AK75" s="321"/>
      <c r="AL75" s="321"/>
    </row>
    <row r="76" spans="1:38" s="247" customFormat="1" ht="13.5" customHeight="1">
      <c r="A76" s="251"/>
      <c r="B76" s="248"/>
      <c r="C76" s="345"/>
      <c r="D76" s="345"/>
      <c r="E76" s="251"/>
      <c r="F76" s="251"/>
      <c r="G76" s="251"/>
      <c r="H76" s="252"/>
      <c r="I76" s="252"/>
      <c r="J76" s="307"/>
      <c r="K76" s="252"/>
      <c r="L76" s="283"/>
      <c r="M76" s="284"/>
      <c r="N76" s="252"/>
      <c r="O76" s="292"/>
      <c r="P76" s="293"/>
      <c r="Q76" s="249"/>
      <c r="R76" s="253"/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21"/>
      <c r="AG76" s="318"/>
      <c r="AH76" s="249"/>
      <c r="AI76" s="249"/>
      <c r="AJ76" s="321"/>
      <c r="AK76" s="321"/>
      <c r="AL76" s="321"/>
    </row>
    <row r="77" spans="1:38" ht="13.5" customHeight="1">
      <c r="A77" s="107"/>
      <c r="B77" s="108"/>
      <c r="C77" s="142"/>
      <c r="D77" s="150"/>
      <c r="E77" s="151"/>
      <c r="F77" s="107"/>
      <c r="G77" s="107"/>
      <c r="H77" s="107"/>
      <c r="I77" s="143"/>
      <c r="J77" s="143"/>
      <c r="K77" s="143"/>
      <c r="L77" s="143"/>
      <c r="M77" s="143"/>
      <c r="N77" s="143"/>
      <c r="O77" s="143"/>
      <c r="P77" s="143"/>
      <c r="Q77" s="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>
      <c r="A78" s="152"/>
      <c r="B78" s="108"/>
      <c r="C78" s="109"/>
      <c r="D78" s="153"/>
      <c r="E78" s="112"/>
      <c r="F78" s="112"/>
      <c r="G78" s="112"/>
      <c r="H78" s="112"/>
      <c r="I78" s="112"/>
      <c r="J78" s="6"/>
      <c r="K78" s="112"/>
      <c r="L78" s="112"/>
      <c r="M78" s="6"/>
      <c r="N78" s="1"/>
      <c r="O78" s="109"/>
      <c r="P78" s="41"/>
      <c r="Q78" s="4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41"/>
      <c r="AH78" s="41"/>
      <c r="AI78" s="41"/>
      <c r="AJ78" s="41"/>
      <c r="AK78" s="41"/>
      <c r="AL78" s="41"/>
    </row>
    <row r="79" spans="1:38" ht="12.75" customHeight="1">
      <c r="A79" s="154" t="s">
        <v>611</v>
      </c>
      <c r="B79" s="154"/>
      <c r="C79" s="154"/>
      <c r="D79" s="154"/>
      <c r="E79" s="155"/>
      <c r="F79" s="112"/>
      <c r="G79" s="112"/>
      <c r="H79" s="112"/>
      <c r="I79" s="112"/>
      <c r="J79" s="1"/>
      <c r="K79" s="6"/>
      <c r="L79" s="6"/>
      <c r="M79" s="6"/>
      <c r="N79" s="1"/>
      <c r="O79" s="1"/>
      <c r="P79" s="41"/>
      <c r="Q79" s="4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41"/>
      <c r="AH79" s="41"/>
      <c r="AI79" s="41"/>
      <c r="AJ79" s="41"/>
      <c r="AK79" s="41"/>
      <c r="AL79" s="41"/>
    </row>
    <row r="80" spans="1:38" ht="38.25" customHeight="1">
      <c r="A80" s="96" t="s">
        <v>16</v>
      </c>
      <c r="B80" s="96" t="s">
        <v>566</v>
      </c>
      <c r="C80" s="96"/>
      <c r="D80" s="97" t="s">
        <v>577</v>
      </c>
      <c r="E80" s="96" t="s">
        <v>578</v>
      </c>
      <c r="F80" s="96" t="s">
        <v>579</v>
      </c>
      <c r="G80" s="96" t="s">
        <v>599</v>
      </c>
      <c r="H80" s="96" t="s">
        <v>581</v>
      </c>
      <c r="I80" s="96" t="s">
        <v>582</v>
      </c>
      <c r="J80" s="95" t="s">
        <v>583</v>
      </c>
      <c r="K80" s="95" t="s">
        <v>612</v>
      </c>
      <c r="L80" s="98" t="s">
        <v>585</v>
      </c>
      <c r="M80" s="149" t="s">
        <v>608</v>
      </c>
      <c r="N80" s="96" t="s">
        <v>609</v>
      </c>
      <c r="O80" s="96" t="s">
        <v>587</v>
      </c>
      <c r="P80" s="97" t="s">
        <v>588</v>
      </c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s="247" customFormat="1" ht="12.75" customHeight="1">
      <c r="A81" s="285">
        <v>1</v>
      </c>
      <c r="B81" s="392">
        <v>44622</v>
      </c>
      <c r="C81" s="361"/>
      <c r="D81" s="373" t="s">
        <v>887</v>
      </c>
      <c r="E81" s="285" t="s">
        <v>591</v>
      </c>
      <c r="F81" s="285">
        <v>49.5</v>
      </c>
      <c r="G81" s="285">
        <v>30</v>
      </c>
      <c r="H81" s="343">
        <v>61</v>
      </c>
      <c r="I81" s="355" t="s">
        <v>868</v>
      </c>
      <c r="J81" s="355" t="s">
        <v>866</v>
      </c>
      <c r="K81" s="343">
        <f t="shared" ref="K81:K82" si="52">H81-F81</f>
        <v>11.5</v>
      </c>
      <c r="L81" s="356">
        <v>100</v>
      </c>
      <c r="M81" s="357">
        <f t="shared" ref="M81:M82" si="53">(K81*N81)-L81</f>
        <v>2775</v>
      </c>
      <c r="N81" s="343">
        <v>250</v>
      </c>
      <c r="O81" s="358" t="s">
        <v>589</v>
      </c>
      <c r="P81" s="359">
        <v>44257</v>
      </c>
      <c r="Q81" s="249"/>
      <c r="R81" s="250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</row>
    <row r="82" spans="1:38" s="247" customFormat="1" ht="12.75" customHeight="1">
      <c r="A82" s="393">
        <v>2</v>
      </c>
      <c r="B82" s="402">
        <v>44622</v>
      </c>
      <c r="C82" s="394"/>
      <c r="D82" s="395" t="s">
        <v>888</v>
      </c>
      <c r="E82" s="393" t="s">
        <v>591</v>
      </c>
      <c r="F82" s="393">
        <v>82.5</v>
      </c>
      <c r="G82" s="393">
        <v>35</v>
      </c>
      <c r="H82" s="396">
        <v>88.5</v>
      </c>
      <c r="I82" s="397" t="s">
        <v>889</v>
      </c>
      <c r="J82" s="397" t="s">
        <v>917</v>
      </c>
      <c r="K82" s="396">
        <f t="shared" si="52"/>
        <v>6</v>
      </c>
      <c r="L82" s="398">
        <v>100</v>
      </c>
      <c r="M82" s="399">
        <f t="shared" si="53"/>
        <v>200</v>
      </c>
      <c r="N82" s="396">
        <v>50</v>
      </c>
      <c r="O82" s="400" t="s">
        <v>711</v>
      </c>
      <c r="P82" s="401">
        <v>44258</v>
      </c>
      <c r="Q82" s="249"/>
      <c r="R82" s="250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</row>
    <row r="83" spans="1:38" s="247" customFormat="1" ht="12.75" customHeight="1">
      <c r="A83" s="315">
        <v>3</v>
      </c>
      <c r="B83" s="404">
        <v>44622</v>
      </c>
      <c r="C83" s="425"/>
      <c r="D83" s="426" t="s">
        <v>898</v>
      </c>
      <c r="E83" s="315" t="s">
        <v>591</v>
      </c>
      <c r="F83" s="315">
        <v>85</v>
      </c>
      <c r="G83" s="315">
        <v>45</v>
      </c>
      <c r="H83" s="315">
        <v>49</v>
      </c>
      <c r="I83" s="316" t="s">
        <v>861</v>
      </c>
      <c r="J83" s="327" t="s">
        <v>928</v>
      </c>
      <c r="K83" s="316">
        <f t="shared" ref="K83:K84" si="54">H83-F83</f>
        <v>-36</v>
      </c>
      <c r="L83" s="338">
        <v>100</v>
      </c>
      <c r="M83" s="339">
        <f t="shared" ref="M83:M84" si="55">(K83*N83)-L83</f>
        <v>-5500</v>
      </c>
      <c r="N83" s="316">
        <v>150</v>
      </c>
      <c r="O83" s="340" t="s">
        <v>601</v>
      </c>
      <c r="P83" s="341">
        <v>44623</v>
      </c>
      <c r="Q83" s="249"/>
      <c r="R83" s="250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</row>
    <row r="84" spans="1:38" s="247" customFormat="1" ht="12.75" customHeight="1">
      <c r="A84" s="285">
        <v>4</v>
      </c>
      <c r="B84" s="392">
        <v>44623</v>
      </c>
      <c r="C84" s="419"/>
      <c r="D84" s="361" t="s">
        <v>909</v>
      </c>
      <c r="E84" s="285" t="s">
        <v>591</v>
      </c>
      <c r="F84" s="285">
        <v>42</v>
      </c>
      <c r="G84" s="285">
        <v>26</v>
      </c>
      <c r="H84" s="285">
        <v>49.5</v>
      </c>
      <c r="I84" s="343" t="s">
        <v>910</v>
      </c>
      <c r="J84" s="355" t="s">
        <v>948</v>
      </c>
      <c r="K84" s="343">
        <f t="shared" si="54"/>
        <v>7.5</v>
      </c>
      <c r="L84" s="356">
        <v>100</v>
      </c>
      <c r="M84" s="357">
        <f t="shared" si="55"/>
        <v>2150</v>
      </c>
      <c r="N84" s="343">
        <v>300</v>
      </c>
      <c r="O84" s="358" t="s">
        <v>589</v>
      </c>
      <c r="P84" s="359">
        <v>44259</v>
      </c>
      <c r="Q84" s="249"/>
      <c r="R84" s="250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:38" s="247" customFormat="1" ht="12.75" customHeight="1">
      <c r="A85" s="315">
        <v>5</v>
      </c>
      <c r="B85" s="404">
        <v>44623</v>
      </c>
      <c r="C85" s="425"/>
      <c r="D85" s="426" t="s">
        <v>887</v>
      </c>
      <c r="E85" s="315" t="s">
        <v>591</v>
      </c>
      <c r="F85" s="315">
        <v>55</v>
      </c>
      <c r="G85" s="315">
        <v>35</v>
      </c>
      <c r="H85" s="315">
        <v>35</v>
      </c>
      <c r="I85" s="316" t="s">
        <v>911</v>
      </c>
      <c r="J85" s="327" t="s">
        <v>964</v>
      </c>
      <c r="K85" s="316">
        <f t="shared" ref="K85" si="56">H85-F85</f>
        <v>-20</v>
      </c>
      <c r="L85" s="338">
        <v>100</v>
      </c>
      <c r="M85" s="339">
        <f t="shared" ref="M85" si="57">(K85*N85)-L85</f>
        <v>-5100</v>
      </c>
      <c r="N85" s="316">
        <v>250</v>
      </c>
      <c r="O85" s="340" t="s">
        <v>601</v>
      </c>
      <c r="P85" s="341">
        <v>44627</v>
      </c>
      <c r="Q85" s="249"/>
      <c r="R85" s="250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</row>
    <row r="86" spans="1:38" s="247" customFormat="1" ht="12.75" customHeight="1">
      <c r="A86" s="285">
        <v>6</v>
      </c>
      <c r="B86" s="392">
        <v>44623</v>
      </c>
      <c r="C86" s="361"/>
      <c r="D86" s="373" t="s">
        <v>913</v>
      </c>
      <c r="E86" s="285" t="s">
        <v>591</v>
      </c>
      <c r="F86" s="285">
        <v>51.5</v>
      </c>
      <c r="G86" s="285">
        <v>17</v>
      </c>
      <c r="H86" s="343">
        <v>71</v>
      </c>
      <c r="I86" s="355" t="s">
        <v>914</v>
      </c>
      <c r="J86" s="355" t="s">
        <v>915</v>
      </c>
      <c r="K86" s="343">
        <f t="shared" ref="K86:K88" si="58">H86-F86</f>
        <v>19.5</v>
      </c>
      <c r="L86" s="356">
        <v>100</v>
      </c>
      <c r="M86" s="357">
        <f t="shared" ref="M86:M88" si="59">(K86*N86)-L86</f>
        <v>875</v>
      </c>
      <c r="N86" s="343">
        <v>50</v>
      </c>
      <c r="O86" s="358" t="s">
        <v>589</v>
      </c>
      <c r="P86" s="359">
        <v>44258</v>
      </c>
      <c r="Q86" s="249"/>
      <c r="R86" s="250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</row>
    <row r="87" spans="1:38" s="247" customFormat="1" ht="12.75" customHeight="1">
      <c r="A87" s="315">
        <v>7</v>
      </c>
      <c r="B87" s="404">
        <v>44624</v>
      </c>
      <c r="C87" s="425"/>
      <c r="D87" s="426" t="s">
        <v>943</v>
      </c>
      <c r="E87" s="315" t="s">
        <v>591</v>
      </c>
      <c r="F87" s="315">
        <v>55</v>
      </c>
      <c r="G87" s="315">
        <v>38</v>
      </c>
      <c r="H87" s="315">
        <v>38</v>
      </c>
      <c r="I87" s="316" t="s">
        <v>911</v>
      </c>
      <c r="J87" s="327" t="s">
        <v>919</v>
      </c>
      <c r="K87" s="316">
        <f t="shared" si="58"/>
        <v>-17</v>
      </c>
      <c r="L87" s="338">
        <v>100</v>
      </c>
      <c r="M87" s="339">
        <f t="shared" si="59"/>
        <v>-5200</v>
      </c>
      <c r="N87" s="316">
        <v>300</v>
      </c>
      <c r="O87" s="340" t="s">
        <v>601</v>
      </c>
      <c r="P87" s="341">
        <v>44627</v>
      </c>
      <c r="Q87" s="249"/>
      <c r="R87" s="250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:38" s="247" customFormat="1" ht="12.75" customHeight="1">
      <c r="A88" s="444">
        <v>8</v>
      </c>
      <c r="B88" s="392">
        <v>44628</v>
      </c>
      <c r="C88" s="445"/>
      <c r="D88" s="446" t="s">
        <v>1015</v>
      </c>
      <c r="E88" s="444" t="s">
        <v>591</v>
      </c>
      <c r="F88" s="444">
        <v>47</v>
      </c>
      <c r="G88" s="444">
        <v>32</v>
      </c>
      <c r="H88" s="444">
        <v>55</v>
      </c>
      <c r="I88" s="447" t="s">
        <v>1016</v>
      </c>
      <c r="J88" s="355" t="s">
        <v>925</v>
      </c>
      <c r="K88" s="343">
        <f t="shared" si="58"/>
        <v>8</v>
      </c>
      <c r="L88" s="356">
        <v>100</v>
      </c>
      <c r="M88" s="357">
        <f t="shared" si="59"/>
        <v>2300</v>
      </c>
      <c r="N88" s="343">
        <v>300</v>
      </c>
      <c r="O88" s="358" t="s">
        <v>589</v>
      </c>
      <c r="P88" s="359">
        <v>44263</v>
      </c>
      <c r="Q88" s="249"/>
      <c r="R88" s="250"/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:38" s="247" customFormat="1" ht="12.75" customHeight="1">
      <c r="A89" s="251">
        <v>9</v>
      </c>
      <c r="B89" s="248">
        <v>44628</v>
      </c>
      <c r="C89" s="389"/>
      <c r="D89" s="390" t="s">
        <v>1017</v>
      </c>
      <c r="E89" s="251" t="s">
        <v>591</v>
      </c>
      <c r="F89" s="251" t="s">
        <v>1018</v>
      </c>
      <c r="G89" s="251">
        <v>34</v>
      </c>
      <c r="H89" s="252"/>
      <c r="I89" s="307" t="s">
        <v>911</v>
      </c>
      <c r="J89" s="307" t="s">
        <v>592</v>
      </c>
      <c r="K89" s="252"/>
      <c r="L89" s="283"/>
      <c r="M89" s="284"/>
      <c r="N89" s="252"/>
      <c r="O89" s="372"/>
      <c r="P89" s="293"/>
      <c r="Q89" s="249"/>
      <c r="R89" s="250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s="247" customFormat="1" ht="12.75" customHeight="1">
      <c r="A90" s="251"/>
      <c r="B90" s="344"/>
      <c r="C90" s="389"/>
      <c r="D90" s="390"/>
      <c r="E90" s="251"/>
      <c r="F90" s="251"/>
      <c r="G90" s="251"/>
      <c r="H90" s="252"/>
      <c r="I90" s="307"/>
      <c r="J90" s="307"/>
      <c r="K90" s="252"/>
      <c r="L90" s="283"/>
      <c r="M90" s="284"/>
      <c r="N90" s="252"/>
      <c r="O90" s="372"/>
      <c r="P90" s="293"/>
      <c r="Q90" s="249"/>
      <c r="R90" s="250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</row>
    <row r="91" spans="1:38" s="247" customFormat="1" ht="12.75" customHeight="1">
      <c r="A91" s="251"/>
      <c r="B91" s="344"/>
      <c r="C91" s="389"/>
      <c r="D91" s="390"/>
      <c r="E91" s="251"/>
      <c r="F91" s="251"/>
      <c r="G91" s="251"/>
      <c r="H91" s="252"/>
      <c r="I91" s="307"/>
      <c r="J91" s="307"/>
      <c r="K91" s="252"/>
      <c r="L91" s="283"/>
      <c r="M91" s="284"/>
      <c r="N91" s="252"/>
      <c r="O91" s="372"/>
      <c r="P91" s="293"/>
      <c r="Q91" s="249"/>
      <c r="R91" s="250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:38" s="306" customFormat="1" ht="12.75" customHeight="1">
      <c r="A92" s="391"/>
      <c r="B92" s="391"/>
      <c r="C92" s="391"/>
      <c r="D92" s="391"/>
      <c r="E92" s="391"/>
      <c r="F92" s="391"/>
      <c r="G92" s="391"/>
      <c r="H92" s="391"/>
      <c r="I92" s="391"/>
      <c r="J92" s="391"/>
      <c r="K92" s="252"/>
      <c r="L92" s="283"/>
      <c r="M92" s="284"/>
      <c r="N92" s="252"/>
      <c r="O92" s="372"/>
      <c r="P92" s="293"/>
      <c r="Q92" s="303"/>
      <c r="R92" s="304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5"/>
      <c r="AG92" s="305"/>
      <c r="AH92" s="305"/>
      <c r="AI92" s="305"/>
      <c r="AJ92" s="305"/>
      <c r="AK92" s="305"/>
      <c r="AL92" s="305"/>
    </row>
    <row r="93" spans="1:38" ht="14.25" customHeight="1">
      <c r="A93" s="151"/>
      <c r="B93" s="156"/>
      <c r="C93" s="156"/>
      <c r="D93" s="157"/>
      <c r="E93" s="151"/>
      <c r="F93" s="158"/>
      <c r="G93" s="151"/>
      <c r="H93" s="151"/>
      <c r="I93" s="151"/>
      <c r="J93" s="156"/>
      <c r="K93" s="159"/>
      <c r="L93" s="151"/>
      <c r="M93" s="151"/>
      <c r="N93" s="151"/>
      <c r="O93" s="160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94" t="s">
        <v>613</v>
      </c>
      <c r="B94" s="161"/>
      <c r="C94" s="161"/>
      <c r="D94" s="162"/>
      <c r="E94" s="135"/>
      <c r="F94" s="6"/>
      <c r="G94" s="6"/>
      <c r="H94" s="136"/>
      <c r="I94" s="163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38.25" customHeight="1">
      <c r="A95" s="95" t="s">
        <v>16</v>
      </c>
      <c r="B95" s="96" t="s">
        <v>566</v>
      </c>
      <c r="C95" s="96"/>
      <c r="D95" s="97" t="s">
        <v>577</v>
      </c>
      <c r="E95" s="96" t="s">
        <v>578</v>
      </c>
      <c r="F95" s="96" t="s">
        <v>579</v>
      </c>
      <c r="G95" s="96" t="s">
        <v>580</v>
      </c>
      <c r="H95" s="96" t="s">
        <v>581</v>
      </c>
      <c r="I95" s="96" t="s">
        <v>582</v>
      </c>
      <c r="J95" s="95" t="s">
        <v>583</v>
      </c>
      <c r="K95" s="139" t="s">
        <v>600</v>
      </c>
      <c r="L95" s="140" t="s">
        <v>585</v>
      </c>
      <c r="M95" s="98" t="s">
        <v>586</v>
      </c>
      <c r="N95" s="96" t="s">
        <v>587</v>
      </c>
      <c r="O95" s="97" t="s">
        <v>588</v>
      </c>
      <c r="P95" s="96" t="s">
        <v>820</v>
      </c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s="247" customFormat="1" ht="14.25" customHeight="1">
      <c r="A96" s="271">
        <v>1</v>
      </c>
      <c r="B96" s="272">
        <v>44488</v>
      </c>
      <c r="C96" s="273"/>
      <c r="D96" s="274" t="s">
        <v>137</v>
      </c>
      <c r="E96" s="275" t="s">
        <v>591</v>
      </c>
      <c r="F96" s="276" t="s">
        <v>828</v>
      </c>
      <c r="G96" s="276">
        <v>198</v>
      </c>
      <c r="H96" s="275"/>
      <c r="I96" s="277" t="s">
        <v>825</v>
      </c>
      <c r="J96" s="278" t="s">
        <v>592</v>
      </c>
      <c r="K96" s="278"/>
      <c r="L96" s="279"/>
      <c r="M96" s="280"/>
      <c r="N96" s="278"/>
      <c r="O96" s="281"/>
      <c r="P96" s="278"/>
      <c r="Q96" s="246"/>
      <c r="R96" s="1" t="s">
        <v>590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:38" s="247" customFormat="1" ht="12.75" customHeight="1">
      <c r="A97" s="405">
        <v>2</v>
      </c>
      <c r="B97" s="392">
        <v>44599</v>
      </c>
      <c r="C97" s="406"/>
      <c r="D97" s="407" t="s">
        <v>71</v>
      </c>
      <c r="E97" s="408" t="s">
        <v>591</v>
      </c>
      <c r="F97" s="405">
        <v>200</v>
      </c>
      <c r="G97" s="405">
        <v>183</v>
      </c>
      <c r="H97" s="408">
        <v>224</v>
      </c>
      <c r="I97" s="409" t="s">
        <v>862</v>
      </c>
      <c r="J97" s="410" t="s">
        <v>1035</v>
      </c>
      <c r="K97" s="410">
        <f t="shared" ref="K97" si="60">H97-F97</f>
        <v>24</v>
      </c>
      <c r="L97" s="411">
        <f>(F97*-0.7)/100</f>
        <v>-1.4</v>
      </c>
      <c r="M97" s="412">
        <f t="shared" ref="M97" si="61">(K97+L97)/F97</f>
        <v>0.113</v>
      </c>
      <c r="N97" s="410" t="s">
        <v>589</v>
      </c>
      <c r="O97" s="413">
        <v>44624</v>
      </c>
      <c r="P97" s="427"/>
      <c r="Q97" s="246"/>
      <c r="R97" s="246" t="s">
        <v>590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ht="14.25" customHeight="1">
      <c r="A98" s="164"/>
      <c r="B98" s="141"/>
      <c r="C98" s="165"/>
      <c r="D98" s="100"/>
      <c r="E98" s="166"/>
      <c r="F98" s="166"/>
      <c r="G98" s="166"/>
      <c r="H98" s="166"/>
      <c r="I98" s="166"/>
      <c r="J98" s="166"/>
      <c r="K98" s="167"/>
      <c r="L98" s="168"/>
      <c r="M98" s="166"/>
      <c r="N98" s="169"/>
      <c r="O98" s="170"/>
      <c r="P98" s="170"/>
      <c r="R98" s="6"/>
      <c r="S98" s="41"/>
      <c r="T98" s="1"/>
      <c r="U98" s="1"/>
      <c r="V98" s="1"/>
      <c r="W98" s="1"/>
      <c r="X98" s="1"/>
      <c r="Y98" s="1"/>
      <c r="Z98" s="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</row>
    <row r="99" spans="1:38" ht="12.75" customHeight="1">
      <c r="A99" s="119" t="s">
        <v>593</v>
      </c>
      <c r="B99" s="119"/>
      <c r="C99" s="119"/>
      <c r="D99" s="119"/>
      <c r="E99" s="41"/>
      <c r="F99" s="127" t="s">
        <v>595</v>
      </c>
      <c r="G99" s="56"/>
      <c r="H99" s="56"/>
      <c r="I99" s="56"/>
      <c r="J99" s="6"/>
      <c r="K99" s="145"/>
      <c r="L99" s="146"/>
      <c r="M99" s="6"/>
      <c r="N99" s="109"/>
      <c r="O99" s="171"/>
      <c r="P99" s="1"/>
      <c r="Q99" s="1"/>
      <c r="R99" s="6"/>
      <c r="S99" s="1"/>
      <c r="T99" s="1"/>
      <c r="U99" s="1"/>
      <c r="V99" s="1"/>
      <c r="W99" s="1"/>
      <c r="X99" s="1"/>
      <c r="Y99" s="1"/>
    </row>
    <row r="100" spans="1:38" ht="12.75" customHeight="1">
      <c r="A100" s="126" t="s">
        <v>594</v>
      </c>
      <c r="B100" s="119"/>
      <c r="C100" s="119"/>
      <c r="D100" s="119"/>
      <c r="E100" s="6"/>
      <c r="F100" s="127" t="s">
        <v>597</v>
      </c>
      <c r="G100" s="6"/>
      <c r="H100" s="6" t="s">
        <v>816</v>
      </c>
      <c r="I100" s="6"/>
      <c r="J100" s="1"/>
      <c r="K100" s="6"/>
      <c r="L100" s="6"/>
      <c r="M100" s="6"/>
      <c r="N100" s="1"/>
      <c r="O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26"/>
      <c r="B101" s="119"/>
      <c r="C101" s="119"/>
      <c r="D101" s="119"/>
      <c r="E101" s="6"/>
      <c r="F101" s="127"/>
      <c r="G101" s="6"/>
      <c r="H101" s="6"/>
      <c r="I101" s="6"/>
      <c r="J101" s="1"/>
      <c r="K101" s="6"/>
      <c r="L101" s="6"/>
      <c r="M101" s="6"/>
      <c r="N101" s="1"/>
      <c r="O101" s="1"/>
      <c r="Q101" s="1"/>
      <c r="R101" s="5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"/>
      <c r="B102" s="134" t="s">
        <v>614</v>
      </c>
      <c r="C102" s="134"/>
      <c r="D102" s="134"/>
      <c r="E102" s="134"/>
      <c r="F102" s="135"/>
      <c r="G102" s="6"/>
      <c r="H102" s="6"/>
      <c r="I102" s="136"/>
      <c r="J102" s="137"/>
      <c r="K102" s="138"/>
      <c r="L102" s="137"/>
      <c r="M102" s="6"/>
      <c r="N102" s="1"/>
      <c r="O102" s="1"/>
      <c r="Q102" s="1"/>
      <c r="R102" s="56"/>
      <c r="S102" s="1"/>
      <c r="T102" s="1"/>
      <c r="U102" s="1"/>
      <c r="V102" s="1"/>
      <c r="W102" s="1"/>
      <c r="X102" s="1"/>
      <c r="Y102" s="1"/>
      <c r="Z102" s="1"/>
    </row>
    <row r="103" spans="1:38" ht="38.25" customHeight="1">
      <c r="A103" s="95" t="s">
        <v>16</v>
      </c>
      <c r="B103" s="96" t="s">
        <v>566</v>
      </c>
      <c r="C103" s="96"/>
      <c r="D103" s="97" t="s">
        <v>577</v>
      </c>
      <c r="E103" s="96" t="s">
        <v>578</v>
      </c>
      <c r="F103" s="96" t="s">
        <v>579</v>
      </c>
      <c r="G103" s="96" t="s">
        <v>599</v>
      </c>
      <c r="H103" s="96" t="s">
        <v>581</v>
      </c>
      <c r="I103" s="96" t="s">
        <v>582</v>
      </c>
      <c r="J103" s="172" t="s">
        <v>583</v>
      </c>
      <c r="K103" s="139" t="s">
        <v>600</v>
      </c>
      <c r="L103" s="149" t="s">
        <v>608</v>
      </c>
      <c r="M103" s="96" t="s">
        <v>609</v>
      </c>
      <c r="N103" s="140" t="s">
        <v>585</v>
      </c>
      <c r="O103" s="98" t="s">
        <v>586</v>
      </c>
      <c r="P103" s="96" t="s">
        <v>587</v>
      </c>
      <c r="Q103" s="97" t="s">
        <v>588</v>
      </c>
      <c r="R103" s="56"/>
      <c r="S103" s="1"/>
      <c r="T103" s="1"/>
      <c r="U103" s="1"/>
      <c r="V103" s="1"/>
      <c r="W103" s="1"/>
      <c r="X103" s="1"/>
      <c r="Y103" s="1"/>
      <c r="Z103" s="1"/>
    </row>
    <row r="104" spans="1:38" ht="14.25" customHeight="1">
      <c r="A104" s="101"/>
      <c r="B104" s="102"/>
      <c r="C104" s="173"/>
      <c r="D104" s="103"/>
      <c r="E104" s="104"/>
      <c r="F104" s="174"/>
      <c r="G104" s="101"/>
      <c r="H104" s="104"/>
      <c r="I104" s="105"/>
      <c r="J104" s="175"/>
      <c r="K104" s="175"/>
      <c r="L104" s="176"/>
      <c r="M104" s="99"/>
      <c r="N104" s="176"/>
      <c r="O104" s="177"/>
      <c r="P104" s="178"/>
      <c r="Q104" s="179"/>
      <c r="R104" s="144"/>
      <c r="S104" s="113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38" ht="14.25" customHeight="1">
      <c r="A105" s="101"/>
      <c r="B105" s="102"/>
      <c r="C105" s="173"/>
      <c r="D105" s="103"/>
      <c r="E105" s="104"/>
      <c r="F105" s="174"/>
      <c r="G105" s="101"/>
      <c r="H105" s="104"/>
      <c r="I105" s="105"/>
      <c r="J105" s="175"/>
      <c r="K105" s="175"/>
      <c r="L105" s="176"/>
      <c r="M105" s="99"/>
      <c r="N105" s="176"/>
      <c r="O105" s="177"/>
      <c r="P105" s="178"/>
      <c r="Q105" s="179"/>
      <c r="R105" s="144"/>
      <c r="S105" s="113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38" ht="14.25" customHeight="1">
      <c r="A106" s="101"/>
      <c r="B106" s="102"/>
      <c r="C106" s="173"/>
      <c r="D106" s="103"/>
      <c r="E106" s="104"/>
      <c r="F106" s="174"/>
      <c r="G106" s="101"/>
      <c r="H106" s="104"/>
      <c r="I106" s="105"/>
      <c r="J106" s="175"/>
      <c r="K106" s="175"/>
      <c r="L106" s="176"/>
      <c r="M106" s="99"/>
      <c r="N106" s="176"/>
      <c r="O106" s="177"/>
      <c r="P106" s="178"/>
      <c r="Q106" s="179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101"/>
      <c r="B107" s="102"/>
      <c r="C107" s="173"/>
      <c r="D107" s="103"/>
      <c r="E107" s="104"/>
      <c r="F107" s="175"/>
      <c r="G107" s="101"/>
      <c r="H107" s="104"/>
      <c r="I107" s="105"/>
      <c r="J107" s="175"/>
      <c r="K107" s="175"/>
      <c r="L107" s="176"/>
      <c r="M107" s="99"/>
      <c r="N107" s="176"/>
      <c r="O107" s="177"/>
      <c r="P107" s="178"/>
      <c r="Q107" s="179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01"/>
      <c r="B108" s="102"/>
      <c r="C108" s="173"/>
      <c r="D108" s="103"/>
      <c r="E108" s="104"/>
      <c r="F108" s="175"/>
      <c r="G108" s="101"/>
      <c r="H108" s="104"/>
      <c r="I108" s="105"/>
      <c r="J108" s="175"/>
      <c r="K108" s="175"/>
      <c r="L108" s="176"/>
      <c r="M108" s="99"/>
      <c r="N108" s="176"/>
      <c r="O108" s="177"/>
      <c r="P108" s="178"/>
      <c r="Q108" s="179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01"/>
      <c r="B109" s="102"/>
      <c r="C109" s="173"/>
      <c r="D109" s="103"/>
      <c r="E109" s="104"/>
      <c r="F109" s="174"/>
      <c r="G109" s="101"/>
      <c r="H109" s="104"/>
      <c r="I109" s="105"/>
      <c r="J109" s="175"/>
      <c r="K109" s="175"/>
      <c r="L109" s="176"/>
      <c r="M109" s="99"/>
      <c r="N109" s="176"/>
      <c r="O109" s="177"/>
      <c r="P109" s="178"/>
      <c r="Q109" s="179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01"/>
      <c r="B110" s="102"/>
      <c r="C110" s="173"/>
      <c r="D110" s="103"/>
      <c r="E110" s="104"/>
      <c r="F110" s="174"/>
      <c r="G110" s="101"/>
      <c r="H110" s="104"/>
      <c r="I110" s="105"/>
      <c r="J110" s="175"/>
      <c r="K110" s="175"/>
      <c r="L110" s="175"/>
      <c r="M110" s="175"/>
      <c r="N110" s="176"/>
      <c r="O110" s="180"/>
      <c r="P110" s="178"/>
      <c r="Q110" s="179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01"/>
      <c r="B111" s="102"/>
      <c r="C111" s="173"/>
      <c r="D111" s="103"/>
      <c r="E111" s="104"/>
      <c r="F111" s="175"/>
      <c r="G111" s="101"/>
      <c r="H111" s="104"/>
      <c r="I111" s="105"/>
      <c r="J111" s="175"/>
      <c r="K111" s="175"/>
      <c r="L111" s="176"/>
      <c r="M111" s="99"/>
      <c r="N111" s="176"/>
      <c r="O111" s="177"/>
      <c r="P111" s="178"/>
      <c r="Q111" s="179"/>
      <c r="R111" s="144"/>
      <c r="S111" s="113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01"/>
      <c r="B112" s="102"/>
      <c r="C112" s="173"/>
      <c r="D112" s="103"/>
      <c r="E112" s="104"/>
      <c r="F112" s="174"/>
      <c r="G112" s="101"/>
      <c r="H112" s="104"/>
      <c r="I112" s="105"/>
      <c r="J112" s="181"/>
      <c r="K112" s="181"/>
      <c r="L112" s="181"/>
      <c r="M112" s="181"/>
      <c r="N112" s="182"/>
      <c r="O112" s="177"/>
      <c r="P112" s="106"/>
      <c r="Q112" s="179"/>
      <c r="R112" s="144"/>
      <c r="S112" s="113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26" ht="12.75" customHeight="1">
      <c r="A113" s="126"/>
      <c r="B113" s="119"/>
      <c r="C113" s="119"/>
      <c r="D113" s="119"/>
      <c r="E113" s="6"/>
      <c r="F113" s="127"/>
      <c r="G113" s="6"/>
      <c r="H113" s="6"/>
      <c r="I113" s="6"/>
      <c r="J113" s="1"/>
      <c r="K113" s="6"/>
      <c r="L113" s="6"/>
      <c r="M113" s="6"/>
      <c r="N113" s="1"/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26"/>
      <c r="B114" s="119"/>
      <c r="C114" s="119"/>
      <c r="D114" s="119"/>
      <c r="E114" s="6"/>
      <c r="F114" s="127"/>
      <c r="G114" s="56"/>
      <c r="H114" s="41"/>
      <c r="I114" s="56"/>
      <c r="J114" s="6"/>
      <c r="K114" s="145"/>
      <c r="L114" s="146"/>
      <c r="M114" s="6"/>
      <c r="N114" s="109"/>
      <c r="O114" s="147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56"/>
      <c r="B115" s="108"/>
      <c r="C115" s="108"/>
      <c r="D115" s="41"/>
      <c r="E115" s="56"/>
      <c r="F115" s="56"/>
      <c r="G115" s="56"/>
      <c r="H115" s="41"/>
      <c r="I115" s="56"/>
      <c r="J115" s="6"/>
      <c r="K115" s="145"/>
      <c r="L115" s="146"/>
      <c r="M115" s="6"/>
      <c r="N115" s="109"/>
      <c r="O115" s="147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41"/>
      <c r="B116" s="183" t="s">
        <v>615</v>
      </c>
      <c r="C116" s="183"/>
      <c r="D116" s="183"/>
      <c r="E116" s="183"/>
      <c r="F116" s="6"/>
      <c r="G116" s="6"/>
      <c r="H116" s="137"/>
      <c r="I116" s="6"/>
      <c r="J116" s="137"/>
      <c r="K116" s="138"/>
      <c r="L116" s="6"/>
      <c r="M116" s="6"/>
      <c r="N116" s="1"/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38.25" customHeight="1">
      <c r="A117" s="95" t="s">
        <v>16</v>
      </c>
      <c r="B117" s="96" t="s">
        <v>566</v>
      </c>
      <c r="C117" s="96"/>
      <c r="D117" s="97" t="s">
        <v>577</v>
      </c>
      <c r="E117" s="96" t="s">
        <v>578</v>
      </c>
      <c r="F117" s="96" t="s">
        <v>579</v>
      </c>
      <c r="G117" s="96" t="s">
        <v>616</v>
      </c>
      <c r="H117" s="96" t="s">
        <v>617</v>
      </c>
      <c r="I117" s="96" t="s">
        <v>582</v>
      </c>
      <c r="J117" s="184" t="s">
        <v>583</v>
      </c>
      <c r="K117" s="96" t="s">
        <v>584</v>
      </c>
      <c r="L117" s="96" t="s">
        <v>618</v>
      </c>
      <c r="M117" s="96" t="s">
        <v>587</v>
      </c>
      <c r="N117" s="97" t="s">
        <v>588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1</v>
      </c>
      <c r="B118" s="186">
        <v>41579</v>
      </c>
      <c r="C118" s="186"/>
      <c r="D118" s="187" t="s">
        <v>619</v>
      </c>
      <c r="E118" s="188" t="s">
        <v>620</v>
      </c>
      <c r="F118" s="189">
        <v>82</v>
      </c>
      <c r="G118" s="188" t="s">
        <v>621</v>
      </c>
      <c r="H118" s="188">
        <v>100</v>
      </c>
      <c r="I118" s="190">
        <v>100</v>
      </c>
      <c r="J118" s="191" t="s">
        <v>622</v>
      </c>
      <c r="K118" s="192">
        <f t="shared" ref="K118:K170" si="62">H118-F118</f>
        <v>18</v>
      </c>
      <c r="L118" s="193">
        <f t="shared" ref="L118:L170" si="63">K118/F118</f>
        <v>0.21951219512195122</v>
      </c>
      <c r="M118" s="188" t="s">
        <v>589</v>
      </c>
      <c r="N118" s="194">
        <v>42657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2</v>
      </c>
      <c r="B119" s="186">
        <v>41794</v>
      </c>
      <c r="C119" s="186"/>
      <c r="D119" s="187" t="s">
        <v>623</v>
      </c>
      <c r="E119" s="188" t="s">
        <v>591</v>
      </c>
      <c r="F119" s="189">
        <v>257</v>
      </c>
      <c r="G119" s="188" t="s">
        <v>621</v>
      </c>
      <c r="H119" s="188">
        <v>300</v>
      </c>
      <c r="I119" s="190">
        <v>300</v>
      </c>
      <c r="J119" s="191" t="s">
        <v>622</v>
      </c>
      <c r="K119" s="192">
        <f t="shared" si="62"/>
        <v>43</v>
      </c>
      <c r="L119" s="193">
        <f t="shared" si="63"/>
        <v>0.16731517509727625</v>
      </c>
      <c r="M119" s="188" t="s">
        <v>589</v>
      </c>
      <c r="N119" s="194">
        <v>41822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3</v>
      </c>
      <c r="B120" s="186">
        <v>41828</v>
      </c>
      <c r="C120" s="186"/>
      <c r="D120" s="187" t="s">
        <v>624</v>
      </c>
      <c r="E120" s="188" t="s">
        <v>591</v>
      </c>
      <c r="F120" s="189">
        <v>393</v>
      </c>
      <c r="G120" s="188" t="s">
        <v>621</v>
      </c>
      <c r="H120" s="188">
        <v>468</v>
      </c>
      <c r="I120" s="190">
        <v>468</v>
      </c>
      <c r="J120" s="191" t="s">
        <v>622</v>
      </c>
      <c r="K120" s="192">
        <f t="shared" si="62"/>
        <v>75</v>
      </c>
      <c r="L120" s="193">
        <f t="shared" si="63"/>
        <v>0.19083969465648856</v>
      </c>
      <c r="M120" s="188" t="s">
        <v>589</v>
      </c>
      <c r="N120" s="194">
        <v>41863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4</v>
      </c>
      <c r="B121" s="186">
        <v>41857</v>
      </c>
      <c r="C121" s="186"/>
      <c r="D121" s="187" t="s">
        <v>625</v>
      </c>
      <c r="E121" s="188" t="s">
        <v>591</v>
      </c>
      <c r="F121" s="189">
        <v>205</v>
      </c>
      <c r="G121" s="188" t="s">
        <v>621</v>
      </c>
      <c r="H121" s="188">
        <v>275</v>
      </c>
      <c r="I121" s="190">
        <v>250</v>
      </c>
      <c r="J121" s="191" t="s">
        <v>622</v>
      </c>
      <c r="K121" s="192">
        <f t="shared" si="62"/>
        <v>70</v>
      </c>
      <c r="L121" s="193">
        <f t="shared" si="63"/>
        <v>0.34146341463414637</v>
      </c>
      <c r="M121" s="188" t="s">
        <v>589</v>
      </c>
      <c r="N121" s="194">
        <v>41962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5</v>
      </c>
      <c r="B122" s="186">
        <v>41886</v>
      </c>
      <c r="C122" s="186"/>
      <c r="D122" s="187" t="s">
        <v>626</v>
      </c>
      <c r="E122" s="188" t="s">
        <v>591</v>
      </c>
      <c r="F122" s="189">
        <v>162</v>
      </c>
      <c r="G122" s="188" t="s">
        <v>621</v>
      </c>
      <c r="H122" s="188">
        <v>190</v>
      </c>
      <c r="I122" s="190">
        <v>190</v>
      </c>
      <c r="J122" s="191" t="s">
        <v>622</v>
      </c>
      <c r="K122" s="192">
        <f t="shared" si="62"/>
        <v>28</v>
      </c>
      <c r="L122" s="193">
        <f t="shared" si="63"/>
        <v>0.1728395061728395</v>
      </c>
      <c r="M122" s="188" t="s">
        <v>589</v>
      </c>
      <c r="N122" s="194">
        <v>42006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6</v>
      </c>
      <c r="B123" s="186">
        <v>41886</v>
      </c>
      <c r="C123" s="186"/>
      <c r="D123" s="187" t="s">
        <v>627</v>
      </c>
      <c r="E123" s="188" t="s">
        <v>591</v>
      </c>
      <c r="F123" s="189">
        <v>75</v>
      </c>
      <c r="G123" s="188" t="s">
        <v>621</v>
      </c>
      <c r="H123" s="188">
        <v>91.5</v>
      </c>
      <c r="I123" s="190" t="s">
        <v>628</v>
      </c>
      <c r="J123" s="191" t="s">
        <v>629</v>
      </c>
      <c r="K123" s="192">
        <f t="shared" si="62"/>
        <v>16.5</v>
      </c>
      <c r="L123" s="193">
        <f t="shared" si="63"/>
        <v>0.22</v>
      </c>
      <c r="M123" s="188" t="s">
        <v>589</v>
      </c>
      <c r="N123" s="194">
        <v>41954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7</v>
      </c>
      <c r="B124" s="186">
        <v>41913</v>
      </c>
      <c r="C124" s="186"/>
      <c r="D124" s="187" t="s">
        <v>630</v>
      </c>
      <c r="E124" s="188" t="s">
        <v>591</v>
      </c>
      <c r="F124" s="189">
        <v>850</v>
      </c>
      <c r="G124" s="188" t="s">
        <v>621</v>
      </c>
      <c r="H124" s="188">
        <v>982.5</v>
      </c>
      <c r="I124" s="190">
        <v>1050</v>
      </c>
      <c r="J124" s="191" t="s">
        <v>631</v>
      </c>
      <c r="K124" s="192">
        <f t="shared" si="62"/>
        <v>132.5</v>
      </c>
      <c r="L124" s="193">
        <f t="shared" si="63"/>
        <v>0.15588235294117647</v>
      </c>
      <c r="M124" s="188" t="s">
        <v>589</v>
      </c>
      <c r="N124" s="194">
        <v>42039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8</v>
      </c>
      <c r="B125" s="186">
        <v>41913</v>
      </c>
      <c r="C125" s="186"/>
      <c r="D125" s="187" t="s">
        <v>632</v>
      </c>
      <c r="E125" s="188" t="s">
        <v>591</v>
      </c>
      <c r="F125" s="189">
        <v>475</v>
      </c>
      <c r="G125" s="188" t="s">
        <v>621</v>
      </c>
      <c r="H125" s="188">
        <v>515</v>
      </c>
      <c r="I125" s="190">
        <v>600</v>
      </c>
      <c r="J125" s="191" t="s">
        <v>633</v>
      </c>
      <c r="K125" s="192">
        <f t="shared" si="62"/>
        <v>40</v>
      </c>
      <c r="L125" s="193">
        <f t="shared" si="63"/>
        <v>8.4210526315789472E-2</v>
      </c>
      <c r="M125" s="188" t="s">
        <v>589</v>
      </c>
      <c r="N125" s="194">
        <v>41939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9</v>
      </c>
      <c r="B126" s="186">
        <v>41913</v>
      </c>
      <c r="C126" s="186"/>
      <c r="D126" s="187" t="s">
        <v>634</v>
      </c>
      <c r="E126" s="188" t="s">
        <v>591</v>
      </c>
      <c r="F126" s="189">
        <v>86</v>
      </c>
      <c r="G126" s="188" t="s">
        <v>621</v>
      </c>
      <c r="H126" s="188">
        <v>99</v>
      </c>
      <c r="I126" s="190">
        <v>140</v>
      </c>
      <c r="J126" s="191" t="s">
        <v>635</v>
      </c>
      <c r="K126" s="192">
        <f t="shared" si="62"/>
        <v>13</v>
      </c>
      <c r="L126" s="193">
        <f t="shared" si="63"/>
        <v>0.15116279069767441</v>
      </c>
      <c r="M126" s="188" t="s">
        <v>589</v>
      </c>
      <c r="N126" s="194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10</v>
      </c>
      <c r="B127" s="186">
        <v>41926</v>
      </c>
      <c r="C127" s="186"/>
      <c r="D127" s="187" t="s">
        <v>636</v>
      </c>
      <c r="E127" s="188" t="s">
        <v>591</v>
      </c>
      <c r="F127" s="189">
        <v>496.6</v>
      </c>
      <c r="G127" s="188" t="s">
        <v>621</v>
      </c>
      <c r="H127" s="188">
        <v>621</v>
      </c>
      <c r="I127" s="190">
        <v>580</v>
      </c>
      <c r="J127" s="191" t="s">
        <v>622</v>
      </c>
      <c r="K127" s="192">
        <f t="shared" si="62"/>
        <v>124.39999999999998</v>
      </c>
      <c r="L127" s="193">
        <f t="shared" si="63"/>
        <v>0.25050342327829234</v>
      </c>
      <c r="M127" s="188" t="s">
        <v>589</v>
      </c>
      <c r="N127" s="194">
        <v>42605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11</v>
      </c>
      <c r="B128" s="186">
        <v>41926</v>
      </c>
      <c r="C128" s="186"/>
      <c r="D128" s="187" t="s">
        <v>637</v>
      </c>
      <c r="E128" s="188" t="s">
        <v>591</v>
      </c>
      <c r="F128" s="189">
        <v>2481.9</v>
      </c>
      <c r="G128" s="188" t="s">
        <v>621</v>
      </c>
      <c r="H128" s="188">
        <v>2840</v>
      </c>
      <c r="I128" s="190">
        <v>2870</v>
      </c>
      <c r="J128" s="191" t="s">
        <v>638</v>
      </c>
      <c r="K128" s="192">
        <f t="shared" si="62"/>
        <v>358.09999999999991</v>
      </c>
      <c r="L128" s="193">
        <f t="shared" si="63"/>
        <v>0.14428462065353154</v>
      </c>
      <c r="M128" s="188" t="s">
        <v>589</v>
      </c>
      <c r="N128" s="194">
        <v>42017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12</v>
      </c>
      <c r="B129" s="186">
        <v>41928</v>
      </c>
      <c r="C129" s="186"/>
      <c r="D129" s="187" t="s">
        <v>639</v>
      </c>
      <c r="E129" s="188" t="s">
        <v>591</v>
      </c>
      <c r="F129" s="189">
        <v>84.5</v>
      </c>
      <c r="G129" s="188" t="s">
        <v>621</v>
      </c>
      <c r="H129" s="188">
        <v>93</v>
      </c>
      <c r="I129" s="190">
        <v>110</v>
      </c>
      <c r="J129" s="191" t="s">
        <v>640</v>
      </c>
      <c r="K129" s="192">
        <f t="shared" si="62"/>
        <v>8.5</v>
      </c>
      <c r="L129" s="193">
        <f t="shared" si="63"/>
        <v>0.10059171597633136</v>
      </c>
      <c r="M129" s="188" t="s">
        <v>589</v>
      </c>
      <c r="N129" s="194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13</v>
      </c>
      <c r="B130" s="186">
        <v>41928</v>
      </c>
      <c r="C130" s="186"/>
      <c r="D130" s="187" t="s">
        <v>641</v>
      </c>
      <c r="E130" s="188" t="s">
        <v>591</v>
      </c>
      <c r="F130" s="189">
        <v>401</v>
      </c>
      <c r="G130" s="188" t="s">
        <v>621</v>
      </c>
      <c r="H130" s="188">
        <v>428</v>
      </c>
      <c r="I130" s="190">
        <v>450</v>
      </c>
      <c r="J130" s="191" t="s">
        <v>642</v>
      </c>
      <c r="K130" s="192">
        <f t="shared" si="62"/>
        <v>27</v>
      </c>
      <c r="L130" s="193">
        <f t="shared" si="63"/>
        <v>6.7331670822942641E-2</v>
      </c>
      <c r="M130" s="188" t="s">
        <v>589</v>
      </c>
      <c r="N130" s="194">
        <v>42020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14</v>
      </c>
      <c r="B131" s="186">
        <v>41928</v>
      </c>
      <c r="C131" s="186"/>
      <c r="D131" s="187" t="s">
        <v>643</v>
      </c>
      <c r="E131" s="188" t="s">
        <v>591</v>
      </c>
      <c r="F131" s="189">
        <v>101</v>
      </c>
      <c r="G131" s="188" t="s">
        <v>621</v>
      </c>
      <c r="H131" s="188">
        <v>112</v>
      </c>
      <c r="I131" s="190">
        <v>120</v>
      </c>
      <c r="J131" s="191" t="s">
        <v>644</v>
      </c>
      <c r="K131" s="192">
        <f t="shared" si="62"/>
        <v>11</v>
      </c>
      <c r="L131" s="193">
        <f t="shared" si="63"/>
        <v>0.10891089108910891</v>
      </c>
      <c r="M131" s="188" t="s">
        <v>589</v>
      </c>
      <c r="N131" s="194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15</v>
      </c>
      <c r="B132" s="186">
        <v>41954</v>
      </c>
      <c r="C132" s="186"/>
      <c r="D132" s="187" t="s">
        <v>645</v>
      </c>
      <c r="E132" s="188" t="s">
        <v>591</v>
      </c>
      <c r="F132" s="189">
        <v>59</v>
      </c>
      <c r="G132" s="188" t="s">
        <v>621</v>
      </c>
      <c r="H132" s="188">
        <v>76</v>
      </c>
      <c r="I132" s="190">
        <v>76</v>
      </c>
      <c r="J132" s="191" t="s">
        <v>622</v>
      </c>
      <c r="K132" s="192">
        <f t="shared" si="62"/>
        <v>17</v>
      </c>
      <c r="L132" s="193">
        <f t="shared" si="63"/>
        <v>0.28813559322033899</v>
      </c>
      <c r="M132" s="188" t="s">
        <v>589</v>
      </c>
      <c r="N132" s="194">
        <v>43032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16</v>
      </c>
      <c r="B133" s="186">
        <v>41954</v>
      </c>
      <c r="C133" s="186"/>
      <c r="D133" s="187" t="s">
        <v>634</v>
      </c>
      <c r="E133" s="188" t="s">
        <v>591</v>
      </c>
      <c r="F133" s="189">
        <v>99</v>
      </c>
      <c r="G133" s="188" t="s">
        <v>621</v>
      </c>
      <c r="H133" s="188">
        <v>120</v>
      </c>
      <c r="I133" s="190">
        <v>120</v>
      </c>
      <c r="J133" s="191" t="s">
        <v>602</v>
      </c>
      <c r="K133" s="192">
        <f t="shared" si="62"/>
        <v>21</v>
      </c>
      <c r="L133" s="193">
        <f t="shared" si="63"/>
        <v>0.21212121212121213</v>
      </c>
      <c r="M133" s="188" t="s">
        <v>589</v>
      </c>
      <c r="N133" s="194">
        <v>41960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17</v>
      </c>
      <c r="B134" s="186">
        <v>41956</v>
      </c>
      <c r="C134" s="186"/>
      <c r="D134" s="187" t="s">
        <v>646</v>
      </c>
      <c r="E134" s="188" t="s">
        <v>591</v>
      </c>
      <c r="F134" s="189">
        <v>22</v>
      </c>
      <c r="G134" s="188" t="s">
        <v>621</v>
      </c>
      <c r="H134" s="188">
        <v>33.549999999999997</v>
      </c>
      <c r="I134" s="190">
        <v>32</v>
      </c>
      <c r="J134" s="191" t="s">
        <v>647</v>
      </c>
      <c r="K134" s="192">
        <f t="shared" si="62"/>
        <v>11.549999999999997</v>
      </c>
      <c r="L134" s="193">
        <f t="shared" si="63"/>
        <v>0.52499999999999991</v>
      </c>
      <c r="M134" s="188" t="s">
        <v>589</v>
      </c>
      <c r="N134" s="194">
        <v>42188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18</v>
      </c>
      <c r="B135" s="186">
        <v>41976</v>
      </c>
      <c r="C135" s="186"/>
      <c r="D135" s="187" t="s">
        <v>648</v>
      </c>
      <c r="E135" s="188" t="s">
        <v>591</v>
      </c>
      <c r="F135" s="189">
        <v>440</v>
      </c>
      <c r="G135" s="188" t="s">
        <v>621</v>
      </c>
      <c r="H135" s="188">
        <v>520</v>
      </c>
      <c r="I135" s="190">
        <v>520</v>
      </c>
      <c r="J135" s="191" t="s">
        <v>649</v>
      </c>
      <c r="K135" s="192">
        <f t="shared" si="62"/>
        <v>80</v>
      </c>
      <c r="L135" s="193">
        <f t="shared" si="63"/>
        <v>0.18181818181818182</v>
      </c>
      <c r="M135" s="188" t="s">
        <v>589</v>
      </c>
      <c r="N135" s="194">
        <v>42208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19</v>
      </c>
      <c r="B136" s="186">
        <v>41976</v>
      </c>
      <c r="C136" s="186"/>
      <c r="D136" s="187" t="s">
        <v>650</v>
      </c>
      <c r="E136" s="188" t="s">
        <v>591</v>
      </c>
      <c r="F136" s="189">
        <v>360</v>
      </c>
      <c r="G136" s="188" t="s">
        <v>621</v>
      </c>
      <c r="H136" s="188">
        <v>427</v>
      </c>
      <c r="I136" s="190">
        <v>425</v>
      </c>
      <c r="J136" s="191" t="s">
        <v>651</v>
      </c>
      <c r="K136" s="192">
        <f t="shared" si="62"/>
        <v>67</v>
      </c>
      <c r="L136" s="193">
        <f t="shared" si="63"/>
        <v>0.18611111111111112</v>
      </c>
      <c r="M136" s="188" t="s">
        <v>589</v>
      </c>
      <c r="N136" s="194">
        <v>42058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20</v>
      </c>
      <c r="B137" s="186">
        <v>42012</v>
      </c>
      <c r="C137" s="186"/>
      <c r="D137" s="187" t="s">
        <v>652</v>
      </c>
      <c r="E137" s="188" t="s">
        <v>591</v>
      </c>
      <c r="F137" s="189">
        <v>360</v>
      </c>
      <c r="G137" s="188" t="s">
        <v>621</v>
      </c>
      <c r="H137" s="188">
        <v>455</v>
      </c>
      <c r="I137" s="190">
        <v>420</v>
      </c>
      <c r="J137" s="191" t="s">
        <v>653</v>
      </c>
      <c r="K137" s="192">
        <f t="shared" si="62"/>
        <v>95</v>
      </c>
      <c r="L137" s="193">
        <f t="shared" si="63"/>
        <v>0.2638888888888889</v>
      </c>
      <c r="M137" s="188" t="s">
        <v>589</v>
      </c>
      <c r="N137" s="194">
        <v>42024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21</v>
      </c>
      <c r="B138" s="186">
        <v>42012</v>
      </c>
      <c r="C138" s="186"/>
      <c r="D138" s="187" t="s">
        <v>654</v>
      </c>
      <c r="E138" s="188" t="s">
        <v>591</v>
      </c>
      <c r="F138" s="189">
        <v>130</v>
      </c>
      <c r="G138" s="188"/>
      <c r="H138" s="188">
        <v>175.5</v>
      </c>
      <c r="I138" s="190">
        <v>165</v>
      </c>
      <c r="J138" s="191" t="s">
        <v>655</v>
      </c>
      <c r="K138" s="192">
        <f t="shared" si="62"/>
        <v>45.5</v>
      </c>
      <c r="L138" s="193">
        <f t="shared" si="63"/>
        <v>0.35</v>
      </c>
      <c r="M138" s="188" t="s">
        <v>589</v>
      </c>
      <c r="N138" s="194">
        <v>43088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22</v>
      </c>
      <c r="B139" s="186">
        <v>42040</v>
      </c>
      <c r="C139" s="186"/>
      <c r="D139" s="187" t="s">
        <v>381</v>
      </c>
      <c r="E139" s="188" t="s">
        <v>620</v>
      </c>
      <c r="F139" s="189">
        <v>98</v>
      </c>
      <c r="G139" s="188"/>
      <c r="H139" s="188">
        <v>120</v>
      </c>
      <c r="I139" s="190">
        <v>120</v>
      </c>
      <c r="J139" s="191" t="s">
        <v>622</v>
      </c>
      <c r="K139" s="192">
        <f t="shared" si="62"/>
        <v>22</v>
      </c>
      <c r="L139" s="193">
        <f t="shared" si="63"/>
        <v>0.22448979591836735</v>
      </c>
      <c r="M139" s="188" t="s">
        <v>589</v>
      </c>
      <c r="N139" s="194">
        <v>42753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23</v>
      </c>
      <c r="B140" s="186">
        <v>42040</v>
      </c>
      <c r="C140" s="186"/>
      <c r="D140" s="187" t="s">
        <v>656</v>
      </c>
      <c r="E140" s="188" t="s">
        <v>620</v>
      </c>
      <c r="F140" s="189">
        <v>196</v>
      </c>
      <c r="G140" s="188"/>
      <c r="H140" s="188">
        <v>262</v>
      </c>
      <c r="I140" s="190">
        <v>255</v>
      </c>
      <c r="J140" s="191" t="s">
        <v>622</v>
      </c>
      <c r="K140" s="192">
        <f t="shared" si="62"/>
        <v>66</v>
      </c>
      <c r="L140" s="193">
        <f t="shared" si="63"/>
        <v>0.33673469387755101</v>
      </c>
      <c r="M140" s="188" t="s">
        <v>589</v>
      </c>
      <c r="N140" s="194">
        <v>42599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5">
        <v>24</v>
      </c>
      <c r="B141" s="196">
        <v>42067</v>
      </c>
      <c r="C141" s="196"/>
      <c r="D141" s="197" t="s">
        <v>380</v>
      </c>
      <c r="E141" s="198" t="s">
        <v>620</v>
      </c>
      <c r="F141" s="199">
        <v>235</v>
      </c>
      <c r="G141" s="199"/>
      <c r="H141" s="200">
        <v>77</v>
      </c>
      <c r="I141" s="200" t="s">
        <v>657</v>
      </c>
      <c r="J141" s="201" t="s">
        <v>658</v>
      </c>
      <c r="K141" s="202">
        <f t="shared" si="62"/>
        <v>-158</v>
      </c>
      <c r="L141" s="203">
        <f t="shared" si="63"/>
        <v>-0.67234042553191486</v>
      </c>
      <c r="M141" s="199" t="s">
        <v>601</v>
      </c>
      <c r="N141" s="196">
        <v>43522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25</v>
      </c>
      <c r="B142" s="186">
        <v>42067</v>
      </c>
      <c r="C142" s="186"/>
      <c r="D142" s="187" t="s">
        <v>659</v>
      </c>
      <c r="E142" s="188" t="s">
        <v>620</v>
      </c>
      <c r="F142" s="189">
        <v>185</v>
      </c>
      <c r="G142" s="188"/>
      <c r="H142" s="188">
        <v>224</v>
      </c>
      <c r="I142" s="190" t="s">
        <v>660</v>
      </c>
      <c r="J142" s="191" t="s">
        <v>622</v>
      </c>
      <c r="K142" s="192">
        <f t="shared" si="62"/>
        <v>39</v>
      </c>
      <c r="L142" s="193">
        <f t="shared" si="63"/>
        <v>0.21081081081081082</v>
      </c>
      <c r="M142" s="188" t="s">
        <v>589</v>
      </c>
      <c r="N142" s="194">
        <v>42647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5">
        <v>26</v>
      </c>
      <c r="B143" s="196">
        <v>42090</v>
      </c>
      <c r="C143" s="196"/>
      <c r="D143" s="204" t="s">
        <v>661</v>
      </c>
      <c r="E143" s="199" t="s">
        <v>620</v>
      </c>
      <c r="F143" s="199">
        <v>49.5</v>
      </c>
      <c r="G143" s="200"/>
      <c r="H143" s="200">
        <v>15.85</v>
      </c>
      <c r="I143" s="200">
        <v>67</v>
      </c>
      <c r="J143" s="201" t="s">
        <v>662</v>
      </c>
      <c r="K143" s="200">
        <f t="shared" si="62"/>
        <v>-33.65</v>
      </c>
      <c r="L143" s="205">
        <f t="shared" si="63"/>
        <v>-0.67979797979797973</v>
      </c>
      <c r="M143" s="199" t="s">
        <v>601</v>
      </c>
      <c r="N143" s="206">
        <v>43627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27</v>
      </c>
      <c r="B144" s="186">
        <v>42093</v>
      </c>
      <c r="C144" s="186"/>
      <c r="D144" s="187" t="s">
        <v>663</v>
      </c>
      <c r="E144" s="188" t="s">
        <v>620</v>
      </c>
      <c r="F144" s="189">
        <v>183.5</v>
      </c>
      <c r="G144" s="188"/>
      <c r="H144" s="188">
        <v>219</v>
      </c>
      <c r="I144" s="190">
        <v>218</v>
      </c>
      <c r="J144" s="191" t="s">
        <v>664</v>
      </c>
      <c r="K144" s="192">
        <f t="shared" si="62"/>
        <v>35.5</v>
      </c>
      <c r="L144" s="193">
        <f t="shared" si="63"/>
        <v>0.19346049046321526</v>
      </c>
      <c r="M144" s="188" t="s">
        <v>589</v>
      </c>
      <c r="N144" s="194">
        <v>42103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28</v>
      </c>
      <c r="B145" s="186">
        <v>42114</v>
      </c>
      <c r="C145" s="186"/>
      <c r="D145" s="187" t="s">
        <v>665</v>
      </c>
      <c r="E145" s="188" t="s">
        <v>620</v>
      </c>
      <c r="F145" s="189">
        <f>(227+237)/2</f>
        <v>232</v>
      </c>
      <c r="G145" s="188"/>
      <c r="H145" s="188">
        <v>298</v>
      </c>
      <c r="I145" s="190">
        <v>298</v>
      </c>
      <c r="J145" s="191" t="s">
        <v>622</v>
      </c>
      <c r="K145" s="192">
        <f t="shared" si="62"/>
        <v>66</v>
      </c>
      <c r="L145" s="193">
        <f t="shared" si="63"/>
        <v>0.28448275862068967</v>
      </c>
      <c r="M145" s="188" t="s">
        <v>589</v>
      </c>
      <c r="N145" s="194">
        <v>42823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29</v>
      </c>
      <c r="B146" s="186">
        <v>42128</v>
      </c>
      <c r="C146" s="186"/>
      <c r="D146" s="187" t="s">
        <v>666</v>
      </c>
      <c r="E146" s="188" t="s">
        <v>591</v>
      </c>
      <c r="F146" s="189">
        <v>385</v>
      </c>
      <c r="G146" s="188"/>
      <c r="H146" s="188">
        <f>212.5+331</f>
        <v>543.5</v>
      </c>
      <c r="I146" s="190">
        <v>510</v>
      </c>
      <c r="J146" s="191" t="s">
        <v>667</v>
      </c>
      <c r="K146" s="192">
        <f t="shared" si="62"/>
        <v>158.5</v>
      </c>
      <c r="L146" s="193">
        <f t="shared" si="63"/>
        <v>0.41168831168831171</v>
      </c>
      <c r="M146" s="188" t="s">
        <v>589</v>
      </c>
      <c r="N146" s="194">
        <v>42235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30</v>
      </c>
      <c r="B147" s="186">
        <v>42128</v>
      </c>
      <c r="C147" s="186"/>
      <c r="D147" s="187" t="s">
        <v>668</v>
      </c>
      <c r="E147" s="188" t="s">
        <v>591</v>
      </c>
      <c r="F147" s="189">
        <v>115.5</v>
      </c>
      <c r="G147" s="188"/>
      <c r="H147" s="188">
        <v>146</v>
      </c>
      <c r="I147" s="190">
        <v>142</v>
      </c>
      <c r="J147" s="191" t="s">
        <v>669</v>
      </c>
      <c r="K147" s="192">
        <f t="shared" si="62"/>
        <v>30.5</v>
      </c>
      <c r="L147" s="193">
        <f t="shared" si="63"/>
        <v>0.26406926406926406</v>
      </c>
      <c r="M147" s="188" t="s">
        <v>589</v>
      </c>
      <c r="N147" s="194">
        <v>42202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31</v>
      </c>
      <c r="B148" s="186">
        <v>42151</v>
      </c>
      <c r="C148" s="186"/>
      <c r="D148" s="187" t="s">
        <v>670</v>
      </c>
      <c r="E148" s="188" t="s">
        <v>591</v>
      </c>
      <c r="F148" s="189">
        <v>237.5</v>
      </c>
      <c r="G148" s="188"/>
      <c r="H148" s="188">
        <v>279.5</v>
      </c>
      <c r="I148" s="190">
        <v>278</v>
      </c>
      <c r="J148" s="191" t="s">
        <v>622</v>
      </c>
      <c r="K148" s="192">
        <f t="shared" si="62"/>
        <v>42</v>
      </c>
      <c r="L148" s="193">
        <f t="shared" si="63"/>
        <v>0.17684210526315788</v>
      </c>
      <c r="M148" s="188" t="s">
        <v>589</v>
      </c>
      <c r="N148" s="194">
        <v>42222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32</v>
      </c>
      <c r="B149" s="186">
        <v>42174</v>
      </c>
      <c r="C149" s="186"/>
      <c r="D149" s="187" t="s">
        <v>641</v>
      </c>
      <c r="E149" s="188" t="s">
        <v>620</v>
      </c>
      <c r="F149" s="189">
        <v>340</v>
      </c>
      <c r="G149" s="188"/>
      <c r="H149" s="188">
        <v>448</v>
      </c>
      <c r="I149" s="190">
        <v>448</v>
      </c>
      <c r="J149" s="191" t="s">
        <v>622</v>
      </c>
      <c r="K149" s="192">
        <f t="shared" si="62"/>
        <v>108</v>
      </c>
      <c r="L149" s="193">
        <f t="shared" si="63"/>
        <v>0.31764705882352939</v>
      </c>
      <c r="M149" s="188" t="s">
        <v>589</v>
      </c>
      <c r="N149" s="194">
        <v>43018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33</v>
      </c>
      <c r="B150" s="186">
        <v>42191</v>
      </c>
      <c r="C150" s="186"/>
      <c r="D150" s="187" t="s">
        <v>671</v>
      </c>
      <c r="E150" s="188" t="s">
        <v>620</v>
      </c>
      <c r="F150" s="189">
        <v>390</v>
      </c>
      <c r="G150" s="188"/>
      <c r="H150" s="188">
        <v>460</v>
      </c>
      <c r="I150" s="190">
        <v>460</v>
      </c>
      <c r="J150" s="191" t="s">
        <v>622</v>
      </c>
      <c r="K150" s="192">
        <f t="shared" si="62"/>
        <v>70</v>
      </c>
      <c r="L150" s="193">
        <f t="shared" si="63"/>
        <v>0.17948717948717949</v>
      </c>
      <c r="M150" s="188" t="s">
        <v>589</v>
      </c>
      <c r="N150" s="194">
        <v>42478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5">
        <v>34</v>
      </c>
      <c r="B151" s="196">
        <v>42195</v>
      </c>
      <c r="C151" s="196"/>
      <c r="D151" s="197" t="s">
        <v>672</v>
      </c>
      <c r="E151" s="198" t="s">
        <v>620</v>
      </c>
      <c r="F151" s="199">
        <v>122.5</v>
      </c>
      <c r="G151" s="199"/>
      <c r="H151" s="200">
        <v>61</v>
      </c>
      <c r="I151" s="200">
        <v>172</v>
      </c>
      <c r="J151" s="201" t="s">
        <v>673</v>
      </c>
      <c r="K151" s="202">
        <f t="shared" si="62"/>
        <v>-61.5</v>
      </c>
      <c r="L151" s="203">
        <f t="shared" si="63"/>
        <v>-0.50204081632653064</v>
      </c>
      <c r="M151" s="199" t="s">
        <v>601</v>
      </c>
      <c r="N151" s="196">
        <v>43333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35</v>
      </c>
      <c r="B152" s="186">
        <v>42219</v>
      </c>
      <c r="C152" s="186"/>
      <c r="D152" s="187" t="s">
        <v>674</v>
      </c>
      <c r="E152" s="188" t="s">
        <v>620</v>
      </c>
      <c r="F152" s="189">
        <v>297.5</v>
      </c>
      <c r="G152" s="188"/>
      <c r="H152" s="188">
        <v>350</v>
      </c>
      <c r="I152" s="190">
        <v>360</v>
      </c>
      <c r="J152" s="191" t="s">
        <v>675</v>
      </c>
      <c r="K152" s="192">
        <f t="shared" si="62"/>
        <v>52.5</v>
      </c>
      <c r="L152" s="193">
        <f t="shared" si="63"/>
        <v>0.17647058823529413</v>
      </c>
      <c r="M152" s="188" t="s">
        <v>589</v>
      </c>
      <c r="N152" s="194">
        <v>42232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36</v>
      </c>
      <c r="B153" s="186">
        <v>42219</v>
      </c>
      <c r="C153" s="186"/>
      <c r="D153" s="187" t="s">
        <v>676</v>
      </c>
      <c r="E153" s="188" t="s">
        <v>620</v>
      </c>
      <c r="F153" s="189">
        <v>115.5</v>
      </c>
      <c r="G153" s="188"/>
      <c r="H153" s="188">
        <v>149</v>
      </c>
      <c r="I153" s="190">
        <v>140</v>
      </c>
      <c r="J153" s="191" t="s">
        <v>677</v>
      </c>
      <c r="K153" s="192">
        <f t="shared" si="62"/>
        <v>33.5</v>
      </c>
      <c r="L153" s="193">
        <f t="shared" si="63"/>
        <v>0.29004329004329005</v>
      </c>
      <c r="M153" s="188" t="s">
        <v>589</v>
      </c>
      <c r="N153" s="194">
        <v>42740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37</v>
      </c>
      <c r="B154" s="186">
        <v>42251</v>
      </c>
      <c r="C154" s="186"/>
      <c r="D154" s="187" t="s">
        <v>670</v>
      </c>
      <c r="E154" s="188" t="s">
        <v>620</v>
      </c>
      <c r="F154" s="189">
        <v>226</v>
      </c>
      <c r="G154" s="188"/>
      <c r="H154" s="188">
        <v>292</v>
      </c>
      <c r="I154" s="190">
        <v>292</v>
      </c>
      <c r="J154" s="191" t="s">
        <v>678</v>
      </c>
      <c r="K154" s="192">
        <f t="shared" si="62"/>
        <v>66</v>
      </c>
      <c r="L154" s="193">
        <f t="shared" si="63"/>
        <v>0.29203539823008851</v>
      </c>
      <c r="M154" s="188" t="s">
        <v>589</v>
      </c>
      <c r="N154" s="194">
        <v>42286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38</v>
      </c>
      <c r="B155" s="186">
        <v>42254</v>
      </c>
      <c r="C155" s="186"/>
      <c r="D155" s="187" t="s">
        <v>665</v>
      </c>
      <c r="E155" s="188" t="s">
        <v>620</v>
      </c>
      <c r="F155" s="189">
        <v>232.5</v>
      </c>
      <c r="G155" s="188"/>
      <c r="H155" s="188">
        <v>312.5</v>
      </c>
      <c r="I155" s="190">
        <v>310</v>
      </c>
      <c r="J155" s="191" t="s">
        <v>622</v>
      </c>
      <c r="K155" s="192">
        <f t="shared" si="62"/>
        <v>80</v>
      </c>
      <c r="L155" s="193">
        <f t="shared" si="63"/>
        <v>0.34408602150537637</v>
      </c>
      <c r="M155" s="188" t="s">
        <v>589</v>
      </c>
      <c r="N155" s="194">
        <v>42823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39</v>
      </c>
      <c r="B156" s="186">
        <v>42268</v>
      </c>
      <c r="C156" s="186"/>
      <c r="D156" s="187" t="s">
        <v>679</v>
      </c>
      <c r="E156" s="188" t="s">
        <v>620</v>
      </c>
      <c r="F156" s="189">
        <v>196.5</v>
      </c>
      <c r="G156" s="188"/>
      <c r="H156" s="188">
        <v>238</v>
      </c>
      <c r="I156" s="190">
        <v>238</v>
      </c>
      <c r="J156" s="191" t="s">
        <v>678</v>
      </c>
      <c r="K156" s="192">
        <f t="shared" si="62"/>
        <v>41.5</v>
      </c>
      <c r="L156" s="193">
        <f t="shared" si="63"/>
        <v>0.21119592875318066</v>
      </c>
      <c r="M156" s="188" t="s">
        <v>589</v>
      </c>
      <c r="N156" s="194">
        <v>42291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40</v>
      </c>
      <c r="B157" s="186">
        <v>42271</v>
      </c>
      <c r="C157" s="186"/>
      <c r="D157" s="187" t="s">
        <v>619</v>
      </c>
      <c r="E157" s="188" t="s">
        <v>620</v>
      </c>
      <c r="F157" s="189">
        <v>65</v>
      </c>
      <c r="G157" s="188"/>
      <c r="H157" s="188">
        <v>82</v>
      </c>
      <c r="I157" s="190">
        <v>82</v>
      </c>
      <c r="J157" s="191" t="s">
        <v>678</v>
      </c>
      <c r="K157" s="192">
        <f t="shared" si="62"/>
        <v>17</v>
      </c>
      <c r="L157" s="193">
        <f t="shared" si="63"/>
        <v>0.26153846153846155</v>
      </c>
      <c r="M157" s="188" t="s">
        <v>589</v>
      </c>
      <c r="N157" s="194">
        <v>42578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41</v>
      </c>
      <c r="B158" s="186">
        <v>42291</v>
      </c>
      <c r="C158" s="186"/>
      <c r="D158" s="187" t="s">
        <v>680</v>
      </c>
      <c r="E158" s="188" t="s">
        <v>620</v>
      </c>
      <c r="F158" s="189">
        <v>144</v>
      </c>
      <c r="G158" s="188"/>
      <c r="H158" s="188">
        <v>182.5</v>
      </c>
      <c r="I158" s="190">
        <v>181</v>
      </c>
      <c r="J158" s="191" t="s">
        <v>678</v>
      </c>
      <c r="K158" s="192">
        <f t="shared" si="62"/>
        <v>38.5</v>
      </c>
      <c r="L158" s="193">
        <f t="shared" si="63"/>
        <v>0.2673611111111111</v>
      </c>
      <c r="M158" s="188" t="s">
        <v>589</v>
      </c>
      <c r="N158" s="194">
        <v>42817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42</v>
      </c>
      <c r="B159" s="186">
        <v>42291</v>
      </c>
      <c r="C159" s="186"/>
      <c r="D159" s="187" t="s">
        <v>681</v>
      </c>
      <c r="E159" s="188" t="s">
        <v>620</v>
      </c>
      <c r="F159" s="189">
        <v>264</v>
      </c>
      <c r="G159" s="188"/>
      <c r="H159" s="188">
        <v>311</v>
      </c>
      <c r="I159" s="190">
        <v>311</v>
      </c>
      <c r="J159" s="191" t="s">
        <v>678</v>
      </c>
      <c r="K159" s="192">
        <f t="shared" si="62"/>
        <v>47</v>
      </c>
      <c r="L159" s="193">
        <f t="shared" si="63"/>
        <v>0.17803030303030304</v>
      </c>
      <c r="M159" s="188" t="s">
        <v>589</v>
      </c>
      <c r="N159" s="194">
        <v>42604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43</v>
      </c>
      <c r="B160" s="186">
        <v>42318</v>
      </c>
      <c r="C160" s="186"/>
      <c r="D160" s="187" t="s">
        <v>682</v>
      </c>
      <c r="E160" s="188" t="s">
        <v>591</v>
      </c>
      <c r="F160" s="189">
        <v>549.5</v>
      </c>
      <c r="G160" s="188"/>
      <c r="H160" s="188">
        <v>630</v>
      </c>
      <c r="I160" s="190">
        <v>630</v>
      </c>
      <c r="J160" s="191" t="s">
        <v>678</v>
      </c>
      <c r="K160" s="192">
        <f t="shared" si="62"/>
        <v>80.5</v>
      </c>
      <c r="L160" s="193">
        <f t="shared" si="63"/>
        <v>0.1464968152866242</v>
      </c>
      <c r="M160" s="188" t="s">
        <v>589</v>
      </c>
      <c r="N160" s="194">
        <v>42419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44</v>
      </c>
      <c r="B161" s="186">
        <v>42342</v>
      </c>
      <c r="C161" s="186"/>
      <c r="D161" s="187" t="s">
        <v>683</v>
      </c>
      <c r="E161" s="188" t="s">
        <v>620</v>
      </c>
      <c r="F161" s="189">
        <v>1027.5</v>
      </c>
      <c r="G161" s="188"/>
      <c r="H161" s="188">
        <v>1315</v>
      </c>
      <c r="I161" s="190">
        <v>1250</v>
      </c>
      <c r="J161" s="191" t="s">
        <v>678</v>
      </c>
      <c r="K161" s="192">
        <f t="shared" si="62"/>
        <v>287.5</v>
      </c>
      <c r="L161" s="193">
        <f t="shared" si="63"/>
        <v>0.27980535279805352</v>
      </c>
      <c r="M161" s="188" t="s">
        <v>589</v>
      </c>
      <c r="N161" s="194">
        <v>43244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45</v>
      </c>
      <c r="B162" s="186">
        <v>42367</v>
      </c>
      <c r="C162" s="186"/>
      <c r="D162" s="187" t="s">
        <v>684</v>
      </c>
      <c r="E162" s="188" t="s">
        <v>620</v>
      </c>
      <c r="F162" s="189">
        <v>465</v>
      </c>
      <c r="G162" s="188"/>
      <c r="H162" s="188">
        <v>540</v>
      </c>
      <c r="I162" s="190">
        <v>540</v>
      </c>
      <c r="J162" s="191" t="s">
        <v>678</v>
      </c>
      <c r="K162" s="192">
        <f t="shared" si="62"/>
        <v>75</v>
      </c>
      <c r="L162" s="193">
        <f t="shared" si="63"/>
        <v>0.16129032258064516</v>
      </c>
      <c r="M162" s="188" t="s">
        <v>589</v>
      </c>
      <c r="N162" s="194">
        <v>42530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46</v>
      </c>
      <c r="B163" s="186">
        <v>42380</v>
      </c>
      <c r="C163" s="186"/>
      <c r="D163" s="187" t="s">
        <v>381</v>
      </c>
      <c r="E163" s="188" t="s">
        <v>591</v>
      </c>
      <c r="F163" s="189">
        <v>81</v>
      </c>
      <c r="G163" s="188"/>
      <c r="H163" s="188">
        <v>110</v>
      </c>
      <c r="I163" s="190">
        <v>110</v>
      </c>
      <c r="J163" s="191" t="s">
        <v>678</v>
      </c>
      <c r="K163" s="192">
        <f t="shared" si="62"/>
        <v>29</v>
      </c>
      <c r="L163" s="193">
        <f t="shared" si="63"/>
        <v>0.35802469135802467</v>
      </c>
      <c r="M163" s="188" t="s">
        <v>589</v>
      </c>
      <c r="N163" s="194">
        <v>42745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47</v>
      </c>
      <c r="B164" s="186">
        <v>42382</v>
      </c>
      <c r="C164" s="186"/>
      <c r="D164" s="187" t="s">
        <v>685</v>
      </c>
      <c r="E164" s="188" t="s">
        <v>591</v>
      </c>
      <c r="F164" s="189">
        <v>417.5</v>
      </c>
      <c r="G164" s="188"/>
      <c r="H164" s="188">
        <v>547</v>
      </c>
      <c r="I164" s="190">
        <v>535</v>
      </c>
      <c r="J164" s="191" t="s">
        <v>678</v>
      </c>
      <c r="K164" s="192">
        <f t="shared" si="62"/>
        <v>129.5</v>
      </c>
      <c r="L164" s="193">
        <f t="shared" si="63"/>
        <v>0.31017964071856285</v>
      </c>
      <c r="M164" s="188" t="s">
        <v>589</v>
      </c>
      <c r="N164" s="194">
        <v>42578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48</v>
      </c>
      <c r="B165" s="186">
        <v>42408</v>
      </c>
      <c r="C165" s="186"/>
      <c r="D165" s="187" t="s">
        <v>686</v>
      </c>
      <c r="E165" s="188" t="s">
        <v>620</v>
      </c>
      <c r="F165" s="189">
        <v>650</v>
      </c>
      <c r="G165" s="188"/>
      <c r="H165" s="188">
        <v>800</v>
      </c>
      <c r="I165" s="190">
        <v>800</v>
      </c>
      <c r="J165" s="191" t="s">
        <v>678</v>
      </c>
      <c r="K165" s="192">
        <f t="shared" si="62"/>
        <v>150</v>
      </c>
      <c r="L165" s="193">
        <f t="shared" si="63"/>
        <v>0.23076923076923078</v>
      </c>
      <c r="M165" s="188" t="s">
        <v>589</v>
      </c>
      <c r="N165" s="194">
        <v>43154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49</v>
      </c>
      <c r="B166" s="186">
        <v>42433</v>
      </c>
      <c r="C166" s="186"/>
      <c r="D166" s="187" t="s">
        <v>210</v>
      </c>
      <c r="E166" s="188" t="s">
        <v>620</v>
      </c>
      <c r="F166" s="189">
        <v>437.5</v>
      </c>
      <c r="G166" s="188"/>
      <c r="H166" s="188">
        <v>504.5</v>
      </c>
      <c r="I166" s="190">
        <v>522</v>
      </c>
      <c r="J166" s="191" t="s">
        <v>687</v>
      </c>
      <c r="K166" s="192">
        <f t="shared" si="62"/>
        <v>67</v>
      </c>
      <c r="L166" s="193">
        <f t="shared" si="63"/>
        <v>0.15314285714285714</v>
      </c>
      <c r="M166" s="188" t="s">
        <v>589</v>
      </c>
      <c r="N166" s="194">
        <v>42480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50</v>
      </c>
      <c r="B167" s="186">
        <v>42438</v>
      </c>
      <c r="C167" s="186"/>
      <c r="D167" s="187" t="s">
        <v>688</v>
      </c>
      <c r="E167" s="188" t="s">
        <v>620</v>
      </c>
      <c r="F167" s="189">
        <v>189.5</v>
      </c>
      <c r="G167" s="188"/>
      <c r="H167" s="188">
        <v>218</v>
      </c>
      <c r="I167" s="190">
        <v>218</v>
      </c>
      <c r="J167" s="191" t="s">
        <v>678</v>
      </c>
      <c r="K167" s="192">
        <f t="shared" si="62"/>
        <v>28.5</v>
      </c>
      <c r="L167" s="193">
        <f t="shared" si="63"/>
        <v>0.15039577836411611</v>
      </c>
      <c r="M167" s="188" t="s">
        <v>589</v>
      </c>
      <c r="N167" s="194">
        <v>43034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5">
        <v>51</v>
      </c>
      <c r="B168" s="196">
        <v>42471</v>
      </c>
      <c r="C168" s="196"/>
      <c r="D168" s="204" t="s">
        <v>689</v>
      </c>
      <c r="E168" s="199" t="s">
        <v>620</v>
      </c>
      <c r="F168" s="199">
        <v>36.5</v>
      </c>
      <c r="G168" s="200"/>
      <c r="H168" s="200">
        <v>15.85</v>
      </c>
      <c r="I168" s="200">
        <v>60</v>
      </c>
      <c r="J168" s="201" t="s">
        <v>690</v>
      </c>
      <c r="K168" s="202">
        <f t="shared" si="62"/>
        <v>-20.65</v>
      </c>
      <c r="L168" s="203">
        <f t="shared" si="63"/>
        <v>-0.5657534246575342</v>
      </c>
      <c r="M168" s="199" t="s">
        <v>601</v>
      </c>
      <c r="N168" s="207">
        <v>43627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52</v>
      </c>
      <c r="B169" s="186">
        <v>42472</v>
      </c>
      <c r="C169" s="186"/>
      <c r="D169" s="187" t="s">
        <v>691</v>
      </c>
      <c r="E169" s="188" t="s">
        <v>620</v>
      </c>
      <c r="F169" s="189">
        <v>93</v>
      </c>
      <c r="G169" s="188"/>
      <c r="H169" s="188">
        <v>149</v>
      </c>
      <c r="I169" s="190">
        <v>140</v>
      </c>
      <c r="J169" s="191" t="s">
        <v>692</v>
      </c>
      <c r="K169" s="192">
        <f t="shared" si="62"/>
        <v>56</v>
      </c>
      <c r="L169" s="193">
        <f t="shared" si="63"/>
        <v>0.60215053763440862</v>
      </c>
      <c r="M169" s="188" t="s">
        <v>589</v>
      </c>
      <c r="N169" s="194">
        <v>42740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53</v>
      </c>
      <c r="B170" s="186">
        <v>42472</v>
      </c>
      <c r="C170" s="186"/>
      <c r="D170" s="187" t="s">
        <v>693</v>
      </c>
      <c r="E170" s="188" t="s">
        <v>620</v>
      </c>
      <c r="F170" s="189">
        <v>130</v>
      </c>
      <c r="G170" s="188"/>
      <c r="H170" s="188">
        <v>150</v>
      </c>
      <c r="I170" s="190" t="s">
        <v>694</v>
      </c>
      <c r="J170" s="191" t="s">
        <v>678</v>
      </c>
      <c r="K170" s="192">
        <f t="shared" si="62"/>
        <v>20</v>
      </c>
      <c r="L170" s="193">
        <f t="shared" si="63"/>
        <v>0.15384615384615385</v>
      </c>
      <c r="M170" s="188" t="s">
        <v>589</v>
      </c>
      <c r="N170" s="194">
        <v>42564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54</v>
      </c>
      <c r="B171" s="186">
        <v>42473</v>
      </c>
      <c r="C171" s="186"/>
      <c r="D171" s="187" t="s">
        <v>695</v>
      </c>
      <c r="E171" s="188" t="s">
        <v>620</v>
      </c>
      <c r="F171" s="189">
        <v>196</v>
      </c>
      <c r="G171" s="188"/>
      <c r="H171" s="188">
        <v>299</v>
      </c>
      <c r="I171" s="190">
        <v>299</v>
      </c>
      <c r="J171" s="191" t="s">
        <v>678</v>
      </c>
      <c r="K171" s="192">
        <v>103</v>
      </c>
      <c r="L171" s="193">
        <v>0.52551020408163296</v>
      </c>
      <c r="M171" s="188" t="s">
        <v>589</v>
      </c>
      <c r="N171" s="194">
        <v>42620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55</v>
      </c>
      <c r="B172" s="186">
        <v>42473</v>
      </c>
      <c r="C172" s="186"/>
      <c r="D172" s="187" t="s">
        <v>696</v>
      </c>
      <c r="E172" s="188" t="s">
        <v>620</v>
      </c>
      <c r="F172" s="189">
        <v>88</v>
      </c>
      <c r="G172" s="188"/>
      <c r="H172" s="188">
        <v>103</v>
      </c>
      <c r="I172" s="190">
        <v>103</v>
      </c>
      <c r="J172" s="191" t="s">
        <v>678</v>
      </c>
      <c r="K172" s="192">
        <v>15</v>
      </c>
      <c r="L172" s="193">
        <v>0.170454545454545</v>
      </c>
      <c r="M172" s="188" t="s">
        <v>589</v>
      </c>
      <c r="N172" s="194">
        <v>42530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56</v>
      </c>
      <c r="B173" s="186">
        <v>42492</v>
      </c>
      <c r="C173" s="186"/>
      <c r="D173" s="187" t="s">
        <v>697</v>
      </c>
      <c r="E173" s="188" t="s">
        <v>620</v>
      </c>
      <c r="F173" s="189">
        <v>127.5</v>
      </c>
      <c r="G173" s="188"/>
      <c r="H173" s="188">
        <v>148</v>
      </c>
      <c r="I173" s="190" t="s">
        <v>698</v>
      </c>
      <c r="J173" s="191" t="s">
        <v>678</v>
      </c>
      <c r="K173" s="192">
        <f t="shared" ref="K173:K177" si="64">H173-F173</f>
        <v>20.5</v>
      </c>
      <c r="L173" s="193">
        <f t="shared" ref="L173:L177" si="65">K173/F173</f>
        <v>0.16078431372549021</v>
      </c>
      <c r="M173" s="188" t="s">
        <v>589</v>
      </c>
      <c r="N173" s="194">
        <v>42564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57</v>
      </c>
      <c r="B174" s="186">
        <v>42493</v>
      </c>
      <c r="C174" s="186"/>
      <c r="D174" s="187" t="s">
        <v>699</v>
      </c>
      <c r="E174" s="188" t="s">
        <v>620</v>
      </c>
      <c r="F174" s="189">
        <v>675</v>
      </c>
      <c r="G174" s="188"/>
      <c r="H174" s="188">
        <v>815</v>
      </c>
      <c r="I174" s="190" t="s">
        <v>700</v>
      </c>
      <c r="J174" s="191" t="s">
        <v>678</v>
      </c>
      <c r="K174" s="192">
        <f t="shared" si="64"/>
        <v>140</v>
      </c>
      <c r="L174" s="193">
        <f t="shared" si="65"/>
        <v>0.2074074074074074</v>
      </c>
      <c r="M174" s="188" t="s">
        <v>589</v>
      </c>
      <c r="N174" s="194">
        <v>43154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5">
        <v>58</v>
      </c>
      <c r="B175" s="196">
        <v>42522</v>
      </c>
      <c r="C175" s="196"/>
      <c r="D175" s="197" t="s">
        <v>701</v>
      </c>
      <c r="E175" s="198" t="s">
        <v>620</v>
      </c>
      <c r="F175" s="199">
        <v>500</v>
      </c>
      <c r="G175" s="199"/>
      <c r="H175" s="200">
        <v>232.5</v>
      </c>
      <c r="I175" s="200" t="s">
        <v>702</v>
      </c>
      <c r="J175" s="201" t="s">
        <v>703</v>
      </c>
      <c r="K175" s="202">
        <f t="shared" si="64"/>
        <v>-267.5</v>
      </c>
      <c r="L175" s="203">
        <f t="shared" si="65"/>
        <v>-0.53500000000000003</v>
      </c>
      <c r="M175" s="199" t="s">
        <v>601</v>
      </c>
      <c r="N175" s="196">
        <v>43735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59</v>
      </c>
      <c r="B176" s="186">
        <v>42527</v>
      </c>
      <c r="C176" s="186"/>
      <c r="D176" s="187" t="s">
        <v>540</v>
      </c>
      <c r="E176" s="188" t="s">
        <v>620</v>
      </c>
      <c r="F176" s="189">
        <v>110</v>
      </c>
      <c r="G176" s="188"/>
      <c r="H176" s="188">
        <v>126.5</v>
      </c>
      <c r="I176" s="190">
        <v>125</v>
      </c>
      <c r="J176" s="191" t="s">
        <v>629</v>
      </c>
      <c r="K176" s="192">
        <f t="shared" si="64"/>
        <v>16.5</v>
      </c>
      <c r="L176" s="193">
        <f t="shared" si="65"/>
        <v>0.15</v>
      </c>
      <c r="M176" s="188" t="s">
        <v>589</v>
      </c>
      <c r="N176" s="194">
        <v>42552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60</v>
      </c>
      <c r="B177" s="186">
        <v>42538</v>
      </c>
      <c r="C177" s="186"/>
      <c r="D177" s="187" t="s">
        <v>704</v>
      </c>
      <c r="E177" s="188" t="s">
        <v>620</v>
      </c>
      <c r="F177" s="189">
        <v>44</v>
      </c>
      <c r="G177" s="188"/>
      <c r="H177" s="188">
        <v>69.5</v>
      </c>
      <c r="I177" s="190">
        <v>69.5</v>
      </c>
      <c r="J177" s="191" t="s">
        <v>705</v>
      </c>
      <c r="K177" s="192">
        <f t="shared" si="64"/>
        <v>25.5</v>
      </c>
      <c r="L177" s="193">
        <f t="shared" si="65"/>
        <v>0.57954545454545459</v>
      </c>
      <c r="M177" s="188" t="s">
        <v>589</v>
      </c>
      <c r="N177" s="194">
        <v>42977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61</v>
      </c>
      <c r="B178" s="186">
        <v>42549</v>
      </c>
      <c r="C178" s="186"/>
      <c r="D178" s="187" t="s">
        <v>706</v>
      </c>
      <c r="E178" s="188" t="s">
        <v>620</v>
      </c>
      <c r="F178" s="189">
        <v>262.5</v>
      </c>
      <c r="G178" s="188"/>
      <c r="H178" s="188">
        <v>340</v>
      </c>
      <c r="I178" s="190">
        <v>333</v>
      </c>
      <c r="J178" s="191" t="s">
        <v>707</v>
      </c>
      <c r="K178" s="192">
        <v>77.5</v>
      </c>
      <c r="L178" s="193">
        <v>0.29523809523809502</v>
      </c>
      <c r="M178" s="188" t="s">
        <v>589</v>
      </c>
      <c r="N178" s="194">
        <v>43017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62</v>
      </c>
      <c r="B179" s="186">
        <v>42549</v>
      </c>
      <c r="C179" s="186"/>
      <c r="D179" s="187" t="s">
        <v>708</v>
      </c>
      <c r="E179" s="188" t="s">
        <v>620</v>
      </c>
      <c r="F179" s="189">
        <v>840</v>
      </c>
      <c r="G179" s="188"/>
      <c r="H179" s="188">
        <v>1230</v>
      </c>
      <c r="I179" s="190">
        <v>1230</v>
      </c>
      <c r="J179" s="191" t="s">
        <v>678</v>
      </c>
      <c r="K179" s="192">
        <v>390</v>
      </c>
      <c r="L179" s="193">
        <v>0.46428571428571402</v>
      </c>
      <c r="M179" s="188" t="s">
        <v>589</v>
      </c>
      <c r="N179" s="194">
        <v>42649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8">
        <v>63</v>
      </c>
      <c r="B180" s="209">
        <v>42556</v>
      </c>
      <c r="C180" s="209"/>
      <c r="D180" s="210" t="s">
        <v>709</v>
      </c>
      <c r="E180" s="211" t="s">
        <v>620</v>
      </c>
      <c r="F180" s="211">
        <v>395</v>
      </c>
      <c r="G180" s="212"/>
      <c r="H180" s="212">
        <f>(468.5+342.5)/2</f>
        <v>405.5</v>
      </c>
      <c r="I180" s="212">
        <v>510</v>
      </c>
      <c r="J180" s="213" t="s">
        <v>710</v>
      </c>
      <c r="K180" s="214">
        <f t="shared" ref="K180:K186" si="66">H180-F180</f>
        <v>10.5</v>
      </c>
      <c r="L180" s="215">
        <f t="shared" ref="L180:L186" si="67">K180/F180</f>
        <v>2.6582278481012658E-2</v>
      </c>
      <c r="M180" s="211" t="s">
        <v>711</v>
      </c>
      <c r="N180" s="209">
        <v>43606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5">
        <v>64</v>
      </c>
      <c r="B181" s="196">
        <v>42584</v>
      </c>
      <c r="C181" s="196"/>
      <c r="D181" s="197" t="s">
        <v>712</v>
      </c>
      <c r="E181" s="198" t="s">
        <v>591</v>
      </c>
      <c r="F181" s="199">
        <f>169.5-12.8</f>
        <v>156.69999999999999</v>
      </c>
      <c r="G181" s="199"/>
      <c r="H181" s="200">
        <v>77</v>
      </c>
      <c r="I181" s="200" t="s">
        <v>713</v>
      </c>
      <c r="J181" s="201" t="s">
        <v>714</v>
      </c>
      <c r="K181" s="202">
        <f t="shared" si="66"/>
        <v>-79.699999999999989</v>
      </c>
      <c r="L181" s="203">
        <f t="shared" si="67"/>
        <v>-0.50861518825781749</v>
      </c>
      <c r="M181" s="199" t="s">
        <v>601</v>
      </c>
      <c r="N181" s="196">
        <v>43522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5">
        <v>65</v>
      </c>
      <c r="B182" s="196">
        <v>42586</v>
      </c>
      <c r="C182" s="196"/>
      <c r="D182" s="197" t="s">
        <v>715</v>
      </c>
      <c r="E182" s="198" t="s">
        <v>620</v>
      </c>
      <c r="F182" s="199">
        <v>400</v>
      </c>
      <c r="G182" s="199"/>
      <c r="H182" s="200">
        <v>305</v>
      </c>
      <c r="I182" s="200">
        <v>475</v>
      </c>
      <c r="J182" s="201" t="s">
        <v>716</v>
      </c>
      <c r="K182" s="202">
        <f t="shared" si="66"/>
        <v>-95</v>
      </c>
      <c r="L182" s="203">
        <f t="shared" si="67"/>
        <v>-0.23749999999999999</v>
      </c>
      <c r="M182" s="199" t="s">
        <v>601</v>
      </c>
      <c r="N182" s="196">
        <v>43606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66</v>
      </c>
      <c r="B183" s="186">
        <v>42593</v>
      </c>
      <c r="C183" s="186"/>
      <c r="D183" s="187" t="s">
        <v>717</v>
      </c>
      <c r="E183" s="188" t="s">
        <v>620</v>
      </c>
      <c r="F183" s="189">
        <v>86.5</v>
      </c>
      <c r="G183" s="188"/>
      <c r="H183" s="188">
        <v>130</v>
      </c>
      <c r="I183" s="190">
        <v>130</v>
      </c>
      <c r="J183" s="191" t="s">
        <v>718</v>
      </c>
      <c r="K183" s="192">
        <f t="shared" si="66"/>
        <v>43.5</v>
      </c>
      <c r="L183" s="193">
        <f t="shared" si="67"/>
        <v>0.50289017341040465</v>
      </c>
      <c r="M183" s="188" t="s">
        <v>589</v>
      </c>
      <c r="N183" s="194">
        <v>43091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5">
        <v>67</v>
      </c>
      <c r="B184" s="196">
        <v>42600</v>
      </c>
      <c r="C184" s="196"/>
      <c r="D184" s="197" t="s">
        <v>109</v>
      </c>
      <c r="E184" s="198" t="s">
        <v>620</v>
      </c>
      <c r="F184" s="199">
        <v>133.5</v>
      </c>
      <c r="G184" s="199"/>
      <c r="H184" s="200">
        <v>126.5</v>
      </c>
      <c r="I184" s="200">
        <v>178</v>
      </c>
      <c r="J184" s="201" t="s">
        <v>719</v>
      </c>
      <c r="K184" s="202">
        <f t="shared" si="66"/>
        <v>-7</v>
      </c>
      <c r="L184" s="203">
        <f t="shared" si="67"/>
        <v>-5.2434456928838954E-2</v>
      </c>
      <c r="M184" s="199" t="s">
        <v>601</v>
      </c>
      <c r="N184" s="196">
        <v>42615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68</v>
      </c>
      <c r="B185" s="186">
        <v>42613</v>
      </c>
      <c r="C185" s="186"/>
      <c r="D185" s="187" t="s">
        <v>720</v>
      </c>
      <c r="E185" s="188" t="s">
        <v>620</v>
      </c>
      <c r="F185" s="189">
        <v>560</v>
      </c>
      <c r="G185" s="188"/>
      <c r="H185" s="188">
        <v>725</v>
      </c>
      <c r="I185" s="190">
        <v>725</v>
      </c>
      <c r="J185" s="191" t="s">
        <v>622</v>
      </c>
      <c r="K185" s="192">
        <f t="shared" si="66"/>
        <v>165</v>
      </c>
      <c r="L185" s="193">
        <f t="shared" si="67"/>
        <v>0.29464285714285715</v>
      </c>
      <c r="M185" s="188" t="s">
        <v>589</v>
      </c>
      <c r="N185" s="194">
        <v>42456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69</v>
      </c>
      <c r="B186" s="186">
        <v>42614</v>
      </c>
      <c r="C186" s="186"/>
      <c r="D186" s="187" t="s">
        <v>721</v>
      </c>
      <c r="E186" s="188" t="s">
        <v>620</v>
      </c>
      <c r="F186" s="189">
        <v>160.5</v>
      </c>
      <c r="G186" s="188"/>
      <c r="H186" s="188">
        <v>210</v>
      </c>
      <c r="I186" s="190">
        <v>210</v>
      </c>
      <c r="J186" s="191" t="s">
        <v>622</v>
      </c>
      <c r="K186" s="192">
        <f t="shared" si="66"/>
        <v>49.5</v>
      </c>
      <c r="L186" s="193">
        <f t="shared" si="67"/>
        <v>0.30841121495327101</v>
      </c>
      <c r="M186" s="188" t="s">
        <v>589</v>
      </c>
      <c r="N186" s="194">
        <v>42871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70</v>
      </c>
      <c r="B187" s="186">
        <v>42646</v>
      </c>
      <c r="C187" s="186"/>
      <c r="D187" s="187" t="s">
        <v>395</v>
      </c>
      <c r="E187" s="188" t="s">
        <v>620</v>
      </c>
      <c r="F187" s="189">
        <v>430</v>
      </c>
      <c r="G187" s="188"/>
      <c r="H187" s="188">
        <v>596</v>
      </c>
      <c r="I187" s="190">
        <v>575</v>
      </c>
      <c r="J187" s="191" t="s">
        <v>722</v>
      </c>
      <c r="K187" s="192">
        <v>166</v>
      </c>
      <c r="L187" s="193">
        <v>0.38604651162790699</v>
      </c>
      <c r="M187" s="188" t="s">
        <v>589</v>
      </c>
      <c r="N187" s="194">
        <v>42769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71</v>
      </c>
      <c r="B188" s="186">
        <v>42657</v>
      </c>
      <c r="C188" s="186"/>
      <c r="D188" s="187" t="s">
        <v>723</v>
      </c>
      <c r="E188" s="188" t="s">
        <v>620</v>
      </c>
      <c r="F188" s="189">
        <v>280</v>
      </c>
      <c r="G188" s="188"/>
      <c r="H188" s="188">
        <v>345</v>
      </c>
      <c r="I188" s="190">
        <v>345</v>
      </c>
      <c r="J188" s="191" t="s">
        <v>622</v>
      </c>
      <c r="K188" s="192">
        <f t="shared" ref="K188:K193" si="68">H188-F188</f>
        <v>65</v>
      </c>
      <c r="L188" s="193">
        <f t="shared" ref="L188:L189" si="69">K188/F188</f>
        <v>0.23214285714285715</v>
      </c>
      <c r="M188" s="188" t="s">
        <v>589</v>
      </c>
      <c r="N188" s="194">
        <v>42814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72</v>
      </c>
      <c r="B189" s="186">
        <v>42657</v>
      </c>
      <c r="C189" s="186"/>
      <c r="D189" s="187" t="s">
        <v>724</v>
      </c>
      <c r="E189" s="188" t="s">
        <v>620</v>
      </c>
      <c r="F189" s="189">
        <v>245</v>
      </c>
      <c r="G189" s="188"/>
      <c r="H189" s="188">
        <v>325.5</v>
      </c>
      <c r="I189" s="190">
        <v>330</v>
      </c>
      <c r="J189" s="191" t="s">
        <v>725</v>
      </c>
      <c r="K189" s="192">
        <f t="shared" si="68"/>
        <v>80.5</v>
      </c>
      <c r="L189" s="193">
        <f t="shared" si="69"/>
        <v>0.32857142857142857</v>
      </c>
      <c r="M189" s="188" t="s">
        <v>589</v>
      </c>
      <c r="N189" s="194">
        <v>42769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73</v>
      </c>
      <c r="B190" s="186">
        <v>42660</v>
      </c>
      <c r="C190" s="186"/>
      <c r="D190" s="187" t="s">
        <v>345</v>
      </c>
      <c r="E190" s="188" t="s">
        <v>620</v>
      </c>
      <c r="F190" s="189">
        <v>125</v>
      </c>
      <c r="G190" s="188"/>
      <c r="H190" s="188">
        <v>160</v>
      </c>
      <c r="I190" s="190">
        <v>160</v>
      </c>
      <c r="J190" s="191" t="s">
        <v>678</v>
      </c>
      <c r="K190" s="192">
        <f t="shared" si="68"/>
        <v>35</v>
      </c>
      <c r="L190" s="193">
        <v>0.28000000000000003</v>
      </c>
      <c r="M190" s="188" t="s">
        <v>589</v>
      </c>
      <c r="N190" s="194">
        <v>42803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74</v>
      </c>
      <c r="B191" s="186">
        <v>42660</v>
      </c>
      <c r="C191" s="186"/>
      <c r="D191" s="187" t="s">
        <v>468</v>
      </c>
      <c r="E191" s="188" t="s">
        <v>620</v>
      </c>
      <c r="F191" s="189">
        <v>114</v>
      </c>
      <c r="G191" s="188"/>
      <c r="H191" s="188">
        <v>145</v>
      </c>
      <c r="I191" s="190">
        <v>145</v>
      </c>
      <c r="J191" s="191" t="s">
        <v>678</v>
      </c>
      <c r="K191" s="192">
        <f t="shared" si="68"/>
        <v>31</v>
      </c>
      <c r="L191" s="193">
        <f t="shared" ref="L191:L193" si="70">K191/F191</f>
        <v>0.27192982456140352</v>
      </c>
      <c r="M191" s="188" t="s">
        <v>589</v>
      </c>
      <c r="N191" s="194">
        <v>42859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75</v>
      </c>
      <c r="B192" s="186">
        <v>42660</v>
      </c>
      <c r="C192" s="186"/>
      <c r="D192" s="187" t="s">
        <v>726</v>
      </c>
      <c r="E192" s="188" t="s">
        <v>620</v>
      </c>
      <c r="F192" s="189">
        <v>212</v>
      </c>
      <c r="G192" s="188"/>
      <c r="H192" s="188">
        <v>280</v>
      </c>
      <c r="I192" s="190">
        <v>276</v>
      </c>
      <c r="J192" s="191" t="s">
        <v>727</v>
      </c>
      <c r="K192" s="192">
        <f t="shared" si="68"/>
        <v>68</v>
      </c>
      <c r="L192" s="193">
        <f t="shared" si="70"/>
        <v>0.32075471698113206</v>
      </c>
      <c r="M192" s="188" t="s">
        <v>589</v>
      </c>
      <c r="N192" s="194">
        <v>42858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76</v>
      </c>
      <c r="B193" s="186">
        <v>42678</v>
      </c>
      <c r="C193" s="186"/>
      <c r="D193" s="187" t="s">
        <v>456</v>
      </c>
      <c r="E193" s="188" t="s">
        <v>620</v>
      </c>
      <c r="F193" s="189">
        <v>155</v>
      </c>
      <c r="G193" s="188"/>
      <c r="H193" s="188">
        <v>210</v>
      </c>
      <c r="I193" s="190">
        <v>210</v>
      </c>
      <c r="J193" s="191" t="s">
        <v>728</v>
      </c>
      <c r="K193" s="192">
        <f t="shared" si="68"/>
        <v>55</v>
      </c>
      <c r="L193" s="193">
        <f t="shared" si="70"/>
        <v>0.35483870967741937</v>
      </c>
      <c r="M193" s="188" t="s">
        <v>589</v>
      </c>
      <c r="N193" s="194">
        <v>42944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5">
        <v>77</v>
      </c>
      <c r="B194" s="196">
        <v>42710</v>
      </c>
      <c r="C194" s="196"/>
      <c r="D194" s="197" t="s">
        <v>729</v>
      </c>
      <c r="E194" s="198" t="s">
        <v>620</v>
      </c>
      <c r="F194" s="199">
        <v>150.5</v>
      </c>
      <c r="G194" s="199"/>
      <c r="H194" s="200">
        <v>72.5</v>
      </c>
      <c r="I194" s="200">
        <v>174</v>
      </c>
      <c r="J194" s="201" t="s">
        <v>730</v>
      </c>
      <c r="K194" s="202">
        <v>-78</v>
      </c>
      <c r="L194" s="203">
        <v>-0.51827242524916906</v>
      </c>
      <c r="M194" s="199" t="s">
        <v>601</v>
      </c>
      <c r="N194" s="196">
        <v>43333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78</v>
      </c>
      <c r="B195" s="186">
        <v>42712</v>
      </c>
      <c r="C195" s="186"/>
      <c r="D195" s="187" t="s">
        <v>731</v>
      </c>
      <c r="E195" s="188" t="s">
        <v>620</v>
      </c>
      <c r="F195" s="189">
        <v>380</v>
      </c>
      <c r="G195" s="188"/>
      <c r="H195" s="188">
        <v>478</v>
      </c>
      <c r="I195" s="190">
        <v>468</v>
      </c>
      <c r="J195" s="191" t="s">
        <v>678</v>
      </c>
      <c r="K195" s="192">
        <f t="shared" ref="K195:K197" si="71">H195-F195</f>
        <v>98</v>
      </c>
      <c r="L195" s="193">
        <f t="shared" ref="L195:L197" si="72">K195/F195</f>
        <v>0.25789473684210529</v>
      </c>
      <c r="M195" s="188" t="s">
        <v>589</v>
      </c>
      <c r="N195" s="194">
        <v>43025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79</v>
      </c>
      <c r="B196" s="186">
        <v>42734</v>
      </c>
      <c r="C196" s="186"/>
      <c r="D196" s="187" t="s">
        <v>108</v>
      </c>
      <c r="E196" s="188" t="s">
        <v>620</v>
      </c>
      <c r="F196" s="189">
        <v>305</v>
      </c>
      <c r="G196" s="188"/>
      <c r="H196" s="188">
        <v>375</v>
      </c>
      <c r="I196" s="190">
        <v>375</v>
      </c>
      <c r="J196" s="191" t="s">
        <v>678</v>
      </c>
      <c r="K196" s="192">
        <f t="shared" si="71"/>
        <v>70</v>
      </c>
      <c r="L196" s="193">
        <f t="shared" si="72"/>
        <v>0.22950819672131148</v>
      </c>
      <c r="M196" s="188" t="s">
        <v>589</v>
      </c>
      <c r="N196" s="194">
        <v>42768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80</v>
      </c>
      <c r="B197" s="186">
        <v>42739</v>
      </c>
      <c r="C197" s="186"/>
      <c r="D197" s="187" t="s">
        <v>94</v>
      </c>
      <c r="E197" s="188" t="s">
        <v>620</v>
      </c>
      <c r="F197" s="189">
        <v>99.5</v>
      </c>
      <c r="G197" s="188"/>
      <c r="H197" s="188">
        <v>158</v>
      </c>
      <c r="I197" s="190">
        <v>158</v>
      </c>
      <c r="J197" s="191" t="s">
        <v>678</v>
      </c>
      <c r="K197" s="192">
        <f t="shared" si="71"/>
        <v>58.5</v>
      </c>
      <c r="L197" s="193">
        <f t="shared" si="72"/>
        <v>0.5879396984924623</v>
      </c>
      <c r="M197" s="188" t="s">
        <v>589</v>
      </c>
      <c r="N197" s="194">
        <v>42898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81</v>
      </c>
      <c r="B198" s="186">
        <v>42739</v>
      </c>
      <c r="C198" s="186"/>
      <c r="D198" s="187" t="s">
        <v>94</v>
      </c>
      <c r="E198" s="188" t="s">
        <v>620</v>
      </c>
      <c r="F198" s="189">
        <v>99.5</v>
      </c>
      <c r="G198" s="188"/>
      <c r="H198" s="188">
        <v>158</v>
      </c>
      <c r="I198" s="190">
        <v>158</v>
      </c>
      <c r="J198" s="191" t="s">
        <v>678</v>
      </c>
      <c r="K198" s="192">
        <v>58.5</v>
      </c>
      <c r="L198" s="193">
        <v>0.58793969849246197</v>
      </c>
      <c r="M198" s="188" t="s">
        <v>589</v>
      </c>
      <c r="N198" s="194">
        <v>42898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82</v>
      </c>
      <c r="B199" s="186">
        <v>42786</v>
      </c>
      <c r="C199" s="186"/>
      <c r="D199" s="187" t="s">
        <v>185</v>
      </c>
      <c r="E199" s="188" t="s">
        <v>620</v>
      </c>
      <c r="F199" s="189">
        <v>140.5</v>
      </c>
      <c r="G199" s="188"/>
      <c r="H199" s="188">
        <v>220</v>
      </c>
      <c r="I199" s="190">
        <v>220</v>
      </c>
      <c r="J199" s="191" t="s">
        <v>678</v>
      </c>
      <c r="K199" s="192">
        <f>H199-F199</f>
        <v>79.5</v>
      </c>
      <c r="L199" s="193">
        <f>K199/F199</f>
        <v>0.5658362989323843</v>
      </c>
      <c r="M199" s="188" t="s">
        <v>589</v>
      </c>
      <c r="N199" s="194">
        <v>42864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83</v>
      </c>
      <c r="B200" s="186">
        <v>42786</v>
      </c>
      <c r="C200" s="186"/>
      <c r="D200" s="187" t="s">
        <v>732</v>
      </c>
      <c r="E200" s="188" t="s">
        <v>620</v>
      </c>
      <c r="F200" s="189">
        <v>202.5</v>
      </c>
      <c r="G200" s="188"/>
      <c r="H200" s="188">
        <v>234</v>
      </c>
      <c r="I200" s="190">
        <v>234</v>
      </c>
      <c r="J200" s="191" t="s">
        <v>678</v>
      </c>
      <c r="K200" s="192">
        <v>31.5</v>
      </c>
      <c r="L200" s="193">
        <v>0.155555555555556</v>
      </c>
      <c r="M200" s="188" t="s">
        <v>589</v>
      </c>
      <c r="N200" s="194">
        <v>42836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84</v>
      </c>
      <c r="B201" s="186">
        <v>42818</v>
      </c>
      <c r="C201" s="186"/>
      <c r="D201" s="187" t="s">
        <v>733</v>
      </c>
      <c r="E201" s="188" t="s">
        <v>620</v>
      </c>
      <c r="F201" s="189">
        <v>300.5</v>
      </c>
      <c r="G201" s="188"/>
      <c r="H201" s="188">
        <v>417.5</v>
      </c>
      <c r="I201" s="190">
        <v>420</v>
      </c>
      <c r="J201" s="191" t="s">
        <v>734</v>
      </c>
      <c r="K201" s="192">
        <f>H201-F201</f>
        <v>117</v>
      </c>
      <c r="L201" s="193">
        <f>K201/F201</f>
        <v>0.38935108153078202</v>
      </c>
      <c r="M201" s="188" t="s">
        <v>589</v>
      </c>
      <c r="N201" s="194">
        <v>43070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85</v>
      </c>
      <c r="B202" s="186">
        <v>42818</v>
      </c>
      <c r="C202" s="186"/>
      <c r="D202" s="187" t="s">
        <v>708</v>
      </c>
      <c r="E202" s="188" t="s">
        <v>620</v>
      </c>
      <c r="F202" s="189">
        <v>850</v>
      </c>
      <c r="G202" s="188"/>
      <c r="H202" s="188">
        <v>1042.5</v>
      </c>
      <c r="I202" s="190">
        <v>1023</v>
      </c>
      <c r="J202" s="191" t="s">
        <v>735</v>
      </c>
      <c r="K202" s="192">
        <v>192.5</v>
      </c>
      <c r="L202" s="193">
        <v>0.22647058823529401</v>
      </c>
      <c r="M202" s="188" t="s">
        <v>589</v>
      </c>
      <c r="N202" s="194">
        <v>42830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86</v>
      </c>
      <c r="B203" s="186">
        <v>42830</v>
      </c>
      <c r="C203" s="186"/>
      <c r="D203" s="187" t="s">
        <v>487</v>
      </c>
      <c r="E203" s="188" t="s">
        <v>620</v>
      </c>
      <c r="F203" s="189">
        <v>785</v>
      </c>
      <c r="G203" s="188"/>
      <c r="H203" s="188">
        <v>930</v>
      </c>
      <c r="I203" s="190">
        <v>920</v>
      </c>
      <c r="J203" s="191" t="s">
        <v>736</v>
      </c>
      <c r="K203" s="192">
        <f>H203-F203</f>
        <v>145</v>
      </c>
      <c r="L203" s="193">
        <f>K203/F203</f>
        <v>0.18471337579617833</v>
      </c>
      <c r="M203" s="188" t="s">
        <v>589</v>
      </c>
      <c r="N203" s="194">
        <v>42976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5">
        <v>87</v>
      </c>
      <c r="B204" s="196">
        <v>42831</v>
      </c>
      <c r="C204" s="196"/>
      <c r="D204" s="197" t="s">
        <v>737</v>
      </c>
      <c r="E204" s="198" t="s">
        <v>620</v>
      </c>
      <c r="F204" s="199">
        <v>40</v>
      </c>
      <c r="G204" s="199"/>
      <c r="H204" s="200">
        <v>13.1</v>
      </c>
      <c r="I204" s="200">
        <v>60</v>
      </c>
      <c r="J204" s="201" t="s">
        <v>738</v>
      </c>
      <c r="K204" s="202">
        <v>-26.9</v>
      </c>
      <c r="L204" s="203">
        <v>-0.67249999999999999</v>
      </c>
      <c r="M204" s="199" t="s">
        <v>601</v>
      </c>
      <c r="N204" s="196">
        <v>43138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88</v>
      </c>
      <c r="B205" s="186">
        <v>42837</v>
      </c>
      <c r="C205" s="186"/>
      <c r="D205" s="187" t="s">
        <v>93</v>
      </c>
      <c r="E205" s="188" t="s">
        <v>620</v>
      </c>
      <c r="F205" s="189">
        <v>289.5</v>
      </c>
      <c r="G205" s="188"/>
      <c r="H205" s="188">
        <v>354</v>
      </c>
      <c r="I205" s="190">
        <v>360</v>
      </c>
      <c r="J205" s="191" t="s">
        <v>739</v>
      </c>
      <c r="K205" s="192">
        <f t="shared" ref="K205:K213" si="73">H205-F205</f>
        <v>64.5</v>
      </c>
      <c r="L205" s="193">
        <f t="shared" ref="L205:L213" si="74">K205/F205</f>
        <v>0.22279792746113988</v>
      </c>
      <c r="M205" s="188" t="s">
        <v>589</v>
      </c>
      <c r="N205" s="194">
        <v>43040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89</v>
      </c>
      <c r="B206" s="186">
        <v>42845</v>
      </c>
      <c r="C206" s="186"/>
      <c r="D206" s="187" t="s">
        <v>426</v>
      </c>
      <c r="E206" s="188" t="s">
        <v>620</v>
      </c>
      <c r="F206" s="189">
        <v>700</v>
      </c>
      <c r="G206" s="188"/>
      <c r="H206" s="188">
        <v>840</v>
      </c>
      <c r="I206" s="190">
        <v>840</v>
      </c>
      <c r="J206" s="191" t="s">
        <v>740</v>
      </c>
      <c r="K206" s="192">
        <f t="shared" si="73"/>
        <v>140</v>
      </c>
      <c r="L206" s="193">
        <f t="shared" si="74"/>
        <v>0.2</v>
      </c>
      <c r="M206" s="188" t="s">
        <v>589</v>
      </c>
      <c r="N206" s="194">
        <v>42893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90</v>
      </c>
      <c r="B207" s="186">
        <v>42887</v>
      </c>
      <c r="C207" s="186"/>
      <c r="D207" s="187" t="s">
        <v>741</v>
      </c>
      <c r="E207" s="188" t="s">
        <v>620</v>
      </c>
      <c r="F207" s="189">
        <v>130</v>
      </c>
      <c r="G207" s="188"/>
      <c r="H207" s="188">
        <v>144.25</v>
      </c>
      <c r="I207" s="190">
        <v>170</v>
      </c>
      <c r="J207" s="191" t="s">
        <v>742</v>
      </c>
      <c r="K207" s="192">
        <f t="shared" si="73"/>
        <v>14.25</v>
      </c>
      <c r="L207" s="193">
        <f t="shared" si="74"/>
        <v>0.10961538461538461</v>
      </c>
      <c r="M207" s="188" t="s">
        <v>589</v>
      </c>
      <c r="N207" s="194">
        <v>43675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91</v>
      </c>
      <c r="B208" s="186">
        <v>42901</v>
      </c>
      <c r="C208" s="186"/>
      <c r="D208" s="187" t="s">
        <v>743</v>
      </c>
      <c r="E208" s="188" t="s">
        <v>620</v>
      </c>
      <c r="F208" s="189">
        <v>214.5</v>
      </c>
      <c r="G208" s="188"/>
      <c r="H208" s="188">
        <v>262</v>
      </c>
      <c r="I208" s="190">
        <v>262</v>
      </c>
      <c r="J208" s="191" t="s">
        <v>744</v>
      </c>
      <c r="K208" s="192">
        <f t="shared" si="73"/>
        <v>47.5</v>
      </c>
      <c r="L208" s="193">
        <f t="shared" si="74"/>
        <v>0.22144522144522144</v>
      </c>
      <c r="M208" s="188" t="s">
        <v>589</v>
      </c>
      <c r="N208" s="194">
        <v>42977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92</v>
      </c>
      <c r="B209" s="217">
        <v>42933</v>
      </c>
      <c r="C209" s="217"/>
      <c r="D209" s="218" t="s">
        <v>745</v>
      </c>
      <c r="E209" s="219" t="s">
        <v>620</v>
      </c>
      <c r="F209" s="220">
        <v>370</v>
      </c>
      <c r="G209" s="219"/>
      <c r="H209" s="219">
        <v>447.5</v>
      </c>
      <c r="I209" s="221">
        <v>450</v>
      </c>
      <c r="J209" s="222" t="s">
        <v>678</v>
      </c>
      <c r="K209" s="192">
        <f t="shared" si="73"/>
        <v>77.5</v>
      </c>
      <c r="L209" s="223">
        <f t="shared" si="74"/>
        <v>0.20945945945945946</v>
      </c>
      <c r="M209" s="219" t="s">
        <v>589</v>
      </c>
      <c r="N209" s="224">
        <v>43035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93</v>
      </c>
      <c r="B210" s="217">
        <v>42943</v>
      </c>
      <c r="C210" s="217"/>
      <c r="D210" s="218" t="s">
        <v>183</v>
      </c>
      <c r="E210" s="219" t="s">
        <v>620</v>
      </c>
      <c r="F210" s="220">
        <v>657.5</v>
      </c>
      <c r="G210" s="219"/>
      <c r="H210" s="219">
        <v>825</v>
      </c>
      <c r="I210" s="221">
        <v>820</v>
      </c>
      <c r="J210" s="222" t="s">
        <v>678</v>
      </c>
      <c r="K210" s="192">
        <f t="shared" si="73"/>
        <v>167.5</v>
      </c>
      <c r="L210" s="223">
        <f t="shared" si="74"/>
        <v>0.25475285171102663</v>
      </c>
      <c r="M210" s="219" t="s">
        <v>589</v>
      </c>
      <c r="N210" s="224">
        <v>43090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94</v>
      </c>
      <c r="B211" s="186">
        <v>42964</v>
      </c>
      <c r="C211" s="186"/>
      <c r="D211" s="187" t="s">
        <v>361</v>
      </c>
      <c r="E211" s="188" t="s">
        <v>620</v>
      </c>
      <c r="F211" s="189">
        <v>605</v>
      </c>
      <c r="G211" s="188"/>
      <c r="H211" s="188">
        <v>750</v>
      </c>
      <c r="I211" s="190">
        <v>750</v>
      </c>
      <c r="J211" s="191" t="s">
        <v>736</v>
      </c>
      <c r="K211" s="192">
        <f t="shared" si="73"/>
        <v>145</v>
      </c>
      <c r="L211" s="193">
        <f t="shared" si="74"/>
        <v>0.23966942148760331</v>
      </c>
      <c r="M211" s="188" t="s">
        <v>589</v>
      </c>
      <c r="N211" s="194">
        <v>43027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5">
        <v>95</v>
      </c>
      <c r="B212" s="196">
        <v>42979</v>
      </c>
      <c r="C212" s="196"/>
      <c r="D212" s="204" t="s">
        <v>746</v>
      </c>
      <c r="E212" s="199" t="s">
        <v>620</v>
      </c>
      <c r="F212" s="199">
        <v>255</v>
      </c>
      <c r="G212" s="200"/>
      <c r="H212" s="200">
        <v>217.25</v>
      </c>
      <c r="I212" s="200">
        <v>320</v>
      </c>
      <c r="J212" s="201" t="s">
        <v>747</v>
      </c>
      <c r="K212" s="202">
        <f t="shared" si="73"/>
        <v>-37.75</v>
      </c>
      <c r="L212" s="205">
        <f t="shared" si="74"/>
        <v>-0.14803921568627451</v>
      </c>
      <c r="M212" s="199" t="s">
        <v>601</v>
      </c>
      <c r="N212" s="196">
        <v>43661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96</v>
      </c>
      <c r="B213" s="186">
        <v>42997</v>
      </c>
      <c r="C213" s="186"/>
      <c r="D213" s="187" t="s">
        <v>748</v>
      </c>
      <c r="E213" s="188" t="s">
        <v>620</v>
      </c>
      <c r="F213" s="189">
        <v>215</v>
      </c>
      <c r="G213" s="188"/>
      <c r="H213" s="188">
        <v>258</v>
      </c>
      <c r="I213" s="190">
        <v>258</v>
      </c>
      <c r="J213" s="191" t="s">
        <v>678</v>
      </c>
      <c r="K213" s="192">
        <f t="shared" si="73"/>
        <v>43</v>
      </c>
      <c r="L213" s="193">
        <f t="shared" si="74"/>
        <v>0.2</v>
      </c>
      <c r="M213" s="188" t="s">
        <v>589</v>
      </c>
      <c r="N213" s="194">
        <v>43040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97</v>
      </c>
      <c r="B214" s="186">
        <v>42997</v>
      </c>
      <c r="C214" s="186"/>
      <c r="D214" s="187" t="s">
        <v>748</v>
      </c>
      <c r="E214" s="188" t="s">
        <v>620</v>
      </c>
      <c r="F214" s="189">
        <v>215</v>
      </c>
      <c r="G214" s="188"/>
      <c r="H214" s="188">
        <v>258</v>
      </c>
      <c r="I214" s="190">
        <v>258</v>
      </c>
      <c r="J214" s="222" t="s">
        <v>678</v>
      </c>
      <c r="K214" s="192">
        <v>43</v>
      </c>
      <c r="L214" s="193">
        <v>0.2</v>
      </c>
      <c r="M214" s="188" t="s">
        <v>589</v>
      </c>
      <c r="N214" s="194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6">
        <v>98</v>
      </c>
      <c r="B215" s="217">
        <v>42998</v>
      </c>
      <c r="C215" s="217"/>
      <c r="D215" s="218" t="s">
        <v>749</v>
      </c>
      <c r="E215" s="219" t="s">
        <v>620</v>
      </c>
      <c r="F215" s="189">
        <v>75</v>
      </c>
      <c r="G215" s="219"/>
      <c r="H215" s="219">
        <v>90</v>
      </c>
      <c r="I215" s="221">
        <v>90</v>
      </c>
      <c r="J215" s="191" t="s">
        <v>750</v>
      </c>
      <c r="K215" s="192">
        <f t="shared" ref="K215:K220" si="75">H215-F215</f>
        <v>15</v>
      </c>
      <c r="L215" s="193">
        <f t="shared" ref="L215:L220" si="76">K215/F215</f>
        <v>0.2</v>
      </c>
      <c r="M215" s="188" t="s">
        <v>589</v>
      </c>
      <c r="N215" s="194">
        <v>43019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99</v>
      </c>
      <c r="B216" s="217">
        <v>43011</v>
      </c>
      <c r="C216" s="217"/>
      <c r="D216" s="218" t="s">
        <v>603</v>
      </c>
      <c r="E216" s="219" t="s">
        <v>620</v>
      </c>
      <c r="F216" s="220">
        <v>315</v>
      </c>
      <c r="G216" s="219"/>
      <c r="H216" s="219">
        <v>392</v>
      </c>
      <c r="I216" s="221">
        <v>384</v>
      </c>
      <c r="J216" s="222" t="s">
        <v>751</v>
      </c>
      <c r="K216" s="192">
        <f t="shared" si="75"/>
        <v>77</v>
      </c>
      <c r="L216" s="223">
        <f t="shared" si="76"/>
        <v>0.24444444444444444</v>
      </c>
      <c r="M216" s="219" t="s">
        <v>589</v>
      </c>
      <c r="N216" s="224">
        <v>43017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100</v>
      </c>
      <c r="B217" s="217">
        <v>43013</v>
      </c>
      <c r="C217" s="217"/>
      <c r="D217" s="218" t="s">
        <v>461</v>
      </c>
      <c r="E217" s="219" t="s">
        <v>620</v>
      </c>
      <c r="F217" s="220">
        <v>145</v>
      </c>
      <c r="G217" s="219"/>
      <c r="H217" s="219">
        <v>179</v>
      </c>
      <c r="I217" s="221">
        <v>180</v>
      </c>
      <c r="J217" s="222" t="s">
        <v>752</v>
      </c>
      <c r="K217" s="192">
        <f t="shared" si="75"/>
        <v>34</v>
      </c>
      <c r="L217" s="223">
        <f t="shared" si="76"/>
        <v>0.23448275862068965</v>
      </c>
      <c r="M217" s="219" t="s">
        <v>589</v>
      </c>
      <c r="N217" s="224">
        <v>43025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101</v>
      </c>
      <c r="B218" s="217">
        <v>43014</v>
      </c>
      <c r="C218" s="217"/>
      <c r="D218" s="218" t="s">
        <v>335</v>
      </c>
      <c r="E218" s="219" t="s">
        <v>620</v>
      </c>
      <c r="F218" s="220">
        <v>256</v>
      </c>
      <c r="G218" s="219"/>
      <c r="H218" s="219">
        <v>323</v>
      </c>
      <c r="I218" s="221">
        <v>320</v>
      </c>
      <c r="J218" s="222" t="s">
        <v>678</v>
      </c>
      <c r="K218" s="192">
        <f t="shared" si="75"/>
        <v>67</v>
      </c>
      <c r="L218" s="223">
        <f t="shared" si="76"/>
        <v>0.26171875</v>
      </c>
      <c r="M218" s="219" t="s">
        <v>589</v>
      </c>
      <c r="N218" s="224">
        <v>43067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102</v>
      </c>
      <c r="B219" s="217">
        <v>43017</v>
      </c>
      <c r="C219" s="217"/>
      <c r="D219" s="218" t="s">
        <v>351</v>
      </c>
      <c r="E219" s="219" t="s">
        <v>620</v>
      </c>
      <c r="F219" s="220">
        <v>137.5</v>
      </c>
      <c r="G219" s="219"/>
      <c r="H219" s="219">
        <v>184</v>
      </c>
      <c r="I219" s="221">
        <v>183</v>
      </c>
      <c r="J219" s="222" t="s">
        <v>753</v>
      </c>
      <c r="K219" s="192">
        <f t="shared" si="75"/>
        <v>46.5</v>
      </c>
      <c r="L219" s="223">
        <f t="shared" si="76"/>
        <v>0.33818181818181819</v>
      </c>
      <c r="M219" s="219" t="s">
        <v>589</v>
      </c>
      <c r="N219" s="224">
        <v>43108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103</v>
      </c>
      <c r="B220" s="217">
        <v>43018</v>
      </c>
      <c r="C220" s="217"/>
      <c r="D220" s="218" t="s">
        <v>754</v>
      </c>
      <c r="E220" s="219" t="s">
        <v>620</v>
      </c>
      <c r="F220" s="220">
        <v>125.5</v>
      </c>
      <c r="G220" s="219"/>
      <c r="H220" s="219">
        <v>158</v>
      </c>
      <c r="I220" s="221">
        <v>155</v>
      </c>
      <c r="J220" s="222" t="s">
        <v>755</v>
      </c>
      <c r="K220" s="192">
        <f t="shared" si="75"/>
        <v>32.5</v>
      </c>
      <c r="L220" s="223">
        <f t="shared" si="76"/>
        <v>0.25896414342629481</v>
      </c>
      <c r="M220" s="219" t="s">
        <v>589</v>
      </c>
      <c r="N220" s="224">
        <v>43067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104</v>
      </c>
      <c r="B221" s="217">
        <v>43018</v>
      </c>
      <c r="C221" s="217"/>
      <c r="D221" s="218" t="s">
        <v>756</v>
      </c>
      <c r="E221" s="219" t="s">
        <v>620</v>
      </c>
      <c r="F221" s="220">
        <v>895</v>
      </c>
      <c r="G221" s="219"/>
      <c r="H221" s="219">
        <v>1122.5</v>
      </c>
      <c r="I221" s="221">
        <v>1078</v>
      </c>
      <c r="J221" s="222" t="s">
        <v>757</v>
      </c>
      <c r="K221" s="192">
        <v>227.5</v>
      </c>
      <c r="L221" s="223">
        <v>0.25418994413407803</v>
      </c>
      <c r="M221" s="219" t="s">
        <v>589</v>
      </c>
      <c r="N221" s="224">
        <v>43117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105</v>
      </c>
      <c r="B222" s="217">
        <v>43020</v>
      </c>
      <c r="C222" s="217"/>
      <c r="D222" s="218" t="s">
        <v>344</v>
      </c>
      <c r="E222" s="219" t="s">
        <v>620</v>
      </c>
      <c r="F222" s="220">
        <v>525</v>
      </c>
      <c r="G222" s="219"/>
      <c r="H222" s="219">
        <v>629</v>
      </c>
      <c r="I222" s="221">
        <v>629</v>
      </c>
      <c r="J222" s="222" t="s">
        <v>678</v>
      </c>
      <c r="K222" s="192">
        <v>104</v>
      </c>
      <c r="L222" s="223">
        <v>0.19809523809523799</v>
      </c>
      <c r="M222" s="219" t="s">
        <v>589</v>
      </c>
      <c r="N222" s="224">
        <v>43119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106</v>
      </c>
      <c r="B223" s="217">
        <v>43046</v>
      </c>
      <c r="C223" s="217"/>
      <c r="D223" s="218" t="s">
        <v>386</v>
      </c>
      <c r="E223" s="219" t="s">
        <v>620</v>
      </c>
      <c r="F223" s="220">
        <v>740</v>
      </c>
      <c r="G223" s="219"/>
      <c r="H223" s="219">
        <v>892.5</v>
      </c>
      <c r="I223" s="221">
        <v>900</v>
      </c>
      <c r="J223" s="222" t="s">
        <v>758</v>
      </c>
      <c r="K223" s="192">
        <f t="shared" ref="K223:K225" si="77">H223-F223</f>
        <v>152.5</v>
      </c>
      <c r="L223" s="223">
        <f t="shared" ref="L223:L225" si="78">K223/F223</f>
        <v>0.20608108108108109</v>
      </c>
      <c r="M223" s="219" t="s">
        <v>589</v>
      </c>
      <c r="N223" s="224">
        <v>43052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107</v>
      </c>
      <c r="B224" s="186">
        <v>43073</v>
      </c>
      <c r="C224" s="186"/>
      <c r="D224" s="187" t="s">
        <v>759</v>
      </c>
      <c r="E224" s="188" t="s">
        <v>620</v>
      </c>
      <c r="F224" s="189">
        <v>118.5</v>
      </c>
      <c r="G224" s="188"/>
      <c r="H224" s="188">
        <v>143.5</v>
      </c>
      <c r="I224" s="190">
        <v>145</v>
      </c>
      <c r="J224" s="191" t="s">
        <v>610</v>
      </c>
      <c r="K224" s="192">
        <f t="shared" si="77"/>
        <v>25</v>
      </c>
      <c r="L224" s="193">
        <f t="shared" si="78"/>
        <v>0.2109704641350211</v>
      </c>
      <c r="M224" s="188" t="s">
        <v>589</v>
      </c>
      <c r="N224" s="194">
        <v>43097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5">
        <v>108</v>
      </c>
      <c r="B225" s="196">
        <v>43090</v>
      </c>
      <c r="C225" s="196"/>
      <c r="D225" s="197" t="s">
        <v>432</v>
      </c>
      <c r="E225" s="198" t="s">
        <v>620</v>
      </c>
      <c r="F225" s="199">
        <v>715</v>
      </c>
      <c r="G225" s="199"/>
      <c r="H225" s="200">
        <v>500</v>
      </c>
      <c r="I225" s="200">
        <v>872</v>
      </c>
      <c r="J225" s="201" t="s">
        <v>760</v>
      </c>
      <c r="K225" s="202">
        <f t="shared" si="77"/>
        <v>-215</v>
      </c>
      <c r="L225" s="203">
        <f t="shared" si="78"/>
        <v>-0.30069930069930068</v>
      </c>
      <c r="M225" s="199" t="s">
        <v>601</v>
      </c>
      <c r="N225" s="196">
        <v>43670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109</v>
      </c>
      <c r="B226" s="186">
        <v>43098</v>
      </c>
      <c r="C226" s="186"/>
      <c r="D226" s="187" t="s">
        <v>603</v>
      </c>
      <c r="E226" s="188" t="s">
        <v>620</v>
      </c>
      <c r="F226" s="189">
        <v>435</v>
      </c>
      <c r="G226" s="188"/>
      <c r="H226" s="188">
        <v>542.5</v>
      </c>
      <c r="I226" s="190">
        <v>539</v>
      </c>
      <c r="J226" s="191" t="s">
        <v>678</v>
      </c>
      <c r="K226" s="192">
        <v>107.5</v>
      </c>
      <c r="L226" s="193">
        <v>0.247126436781609</v>
      </c>
      <c r="M226" s="188" t="s">
        <v>589</v>
      </c>
      <c r="N226" s="194">
        <v>43206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110</v>
      </c>
      <c r="B227" s="186">
        <v>43098</v>
      </c>
      <c r="C227" s="186"/>
      <c r="D227" s="187" t="s">
        <v>561</v>
      </c>
      <c r="E227" s="188" t="s">
        <v>620</v>
      </c>
      <c r="F227" s="189">
        <v>885</v>
      </c>
      <c r="G227" s="188"/>
      <c r="H227" s="188">
        <v>1090</v>
      </c>
      <c r="I227" s="190">
        <v>1084</v>
      </c>
      <c r="J227" s="191" t="s">
        <v>678</v>
      </c>
      <c r="K227" s="192">
        <v>205</v>
      </c>
      <c r="L227" s="193">
        <v>0.23163841807909599</v>
      </c>
      <c r="M227" s="188" t="s">
        <v>589</v>
      </c>
      <c r="N227" s="194">
        <v>43213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5">
        <v>111</v>
      </c>
      <c r="B228" s="226">
        <v>43192</v>
      </c>
      <c r="C228" s="226"/>
      <c r="D228" s="204" t="s">
        <v>761</v>
      </c>
      <c r="E228" s="199" t="s">
        <v>620</v>
      </c>
      <c r="F228" s="227">
        <v>478.5</v>
      </c>
      <c r="G228" s="199"/>
      <c r="H228" s="199">
        <v>442</v>
      </c>
      <c r="I228" s="200">
        <v>613</v>
      </c>
      <c r="J228" s="201" t="s">
        <v>762</v>
      </c>
      <c r="K228" s="202">
        <f t="shared" ref="K228:K231" si="79">H228-F228</f>
        <v>-36.5</v>
      </c>
      <c r="L228" s="203">
        <f t="shared" ref="L228:L231" si="80">K228/F228</f>
        <v>-7.6280041797283177E-2</v>
      </c>
      <c r="M228" s="199" t="s">
        <v>601</v>
      </c>
      <c r="N228" s="196">
        <v>43762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5">
        <v>112</v>
      </c>
      <c r="B229" s="196">
        <v>43194</v>
      </c>
      <c r="C229" s="196"/>
      <c r="D229" s="197" t="s">
        <v>763</v>
      </c>
      <c r="E229" s="198" t="s">
        <v>620</v>
      </c>
      <c r="F229" s="199">
        <f>141.5-7.3</f>
        <v>134.19999999999999</v>
      </c>
      <c r="G229" s="199"/>
      <c r="H229" s="200">
        <v>77</v>
      </c>
      <c r="I229" s="200">
        <v>180</v>
      </c>
      <c r="J229" s="201" t="s">
        <v>764</v>
      </c>
      <c r="K229" s="202">
        <f t="shared" si="79"/>
        <v>-57.199999999999989</v>
      </c>
      <c r="L229" s="203">
        <f t="shared" si="80"/>
        <v>-0.42622950819672129</v>
      </c>
      <c r="M229" s="199" t="s">
        <v>601</v>
      </c>
      <c r="N229" s="196">
        <v>43522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5">
        <v>113</v>
      </c>
      <c r="B230" s="196">
        <v>43209</v>
      </c>
      <c r="C230" s="196"/>
      <c r="D230" s="197" t="s">
        <v>765</v>
      </c>
      <c r="E230" s="198" t="s">
        <v>620</v>
      </c>
      <c r="F230" s="199">
        <v>430</v>
      </c>
      <c r="G230" s="199"/>
      <c r="H230" s="200">
        <v>220</v>
      </c>
      <c r="I230" s="200">
        <v>537</v>
      </c>
      <c r="J230" s="201" t="s">
        <v>766</v>
      </c>
      <c r="K230" s="202">
        <f t="shared" si="79"/>
        <v>-210</v>
      </c>
      <c r="L230" s="203">
        <f t="shared" si="80"/>
        <v>-0.48837209302325579</v>
      </c>
      <c r="M230" s="199" t="s">
        <v>601</v>
      </c>
      <c r="N230" s="196">
        <v>43252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114</v>
      </c>
      <c r="B231" s="217">
        <v>43220</v>
      </c>
      <c r="C231" s="217"/>
      <c r="D231" s="218" t="s">
        <v>387</v>
      </c>
      <c r="E231" s="219" t="s">
        <v>620</v>
      </c>
      <c r="F231" s="219">
        <v>153.5</v>
      </c>
      <c r="G231" s="219"/>
      <c r="H231" s="219">
        <v>196</v>
      </c>
      <c r="I231" s="221">
        <v>196</v>
      </c>
      <c r="J231" s="191" t="s">
        <v>767</v>
      </c>
      <c r="K231" s="192">
        <f t="shared" si="79"/>
        <v>42.5</v>
      </c>
      <c r="L231" s="193">
        <f t="shared" si="80"/>
        <v>0.27687296416938112</v>
      </c>
      <c r="M231" s="188" t="s">
        <v>589</v>
      </c>
      <c r="N231" s="194">
        <v>43605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5">
        <v>115</v>
      </c>
      <c r="B232" s="196">
        <v>43306</v>
      </c>
      <c r="C232" s="196"/>
      <c r="D232" s="197" t="s">
        <v>737</v>
      </c>
      <c r="E232" s="198" t="s">
        <v>620</v>
      </c>
      <c r="F232" s="199">
        <v>27.5</v>
      </c>
      <c r="G232" s="199"/>
      <c r="H232" s="200">
        <v>13.1</v>
      </c>
      <c r="I232" s="200">
        <v>60</v>
      </c>
      <c r="J232" s="201" t="s">
        <v>768</v>
      </c>
      <c r="K232" s="202">
        <v>-14.4</v>
      </c>
      <c r="L232" s="203">
        <v>-0.52363636363636401</v>
      </c>
      <c r="M232" s="199" t="s">
        <v>601</v>
      </c>
      <c r="N232" s="196">
        <v>43138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5">
        <v>116</v>
      </c>
      <c r="B233" s="226">
        <v>43318</v>
      </c>
      <c r="C233" s="226"/>
      <c r="D233" s="204" t="s">
        <v>769</v>
      </c>
      <c r="E233" s="199" t="s">
        <v>620</v>
      </c>
      <c r="F233" s="199">
        <v>148.5</v>
      </c>
      <c r="G233" s="199"/>
      <c r="H233" s="199">
        <v>102</v>
      </c>
      <c r="I233" s="200">
        <v>182</v>
      </c>
      <c r="J233" s="201" t="s">
        <v>770</v>
      </c>
      <c r="K233" s="202">
        <f>H233-F233</f>
        <v>-46.5</v>
      </c>
      <c r="L233" s="203">
        <f>K233/F233</f>
        <v>-0.31313131313131315</v>
      </c>
      <c r="M233" s="199" t="s">
        <v>601</v>
      </c>
      <c r="N233" s="196">
        <v>43661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117</v>
      </c>
      <c r="B234" s="186">
        <v>43335</v>
      </c>
      <c r="C234" s="186"/>
      <c r="D234" s="187" t="s">
        <v>771</v>
      </c>
      <c r="E234" s="188" t="s">
        <v>620</v>
      </c>
      <c r="F234" s="219">
        <v>285</v>
      </c>
      <c r="G234" s="188"/>
      <c r="H234" s="188">
        <v>355</v>
      </c>
      <c r="I234" s="190">
        <v>364</v>
      </c>
      <c r="J234" s="191" t="s">
        <v>772</v>
      </c>
      <c r="K234" s="192">
        <v>70</v>
      </c>
      <c r="L234" s="193">
        <v>0.24561403508771901</v>
      </c>
      <c r="M234" s="188" t="s">
        <v>589</v>
      </c>
      <c r="N234" s="194">
        <v>43455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118</v>
      </c>
      <c r="B235" s="186">
        <v>43341</v>
      </c>
      <c r="C235" s="186"/>
      <c r="D235" s="187" t="s">
        <v>375</v>
      </c>
      <c r="E235" s="188" t="s">
        <v>620</v>
      </c>
      <c r="F235" s="219">
        <v>525</v>
      </c>
      <c r="G235" s="188"/>
      <c r="H235" s="188">
        <v>585</v>
      </c>
      <c r="I235" s="190">
        <v>635</v>
      </c>
      <c r="J235" s="191" t="s">
        <v>773</v>
      </c>
      <c r="K235" s="192">
        <f t="shared" ref="K235:K252" si="81">H235-F235</f>
        <v>60</v>
      </c>
      <c r="L235" s="193">
        <f t="shared" ref="L235:L252" si="82">K235/F235</f>
        <v>0.11428571428571428</v>
      </c>
      <c r="M235" s="188" t="s">
        <v>589</v>
      </c>
      <c r="N235" s="194">
        <v>43662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119</v>
      </c>
      <c r="B236" s="186">
        <v>43395</v>
      </c>
      <c r="C236" s="186"/>
      <c r="D236" s="187" t="s">
        <v>361</v>
      </c>
      <c r="E236" s="188" t="s">
        <v>620</v>
      </c>
      <c r="F236" s="219">
        <v>475</v>
      </c>
      <c r="G236" s="188"/>
      <c r="H236" s="188">
        <v>574</v>
      </c>
      <c r="I236" s="190">
        <v>570</v>
      </c>
      <c r="J236" s="191" t="s">
        <v>678</v>
      </c>
      <c r="K236" s="192">
        <f t="shared" si="81"/>
        <v>99</v>
      </c>
      <c r="L236" s="193">
        <f t="shared" si="82"/>
        <v>0.20842105263157895</v>
      </c>
      <c r="M236" s="188" t="s">
        <v>589</v>
      </c>
      <c r="N236" s="194">
        <v>43403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120</v>
      </c>
      <c r="B237" s="217">
        <v>43397</v>
      </c>
      <c r="C237" s="217"/>
      <c r="D237" s="218" t="s">
        <v>382</v>
      </c>
      <c r="E237" s="219" t="s">
        <v>620</v>
      </c>
      <c r="F237" s="219">
        <v>707.5</v>
      </c>
      <c r="G237" s="219"/>
      <c r="H237" s="219">
        <v>872</v>
      </c>
      <c r="I237" s="221">
        <v>872</v>
      </c>
      <c r="J237" s="222" t="s">
        <v>678</v>
      </c>
      <c r="K237" s="192">
        <f t="shared" si="81"/>
        <v>164.5</v>
      </c>
      <c r="L237" s="223">
        <f t="shared" si="82"/>
        <v>0.23250883392226149</v>
      </c>
      <c r="M237" s="219" t="s">
        <v>589</v>
      </c>
      <c r="N237" s="224">
        <v>43482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121</v>
      </c>
      <c r="B238" s="217">
        <v>43398</v>
      </c>
      <c r="C238" s="217"/>
      <c r="D238" s="218" t="s">
        <v>774</v>
      </c>
      <c r="E238" s="219" t="s">
        <v>620</v>
      </c>
      <c r="F238" s="219">
        <v>162</v>
      </c>
      <c r="G238" s="219"/>
      <c r="H238" s="219">
        <v>204</v>
      </c>
      <c r="I238" s="221">
        <v>209</v>
      </c>
      <c r="J238" s="222" t="s">
        <v>775</v>
      </c>
      <c r="K238" s="192">
        <f t="shared" si="81"/>
        <v>42</v>
      </c>
      <c r="L238" s="223">
        <f t="shared" si="82"/>
        <v>0.25925925925925924</v>
      </c>
      <c r="M238" s="219" t="s">
        <v>589</v>
      </c>
      <c r="N238" s="224">
        <v>43539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122</v>
      </c>
      <c r="B239" s="217">
        <v>43399</v>
      </c>
      <c r="C239" s="217"/>
      <c r="D239" s="218" t="s">
        <v>480</v>
      </c>
      <c r="E239" s="219" t="s">
        <v>620</v>
      </c>
      <c r="F239" s="219">
        <v>240</v>
      </c>
      <c r="G239" s="219"/>
      <c r="H239" s="219">
        <v>297</v>
      </c>
      <c r="I239" s="221">
        <v>297</v>
      </c>
      <c r="J239" s="222" t="s">
        <v>678</v>
      </c>
      <c r="K239" s="228">
        <f t="shared" si="81"/>
        <v>57</v>
      </c>
      <c r="L239" s="223">
        <f t="shared" si="82"/>
        <v>0.23749999999999999</v>
      </c>
      <c r="M239" s="219" t="s">
        <v>589</v>
      </c>
      <c r="N239" s="224">
        <v>43417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123</v>
      </c>
      <c r="B240" s="186">
        <v>43439</v>
      </c>
      <c r="C240" s="186"/>
      <c r="D240" s="187" t="s">
        <v>776</v>
      </c>
      <c r="E240" s="188" t="s">
        <v>620</v>
      </c>
      <c r="F240" s="188">
        <v>202.5</v>
      </c>
      <c r="G240" s="188"/>
      <c r="H240" s="188">
        <v>255</v>
      </c>
      <c r="I240" s="190">
        <v>252</v>
      </c>
      <c r="J240" s="191" t="s">
        <v>678</v>
      </c>
      <c r="K240" s="192">
        <f t="shared" si="81"/>
        <v>52.5</v>
      </c>
      <c r="L240" s="193">
        <f t="shared" si="82"/>
        <v>0.25925925925925924</v>
      </c>
      <c r="M240" s="188" t="s">
        <v>589</v>
      </c>
      <c r="N240" s="194">
        <v>43542</v>
      </c>
      <c r="O240" s="1"/>
      <c r="P240" s="1"/>
      <c r="Q240" s="1"/>
      <c r="R240" s="6" t="s">
        <v>777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124</v>
      </c>
      <c r="B241" s="217">
        <v>43465</v>
      </c>
      <c r="C241" s="186"/>
      <c r="D241" s="218" t="s">
        <v>414</v>
      </c>
      <c r="E241" s="219" t="s">
        <v>620</v>
      </c>
      <c r="F241" s="219">
        <v>710</v>
      </c>
      <c r="G241" s="219"/>
      <c r="H241" s="219">
        <v>866</v>
      </c>
      <c r="I241" s="221">
        <v>866</v>
      </c>
      <c r="J241" s="222" t="s">
        <v>678</v>
      </c>
      <c r="K241" s="192">
        <f t="shared" si="81"/>
        <v>156</v>
      </c>
      <c r="L241" s="193">
        <f t="shared" si="82"/>
        <v>0.21971830985915494</v>
      </c>
      <c r="M241" s="188" t="s">
        <v>589</v>
      </c>
      <c r="N241" s="194">
        <v>43553</v>
      </c>
      <c r="O241" s="1"/>
      <c r="P241" s="1"/>
      <c r="Q241" s="1"/>
      <c r="R241" s="6" t="s">
        <v>777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125</v>
      </c>
      <c r="B242" s="217">
        <v>43522</v>
      </c>
      <c r="C242" s="217"/>
      <c r="D242" s="218" t="s">
        <v>152</v>
      </c>
      <c r="E242" s="219" t="s">
        <v>620</v>
      </c>
      <c r="F242" s="219">
        <v>337.25</v>
      </c>
      <c r="G242" s="219"/>
      <c r="H242" s="219">
        <v>398.5</v>
      </c>
      <c r="I242" s="221">
        <v>411</v>
      </c>
      <c r="J242" s="191" t="s">
        <v>778</v>
      </c>
      <c r="K242" s="192">
        <f t="shared" si="81"/>
        <v>61.25</v>
      </c>
      <c r="L242" s="193">
        <f t="shared" si="82"/>
        <v>0.1816160118606375</v>
      </c>
      <c r="M242" s="188" t="s">
        <v>589</v>
      </c>
      <c r="N242" s="194">
        <v>43760</v>
      </c>
      <c r="O242" s="1"/>
      <c r="P242" s="1"/>
      <c r="Q242" s="1"/>
      <c r="R242" s="6" t="s">
        <v>777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9">
        <v>126</v>
      </c>
      <c r="B243" s="230">
        <v>43559</v>
      </c>
      <c r="C243" s="230"/>
      <c r="D243" s="231" t="s">
        <v>779</v>
      </c>
      <c r="E243" s="232" t="s">
        <v>620</v>
      </c>
      <c r="F243" s="232">
        <v>130</v>
      </c>
      <c r="G243" s="232"/>
      <c r="H243" s="232">
        <v>65</v>
      </c>
      <c r="I243" s="233">
        <v>158</v>
      </c>
      <c r="J243" s="201" t="s">
        <v>780</v>
      </c>
      <c r="K243" s="202">
        <f t="shared" si="81"/>
        <v>-65</v>
      </c>
      <c r="L243" s="203">
        <f t="shared" si="82"/>
        <v>-0.5</v>
      </c>
      <c r="M243" s="199" t="s">
        <v>601</v>
      </c>
      <c r="N243" s="196">
        <v>43726</v>
      </c>
      <c r="O243" s="1"/>
      <c r="P243" s="1"/>
      <c r="Q243" s="1"/>
      <c r="R243" s="6" t="s">
        <v>781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127</v>
      </c>
      <c r="B244" s="217">
        <v>43017</v>
      </c>
      <c r="C244" s="217"/>
      <c r="D244" s="218" t="s">
        <v>185</v>
      </c>
      <c r="E244" s="219" t="s">
        <v>620</v>
      </c>
      <c r="F244" s="219">
        <v>141.5</v>
      </c>
      <c r="G244" s="219"/>
      <c r="H244" s="219">
        <v>183.5</v>
      </c>
      <c r="I244" s="221">
        <v>210</v>
      </c>
      <c r="J244" s="191" t="s">
        <v>775</v>
      </c>
      <c r="K244" s="192">
        <f t="shared" si="81"/>
        <v>42</v>
      </c>
      <c r="L244" s="193">
        <f t="shared" si="82"/>
        <v>0.29681978798586572</v>
      </c>
      <c r="M244" s="188" t="s">
        <v>589</v>
      </c>
      <c r="N244" s="194">
        <v>43042</v>
      </c>
      <c r="O244" s="1"/>
      <c r="P244" s="1"/>
      <c r="Q244" s="1"/>
      <c r="R244" s="6" t="s">
        <v>781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128</v>
      </c>
      <c r="B245" s="230">
        <v>43074</v>
      </c>
      <c r="C245" s="230"/>
      <c r="D245" s="231" t="s">
        <v>782</v>
      </c>
      <c r="E245" s="232" t="s">
        <v>620</v>
      </c>
      <c r="F245" s="227">
        <v>172</v>
      </c>
      <c r="G245" s="232"/>
      <c r="H245" s="232">
        <v>155.25</v>
      </c>
      <c r="I245" s="233">
        <v>230</v>
      </c>
      <c r="J245" s="201" t="s">
        <v>783</v>
      </c>
      <c r="K245" s="202">
        <f t="shared" si="81"/>
        <v>-16.75</v>
      </c>
      <c r="L245" s="203">
        <f t="shared" si="82"/>
        <v>-9.7383720930232565E-2</v>
      </c>
      <c r="M245" s="199" t="s">
        <v>601</v>
      </c>
      <c r="N245" s="196">
        <v>43787</v>
      </c>
      <c r="O245" s="1"/>
      <c r="P245" s="1"/>
      <c r="Q245" s="1"/>
      <c r="R245" s="6" t="s">
        <v>781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129</v>
      </c>
      <c r="B246" s="217">
        <v>43398</v>
      </c>
      <c r="C246" s="217"/>
      <c r="D246" s="218" t="s">
        <v>107</v>
      </c>
      <c r="E246" s="219" t="s">
        <v>620</v>
      </c>
      <c r="F246" s="219">
        <v>698.5</v>
      </c>
      <c r="G246" s="219"/>
      <c r="H246" s="219">
        <v>890</v>
      </c>
      <c r="I246" s="221">
        <v>890</v>
      </c>
      <c r="J246" s="191" t="s">
        <v>852</v>
      </c>
      <c r="K246" s="192">
        <f t="shared" si="81"/>
        <v>191.5</v>
      </c>
      <c r="L246" s="193">
        <f t="shared" si="82"/>
        <v>0.27415891195418757</v>
      </c>
      <c r="M246" s="188" t="s">
        <v>589</v>
      </c>
      <c r="N246" s="194">
        <v>44328</v>
      </c>
      <c r="O246" s="1"/>
      <c r="P246" s="1"/>
      <c r="Q246" s="1"/>
      <c r="R246" s="6" t="s">
        <v>777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130</v>
      </c>
      <c r="B247" s="217">
        <v>42877</v>
      </c>
      <c r="C247" s="217"/>
      <c r="D247" s="218" t="s">
        <v>374</v>
      </c>
      <c r="E247" s="219" t="s">
        <v>620</v>
      </c>
      <c r="F247" s="219">
        <v>127.6</v>
      </c>
      <c r="G247" s="219"/>
      <c r="H247" s="219">
        <v>138</v>
      </c>
      <c r="I247" s="221">
        <v>190</v>
      </c>
      <c r="J247" s="191" t="s">
        <v>784</v>
      </c>
      <c r="K247" s="192">
        <f t="shared" si="81"/>
        <v>10.400000000000006</v>
      </c>
      <c r="L247" s="193">
        <f t="shared" si="82"/>
        <v>8.1504702194357417E-2</v>
      </c>
      <c r="M247" s="188" t="s">
        <v>589</v>
      </c>
      <c r="N247" s="194">
        <v>43774</v>
      </c>
      <c r="O247" s="1"/>
      <c r="P247" s="1"/>
      <c r="Q247" s="1"/>
      <c r="R247" s="6" t="s">
        <v>781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131</v>
      </c>
      <c r="B248" s="217">
        <v>43158</v>
      </c>
      <c r="C248" s="217"/>
      <c r="D248" s="218" t="s">
        <v>785</v>
      </c>
      <c r="E248" s="219" t="s">
        <v>620</v>
      </c>
      <c r="F248" s="219">
        <v>317</v>
      </c>
      <c r="G248" s="219"/>
      <c r="H248" s="219">
        <v>382.5</v>
      </c>
      <c r="I248" s="221">
        <v>398</v>
      </c>
      <c r="J248" s="191" t="s">
        <v>786</v>
      </c>
      <c r="K248" s="192">
        <f t="shared" si="81"/>
        <v>65.5</v>
      </c>
      <c r="L248" s="193">
        <f t="shared" si="82"/>
        <v>0.20662460567823343</v>
      </c>
      <c r="M248" s="188" t="s">
        <v>589</v>
      </c>
      <c r="N248" s="194">
        <v>44238</v>
      </c>
      <c r="O248" s="1"/>
      <c r="P248" s="1"/>
      <c r="Q248" s="1"/>
      <c r="R248" s="6" t="s">
        <v>781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132</v>
      </c>
      <c r="B249" s="230">
        <v>43164</v>
      </c>
      <c r="C249" s="230"/>
      <c r="D249" s="231" t="s">
        <v>144</v>
      </c>
      <c r="E249" s="232" t="s">
        <v>620</v>
      </c>
      <c r="F249" s="227">
        <f>510-14.4</f>
        <v>495.6</v>
      </c>
      <c r="G249" s="232"/>
      <c r="H249" s="232">
        <v>350</v>
      </c>
      <c r="I249" s="233">
        <v>672</v>
      </c>
      <c r="J249" s="201" t="s">
        <v>787</v>
      </c>
      <c r="K249" s="202">
        <f t="shared" si="81"/>
        <v>-145.60000000000002</v>
      </c>
      <c r="L249" s="203">
        <f t="shared" si="82"/>
        <v>-0.29378531073446329</v>
      </c>
      <c r="M249" s="199" t="s">
        <v>601</v>
      </c>
      <c r="N249" s="196">
        <v>43887</v>
      </c>
      <c r="O249" s="1"/>
      <c r="P249" s="1"/>
      <c r="Q249" s="1"/>
      <c r="R249" s="6" t="s">
        <v>777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9">
        <v>133</v>
      </c>
      <c r="B250" s="230">
        <v>43237</v>
      </c>
      <c r="C250" s="230"/>
      <c r="D250" s="231" t="s">
        <v>472</v>
      </c>
      <c r="E250" s="232" t="s">
        <v>620</v>
      </c>
      <c r="F250" s="227">
        <v>230.3</v>
      </c>
      <c r="G250" s="232"/>
      <c r="H250" s="232">
        <v>102.5</v>
      </c>
      <c r="I250" s="233">
        <v>348</v>
      </c>
      <c r="J250" s="201" t="s">
        <v>788</v>
      </c>
      <c r="K250" s="202">
        <f t="shared" si="81"/>
        <v>-127.80000000000001</v>
      </c>
      <c r="L250" s="203">
        <f t="shared" si="82"/>
        <v>-0.55492835432045162</v>
      </c>
      <c r="M250" s="199" t="s">
        <v>601</v>
      </c>
      <c r="N250" s="196">
        <v>43896</v>
      </c>
      <c r="O250" s="1"/>
      <c r="P250" s="1"/>
      <c r="Q250" s="1"/>
      <c r="R250" s="6" t="s">
        <v>777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134</v>
      </c>
      <c r="B251" s="217">
        <v>43258</v>
      </c>
      <c r="C251" s="217"/>
      <c r="D251" s="218" t="s">
        <v>437</v>
      </c>
      <c r="E251" s="219" t="s">
        <v>620</v>
      </c>
      <c r="F251" s="219">
        <f>342.5-5.1</f>
        <v>337.4</v>
      </c>
      <c r="G251" s="219"/>
      <c r="H251" s="219">
        <v>412.5</v>
      </c>
      <c r="I251" s="221">
        <v>439</v>
      </c>
      <c r="J251" s="191" t="s">
        <v>789</v>
      </c>
      <c r="K251" s="192">
        <f t="shared" si="81"/>
        <v>75.100000000000023</v>
      </c>
      <c r="L251" s="193">
        <f t="shared" si="82"/>
        <v>0.22258446947243635</v>
      </c>
      <c r="M251" s="188" t="s">
        <v>589</v>
      </c>
      <c r="N251" s="194">
        <v>44230</v>
      </c>
      <c r="O251" s="1"/>
      <c r="P251" s="1"/>
      <c r="Q251" s="1"/>
      <c r="R251" s="6" t="s">
        <v>781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0">
        <v>135</v>
      </c>
      <c r="B252" s="209">
        <v>43285</v>
      </c>
      <c r="C252" s="209"/>
      <c r="D252" s="210" t="s">
        <v>55</v>
      </c>
      <c r="E252" s="211" t="s">
        <v>620</v>
      </c>
      <c r="F252" s="211">
        <f>127.5-5.53</f>
        <v>121.97</v>
      </c>
      <c r="G252" s="212"/>
      <c r="H252" s="212">
        <v>122.5</v>
      </c>
      <c r="I252" s="212">
        <v>170</v>
      </c>
      <c r="J252" s="213" t="s">
        <v>818</v>
      </c>
      <c r="K252" s="214">
        <f t="shared" si="81"/>
        <v>0.53000000000000114</v>
      </c>
      <c r="L252" s="215">
        <f t="shared" si="82"/>
        <v>4.3453308190538747E-3</v>
      </c>
      <c r="M252" s="211" t="s">
        <v>711</v>
      </c>
      <c r="N252" s="209">
        <v>44431</v>
      </c>
      <c r="O252" s="1"/>
      <c r="P252" s="1"/>
      <c r="Q252" s="1"/>
      <c r="R252" s="6" t="s">
        <v>777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136</v>
      </c>
      <c r="B253" s="230">
        <v>43294</v>
      </c>
      <c r="C253" s="230"/>
      <c r="D253" s="231" t="s">
        <v>363</v>
      </c>
      <c r="E253" s="232" t="s">
        <v>620</v>
      </c>
      <c r="F253" s="227">
        <v>46.5</v>
      </c>
      <c r="G253" s="232"/>
      <c r="H253" s="232">
        <v>17</v>
      </c>
      <c r="I253" s="233">
        <v>59</v>
      </c>
      <c r="J253" s="201" t="s">
        <v>790</v>
      </c>
      <c r="K253" s="202">
        <f t="shared" ref="K253:K261" si="83">H253-F253</f>
        <v>-29.5</v>
      </c>
      <c r="L253" s="203">
        <f t="shared" ref="L253:L261" si="84">K253/F253</f>
        <v>-0.63440860215053763</v>
      </c>
      <c r="M253" s="199" t="s">
        <v>601</v>
      </c>
      <c r="N253" s="196">
        <v>43887</v>
      </c>
      <c r="O253" s="1"/>
      <c r="P253" s="1"/>
      <c r="Q253" s="1"/>
      <c r="R253" s="6" t="s">
        <v>777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137</v>
      </c>
      <c r="B254" s="217">
        <v>43396</v>
      </c>
      <c r="C254" s="217"/>
      <c r="D254" s="218" t="s">
        <v>416</v>
      </c>
      <c r="E254" s="219" t="s">
        <v>620</v>
      </c>
      <c r="F254" s="219">
        <v>156.5</v>
      </c>
      <c r="G254" s="219"/>
      <c r="H254" s="219">
        <v>207.5</v>
      </c>
      <c r="I254" s="221">
        <v>191</v>
      </c>
      <c r="J254" s="191" t="s">
        <v>678</v>
      </c>
      <c r="K254" s="192">
        <f t="shared" si="83"/>
        <v>51</v>
      </c>
      <c r="L254" s="193">
        <f t="shared" si="84"/>
        <v>0.32587859424920129</v>
      </c>
      <c r="M254" s="188" t="s">
        <v>589</v>
      </c>
      <c r="N254" s="194">
        <v>44369</v>
      </c>
      <c r="O254" s="1"/>
      <c r="P254" s="1"/>
      <c r="Q254" s="1"/>
      <c r="R254" s="6" t="s">
        <v>777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138</v>
      </c>
      <c r="B255" s="217">
        <v>43439</v>
      </c>
      <c r="C255" s="217"/>
      <c r="D255" s="218" t="s">
        <v>325</v>
      </c>
      <c r="E255" s="219" t="s">
        <v>620</v>
      </c>
      <c r="F255" s="219">
        <v>259.5</v>
      </c>
      <c r="G255" s="219"/>
      <c r="H255" s="219">
        <v>320</v>
      </c>
      <c r="I255" s="221">
        <v>320</v>
      </c>
      <c r="J255" s="191" t="s">
        <v>678</v>
      </c>
      <c r="K255" s="192">
        <f t="shared" si="83"/>
        <v>60.5</v>
      </c>
      <c r="L255" s="193">
        <f t="shared" si="84"/>
        <v>0.23314065510597304</v>
      </c>
      <c r="M255" s="188" t="s">
        <v>589</v>
      </c>
      <c r="N255" s="194">
        <v>44323</v>
      </c>
      <c r="O255" s="1"/>
      <c r="P255" s="1"/>
      <c r="Q255" s="1"/>
      <c r="R255" s="6" t="s">
        <v>777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9">
        <v>139</v>
      </c>
      <c r="B256" s="230">
        <v>43439</v>
      </c>
      <c r="C256" s="230"/>
      <c r="D256" s="231" t="s">
        <v>791</v>
      </c>
      <c r="E256" s="232" t="s">
        <v>620</v>
      </c>
      <c r="F256" s="232">
        <v>715</v>
      </c>
      <c r="G256" s="232"/>
      <c r="H256" s="232">
        <v>445</v>
      </c>
      <c r="I256" s="233">
        <v>840</v>
      </c>
      <c r="J256" s="201" t="s">
        <v>792</v>
      </c>
      <c r="K256" s="202">
        <f t="shared" si="83"/>
        <v>-270</v>
      </c>
      <c r="L256" s="203">
        <f t="shared" si="84"/>
        <v>-0.3776223776223776</v>
      </c>
      <c r="M256" s="199" t="s">
        <v>601</v>
      </c>
      <c r="N256" s="196">
        <v>43800</v>
      </c>
      <c r="O256" s="1"/>
      <c r="P256" s="1"/>
      <c r="Q256" s="1"/>
      <c r="R256" s="6" t="s">
        <v>777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140</v>
      </c>
      <c r="B257" s="217">
        <v>43469</v>
      </c>
      <c r="C257" s="217"/>
      <c r="D257" s="218" t="s">
        <v>157</v>
      </c>
      <c r="E257" s="219" t="s">
        <v>620</v>
      </c>
      <c r="F257" s="219">
        <v>875</v>
      </c>
      <c r="G257" s="219"/>
      <c r="H257" s="219">
        <v>1165</v>
      </c>
      <c r="I257" s="221">
        <v>1185</v>
      </c>
      <c r="J257" s="191" t="s">
        <v>793</v>
      </c>
      <c r="K257" s="192">
        <f t="shared" si="83"/>
        <v>290</v>
      </c>
      <c r="L257" s="193">
        <f t="shared" si="84"/>
        <v>0.33142857142857141</v>
      </c>
      <c r="M257" s="188" t="s">
        <v>589</v>
      </c>
      <c r="N257" s="194">
        <v>43847</v>
      </c>
      <c r="O257" s="1"/>
      <c r="P257" s="1"/>
      <c r="Q257" s="1"/>
      <c r="R257" s="6" t="s">
        <v>777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141</v>
      </c>
      <c r="B258" s="217">
        <v>43559</v>
      </c>
      <c r="C258" s="217"/>
      <c r="D258" s="218" t="s">
        <v>341</v>
      </c>
      <c r="E258" s="219" t="s">
        <v>620</v>
      </c>
      <c r="F258" s="219">
        <f>387-14.63</f>
        <v>372.37</v>
      </c>
      <c r="G258" s="219"/>
      <c r="H258" s="219">
        <v>490</v>
      </c>
      <c r="I258" s="221">
        <v>490</v>
      </c>
      <c r="J258" s="191" t="s">
        <v>678</v>
      </c>
      <c r="K258" s="192">
        <f t="shared" si="83"/>
        <v>117.63</v>
      </c>
      <c r="L258" s="193">
        <f t="shared" si="84"/>
        <v>0.31589548030185027</v>
      </c>
      <c r="M258" s="188" t="s">
        <v>589</v>
      </c>
      <c r="N258" s="194">
        <v>43850</v>
      </c>
      <c r="O258" s="1"/>
      <c r="P258" s="1"/>
      <c r="Q258" s="1"/>
      <c r="R258" s="6" t="s">
        <v>777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142</v>
      </c>
      <c r="B259" s="230">
        <v>43578</v>
      </c>
      <c r="C259" s="230"/>
      <c r="D259" s="231" t="s">
        <v>794</v>
      </c>
      <c r="E259" s="232" t="s">
        <v>591</v>
      </c>
      <c r="F259" s="232">
        <v>220</v>
      </c>
      <c r="G259" s="232"/>
      <c r="H259" s="232">
        <v>127.5</v>
      </c>
      <c r="I259" s="233">
        <v>284</v>
      </c>
      <c r="J259" s="201" t="s">
        <v>795</v>
      </c>
      <c r="K259" s="202">
        <f t="shared" si="83"/>
        <v>-92.5</v>
      </c>
      <c r="L259" s="203">
        <f t="shared" si="84"/>
        <v>-0.42045454545454547</v>
      </c>
      <c r="M259" s="199" t="s">
        <v>601</v>
      </c>
      <c r="N259" s="196">
        <v>43896</v>
      </c>
      <c r="O259" s="1"/>
      <c r="P259" s="1"/>
      <c r="Q259" s="1"/>
      <c r="R259" s="6" t="s">
        <v>777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143</v>
      </c>
      <c r="B260" s="217">
        <v>43622</v>
      </c>
      <c r="C260" s="217"/>
      <c r="D260" s="218" t="s">
        <v>481</v>
      </c>
      <c r="E260" s="219" t="s">
        <v>591</v>
      </c>
      <c r="F260" s="219">
        <v>332.8</v>
      </c>
      <c r="G260" s="219"/>
      <c r="H260" s="219">
        <v>405</v>
      </c>
      <c r="I260" s="221">
        <v>419</v>
      </c>
      <c r="J260" s="191" t="s">
        <v>796</v>
      </c>
      <c r="K260" s="192">
        <f t="shared" si="83"/>
        <v>72.199999999999989</v>
      </c>
      <c r="L260" s="193">
        <f t="shared" si="84"/>
        <v>0.21694711538461534</v>
      </c>
      <c r="M260" s="188" t="s">
        <v>589</v>
      </c>
      <c r="N260" s="194">
        <v>43860</v>
      </c>
      <c r="O260" s="1"/>
      <c r="P260" s="1"/>
      <c r="Q260" s="1"/>
      <c r="R260" s="6" t="s">
        <v>781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0">
        <v>144</v>
      </c>
      <c r="B261" s="209">
        <v>43641</v>
      </c>
      <c r="C261" s="209"/>
      <c r="D261" s="210" t="s">
        <v>150</v>
      </c>
      <c r="E261" s="211" t="s">
        <v>620</v>
      </c>
      <c r="F261" s="211">
        <v>386</v>
      </c>
      <c r="G261" s="212"/>
      <c r="H261" s="212">
        <v>395</v>
      </c>
      <c r="I261" s="212">
        <v>452</v>
      </c>
      <c r="J261" s="213" t="s">
        <v>797</v>
      </c>
      <c r="K261" s="214">
        <f t="shared" si="83"/>
        <v>9</v>
      </c>
      <c r="L261" s="215">
        <f t="shared" si="84"/>
        <v>2.3316062176165803E-2</v>
      </c>
      <c r="M261" s="211" t="s">
        <v>711</v>
      </c>
      <c r="N261" s="209">
        <v>43868</v>
      </c>
      <c r="O261" s="1"/>
      <c r="P261" s="1"/>
      <c r="Q261" s="1"/>
      <c r="R261" s="6" t="s">
        <v>781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0">
        <v>145</v>
      </c>
      <c r="B262" s="209">
        <v>43707</v>
      </c>
      <c r="C262" s="209"/>
      <c r="D262" s="210" t="s">
        <v>130</v>
      </c>
      <c r="E262" s="211" t="s">
        <v>620</v>
      </c>
      <c r="F262" s="211">
        <v>137.5</v>
      </c>
      <c r="G262" s="212"/>
      <c r="H262" s="212">
        <v>138.5</v>
      </c>
      <c r="I262" s="212">
        <v>190</v>
      </c>
      <c r="J262" s="213" t="s">
        <v>817</v>
      </c>
      <c r="K262" s="214">
        <f t="shared" ref="K262" si="85">H262-F262</f>
        <v>1</v>
      </c>
      <c r="L262" s="215">
        <f t="shared" ref="L262" si="86">K262/F262</f>
        <v>7.2727272727272727E-3</v>
      </c>
      <c r="M262" s="211" t="s">
        <v>711</v>
      </c>
      <c r="N262" s="209">
        <v>44432</v>
      </c>
      <c r="O262" s="1"/>
      <c r="P262" s="1"/>
      <c r="Q262" s="1"/>
      <c r="R262" s="6" t="s">
        <v>777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146</v>
      </c>
      <c r="B263" s="217">
        <v>43731</v>
      </c>
      <c r="C263" s="217"/>
      <c r="D263" s="218" t="s">
        <v>428</v>
      </c>
      <c r="E263" s="219" t="s">
        <v>620</v>
      </c>
      <c r="F263" s="219">
        <v>235</v>
      </c>
      <c r="G263" s="219"/>
      <c r="H263" s="219">
        <v>295</v>
      </c>
      <c r="I263" s="221">
        <v>296</v>
      </c>
      <c r="J263" s="191" t="s">
        <v>798</v>
      </c>
      <c r="K263" s="192">
        <f t="shared" ref="K263:K269" si="87">H263-F263</f>
        <v>60</v>
      </c>
      <c r="L263" s="193">
        <f t="shared" ref="L263:L269" si="88">K263/F263</f>
        <v>0.25531914893617019</v>
      </c>
      <c r="M263" s="188" t="s">
        <v>589</v>
      </c>
      <c r="N263" s="194">
        <v>43844</v>
      </c>
      <c r="O263" s="1"/>
      <c r="P263" s="1"/>
      <c r="Q263" s="1"/>
      <c r="R263" s="6" t="s">
        <v>781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147</v>
      </c>
      <c r="B264" s="217">
        <v>43752</v>
      </c>
      <c r="C264" s="217"/>
      <c r="D264" s="218" t="s">
        <v>799</v>
      </c>
      <c r="E264" s="219" t="s">
        <v>620</v>
      </c>
      <c r="F264" s="219">
        <v>277.5</v>
      </c>
      <c r="G264" s="219"/>
      <c r="H264" s="219">
        <v>333</v>
      </c>
      <c r="I264" s="221">
        <v>333</v>
      </c>
      <c r="J264" s="191" t="s">
        <v>800</v>
      </c>
      <c r="K264" s="192">
        <f t="shared" si="87"/>
        <v>55.5</v>
      </c>
      <c r="L264" s="193">
        <f t="shared" si="88"/>
        <v>0.2</v>
      </c>
      <c r="M264" s="188" t="s">
        <v>589</v>
      </c>
      <c r="N264" s="194">
        <v>43846</v>
      </c>
      <c r="O264" s="1"/>
      <c r="P264" s="1"/>
      <c r="Q264" s="1"/>
      <c r="R264" s="6" t="s">
        <v>777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148</v>
      </c>
      <c r="B265" s="217">
        <v>43752</v>
      </c>
      <c r="C265" s="217"/>
      <c r="D265" s="218" t="s">
        <v>801</v>
      </c>
      <c r="E265" s="219" t="s">
        <v>620</v>
      </c>
      <c r="F265" s="219">
        <v>930</v>
      </c>
      <c r="G265" s="219"/>
      <c r="H265" s="219">
        <v>1165</v>
      </c>
      <c r="I265" s="221">
        <v>1200</v>
      </c>
      <c r="J265" s="191" t="s">
        <v>802</v>
      </c>
      <c r="K265" s="192">
        <f t="shared" si="87"/>
        <v>235</v>
      </c>
      <c r="L265" s="193">
        <f t="shared" si="88"/>
        <v>0.25268817204301075</v>
      </c>
      <c r="M265" s="188" t="s">
        <v>589</v>
      </c>
      <c r="N265" s="194">
        <v>43847</v>
      </c>
      <c r="O265" s="1"/>
      <c r="P265" s="1"/>
      <c r="Q265" s="1"/>
      <c r="R265" s="6" t="s">
        <v>781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149</v>
      </c>
      <c r="B266" s="217">
        <v>43753</v>
      </c>
      <c r="C266" s="217"/>
      <c r="D266" s="218" t="s">
        <v>803</v>
      </c>
      <c r="E266" s="219" t="s">
        <v>620</v>
      </c>
      <c r="F266" s="189">
        <v>111</v>
      </c>
      <c r="G266" s="219"/>
      <c r="H266" s="219">
        <v>141</v>
      </c>
      <c r="I266" s="221">
        <v>141</v>
      </c>
      <c r="J266" s="191" t="s">
        <v>604</v>
      </c>
      <c r="K266" s="192">
        <f t="shared" si="87"/>
        <v>30</v>
      </c>
      <c r="L266" s="193">
        <f t="shared" si="88"/>
        <v>0.27027027027027029</v>
      </c>
      <c r="M266" s="188" t="s">
        <v>589</v>
      </c>
      <c r="N266" s="194">
        <v>44328</v>
      </c>
      <c r="O266" s="1"/>
      <c r="P266" s="1"/>
      <c r="Q266" s="1"/>
      <c r="R266" s="6" t="s">
        <v>781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150</v>
      </c>
      <c r="B267" s="217">
        <v>43753</v>
      </c>
      <c r="C267" s="217"/>
      <c r="D267" s="218" t="s">
        <v>804</v>
      </c>
      <c r="E267" s="219" t="s">
        <v>620</v>
      </c>
      <c r="F267" s="189">
        <v>296</v>
      </c>
      <c r="G267" s="219"/>
      <c r="H267" s="219">
        <v>370</v>
      </c>
      <c r="I267" s="221">
        <v>370</v>
      </c>
      <c r="J267" s="191" t="s">
        <v>678</v>
      </c>
      <c r="K267" s="192">
        <f t="shared" si="87"/>
        <v>74</v>
      </c>
      <c r="L267" s="193">
        <f t="shared" si="88"/>
        <v>0.25</v>
      </c>
      <c r="M267" s="188" t="s">
        <v>589</v>
      </c>
      <c r="N267" s="194">
        <v>43853</v>
      </c>
      <c r="O267" s="1"/>
      <c r="P267" s="1"/>
      <c r="Q267" s="1"/>
      <c r="R267" s="6" t="s">
        <v>781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151</v>
      </c>
      <c r="B268" s="217">
        <v>43754</v>
      </c>
      <c r="C268" s="217"/>
      <c r="D268" s="218" t="s">
        <v>805</v>
      </c>
      <c r="E268" s="219" t="s">
        <v>620</v>
      </c>
      <c r="F268" s="189">
        <v>300</v>
      </c>
      <c r="G268" s="219"/>
      <c r="H268" s="219">
        <v>382.5</v>
      </c>
      <c r="I268" s="221">
        <v>344</v>
      </c>
      <c r="J268" s="191" t="s">
        <v>859</v>
      </c>
      <c r="K268" s="192">
        <f t="shared" si="87"/>
        <v>82.5</v>
      </c>
      <c r="L268" s="193">
        <f t="shared" si="88"/>
        <v>0.27500000000000002</v>
      </c>
      <c r="M268" s="188" t="s">
        <v>589</v>
      </c>
      <c r="N268" s="194">
        <v>44238</v>
      </c>
      <c r="O268" s="1"/>
      <c r="P268" s="1"/>
      <c r="Q268" s="1"/>
      <c r="R268" s="6" t="s">
        <v>781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152</v>
      </c>
      <c r="B269" s="217">
        <v>43832</v>
      </c>
      <c r="C269" s="217"/>
      <c r="D269" s="218" t="s">
        <v>806</v>
      </c>
      <c r="E269" s="219" t="s">
        <v>620</v>
      </c>
      <c r="F269" s="189">
        <v>495</v>
      </c>
      <c r="G269" s="219"/>
      <c r="H269" s="219">
        <v>595</v>
      </c>
      <c r="I269" s="221">
        <v>590</v>
      </c>
      <c r="J269" s="191" t="s">
        <v>858</v>
      </c>
      <c r="K269" s="192">
        <f t="shared" si="87"/>
        <v>100</v>
      </c>
      <c r="L269" s="193">
        <f t="shared" si="88"/>
        <v>0.20202020202020202</v>
      </c>
      <c r="M269" s="188" t="s">
        <v>589</v>
      </c>
      <c r="N269" s="194">
        <v>44589</v>
      </c>
      <c r="O269" s="1"/>
      <c r="P269" s="1"/>
      <c r="Q269" s="1"/>
      <c r="R269" s="6" t="s">
        <v>781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153</v>
      </c>
      <c r="B270" s="217">
        <v>43966</v>
      </c>
      <c r="C270" s="217"/>
      <c r="D270" s="218" t="s">
        <v>71</v>
      </c>
      <c r="E270" s="219" t="s">
        <v>620</v>
      </c>
      <c r="F270" s="189">
        <v>67.5</v>
      </c>
      <c r="G270" s="219"/>
      <c r="H270" s="219">
        <v>86</v>
      </c>
      <c r="I270" s="221">
        <v>86</v>
      </c>
      <c r="J270" s="191" t="s">
        <v>807</v>
      </c>
      <c r="K270" s="192">
        <f t="shared" ref="K270:K277" si="89">H270-F270</f>
        <v>18.5</v>
      </c>
      <c r="L270" s="193">
        <f t="shared" ref="L270:L277" si="90">K270/F270</f>
        <v>0.27407407407407408</v>
      </c>
      <c r="M270" s="188" t="s">
        <v>589</v>
      </c>
      <c r="N270" s="194">
        <v>44008</v>
      </c>
      <c r="O270" s="1"/>
      <c r="P270" s="1"/>
      <c r="Q270" s="1"/>
      <c r="R270" s="6" t="s">
        <v>781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154</v>
      </c>
      <c r="B271" s="217">
        <v>44035</v>
      </c>
      <c r="C271" s="217"/>
      <c r="D271" s="218" t="s">
        <v>480</v>
      </c>
      <c r="E271" s="219" t="s">
        <v>620</v>
      </c>
      <c r="F271" s="189">
        <v>231</v>
      </c>
      <c r="G271" s="219"/>
      <c r="H271" s="219">
        <v>281</v>
      </c>
      <c r="I271" s="221">
        <v>281</v>
      </c>
      <c r="J271" s="191" t="s">
        <v>678</v>
      </c>
      <c r="K271" s="192">
        <f t="shared" si="89"/>
        <v>50</v>
      </c>
      <c r="L271" s="193">
        <f t="shared" si="90"/>
        <v>0.21645021645021645</v>
      </c>
      <c r="M271" s="188" t="s">
        <v>589</v>
      </c>
      <c r="N271" s="194">
        <v>44358</v>
      </c>
      <c r="O271" s="1"/>
      <c r="P271" s="1"/>
      <c r="Q271" s="1"/>
      <c r="R271" s="6" t="s">
        <v>781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155</v>
      </c>
      <c r="B272" s="217">
        <v>44092</v>
      </c>
      <c r="C272" s="217"/>
      <c r="D272" s="218" t="s">
        <v>405</v>
      </c>
      <c r="E272" s="219" t="s">
        <v>620</v>
      </c>
      <c r="F272" s="219">
        <v>206</v>
      </c>
      <c r="G272" s="219"/>
      <c r="H272" s="219">
        <v>248</v>
      </c>
      <c r="I272" s="221">
        <v>248</v>
      </c>
      <c r="J272" s="191" t="s">
        <v>678</v>
      </c>
      <c r="K272" s="192">
        <f t="shared" si="89"/>
        <v>42</v>
      </c>
      <c r="L272" s="193">
        <f t="shared" si="90"/>
        <v>0.20388349514563106</v>
      </c>
      <c r="M272" s="188" t="s">
        <v>589</v>
      </c>
      <c r="N272" s="194">
        <v>44214</v>
      </c>
      <c r="O272" s="1"/>
      <c r="P272" s="1"/>
      <c r="Q272" s="1"/>
      <c r="R272" s="6" t="s">
        <v>781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156</v>
      </c>
      <c r="B273" s="217">
        <v>44140</v>
      </c>
      <c r="C273" s="217"/>
      <c r="D273" s="218" t="s">
        <v>405</v>
      </c>
      <c r="E273" s="219" t="s">
        <v>620</v>
      </c>
      <c r="F273" s="219">
        <v>182.5</v>
      </c>
      <c r="G273" s="219"/>
      <c r="H273" s="219">
        <v>248</v>
      </c>
      <c r="I273" s="221">
        <v>248</v>
      </c>
      <c r="J273" s="191" t="s">
        <v>678</v>
      </c>
      <c r="K273" s="192">
        <f t="shared" si="89"/>
        <v>65.5</v>
      </c>
      <c r="L273" s="193">
        <f t="shared" si="90"/>
        <v>0.35890410958904112</v>
      </c>
      <c r="M273" s="188" t="s">
        <v>589</v>
      </c>
      <c r="N273" s="194">
        <v>44214</v>
      </c>
      <c r="O273" s="1"/>
      <c r="P273" s="1"/>
      <c r="Q273" s="1"/>
      <c r="R273" s="6" t="s">
        <v>781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157</v>
      </c>
      <c r="B274" s="217">
        <v>44140</v>
      </c>
      <c r="C274" s="217"/>
      <c r="D274" s="218" t="s">
        <v>325</v>
      </c>
      <c r="E274" s="219" t="s">
        <v>620</v>
      </c>
      <c r="F274" s="219">
        <v>247.5</v>
      </c>
      <c r="G274" s="219"/>
      <c r="H274" s="219">
        <v>320</v>
      </c>
      <c r="I274" s="221">
        <v>320</v>
      </c>
      <c r="J274" s="191" t="s">
        <v>678</v>
      </c>
      <c r="K274" s="192">
        <f t="shared" si="89"/>
        <v>72.5</v>
      </c>
      <c r="L274" s="193">
        <f t="shared" si="90"/>
        <v>0.29292929292929293</v>
      </c>
      <c r="M274" s="188" t="s">
        <v>589</v>
      </c>
      <c r="N274" s="194">
        <v>44323</v>
      </c>
      <c r="O274" s="1"/>
      <c r="P274" s="1"/>
      <c r="Q274" s="1"/>
      <c r="R274" s="6" t="s">
        <v>781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158</v>
      </c>
      <c r="B275" s="217">
        <v>44140</v>
      </c>
      <c r="C275" s="217"/>
      <c r="D275" s="218" t="s">
        <v>271</v>
      </c>
      <c r="E275" s="219" t="s">
        <v>620</v>
      </c>
      <c r="F275" s="189">
        <v>925</v>
      </c>
      <c r="G275" s="219"/>
      <c r="H275" s="219">
        <v>1095</v>
      </c>
      <c r="I275" s="221">
        <v>1093</v>
      </c>
      <c r="J275" s="191" t="s">
        <v>808</v>
      </c>
      <c r="K275" s="192">
        <f t="shared" si="89"/>
        <v>170</v>
      </c>
      <c r="L275" s="193">
        <f t="shared" si="90"/>
        <v>0.18378378378378379</v>
      </c>
      <c r="M275" s="188" t="s">
        <v>589</v>
      </c>
      <c r="N275" s="194">
        <v>44201</v>
      </c>
      <c r="O275" s="1"/>
      <c r="P275" s="1"/>
      <c r="Q275" s="1"/>
      <c r="R275" s="6" t="s">
        <v>781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159</v>
      </c>
      <c r="B276" s="217">
        <v>44140</v>
      </c>
      <c r="C276" s="217"/>
      <c r="D276" s="218" t="s">
        <v>341</v>
      </c>
      <c r="E276" s="219" t="s">
        <v>620</v>
      </c>
      <c r="F276" s="189">
        <v>332.5</v>
      </c>
      <c r="G276" s="219"/>
      <c r="H276" s="219">
        <v>393</v>
      </c>
      <c r="I276" s="221">
        <v>406</v>
      </c>
      <c r="J276" s="191" t="s">
        <v>809</v>
      </c>
      <c r="K276" s="192">
        <f t="shared" si="89"/>
        <v>60.5</v>
      </c>
      <c r="L276" s="193">
        <f t="shared" si="90"/>
        <v>0.18195488721804512</v>
      </c>
      <c r="M276" s="188" t="s">
        <v>589</v>
      </c>
      <c r="N276" s="194">
        <v>44256</v>
      </c>
      <c r="O276" s="1"/>
      <c r="P276" s="1"/>
      <c r="Q276" s="1"/>
      <c r="R276" s="6" t="s">
        <v>781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160</v>
      </c>
      <c r="B277" s="217">
        <v>44141</v>
      </c>
      <c r="C277" s="217"/>
      <c r="D277" s="218" t="s">
        <v>480</v>
      </c>
      <c r="E277" s="219" t="s">
        <v>620</v>
      </c>
      <c r="F277" s="189">
        <v>231</v>
      </c>
      <c r="G277" s="219"/>
      <c r="H277" s="219">
        <v>281</v>
      </c>
      <c r="I277" s="221">
        <v>281</v>
      </c>
      <c r="J277" s="191" t="s">
        <v>678</v>
      </c>
      <c r="K277" s="192">
        <f t="shared" si="89"/>
        <v>50</v>
      </c>
      <c r="L277" s="193">
        <f t="shared" si="90"/>
        <v>0.21645021645021645</v>
      </c>
      <c r="M277" s="188" t="s">
        <v>589</v>
      </c>
      <c r="N277" s="194">
        <v>44358</v>
      </c>
      <c r="O277" s="1"/>
      <c r="P277" s="1"/>
      <c r="Q277" s="1"/>
      <c r="R277" s="6" t="s">
        <v>781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42">
        <v>161</v>
      </c>
      <c r="B278" s="235">
        <v>44187</v>
      </c>
      <c r="C278" s="235"/>
      <c r="D278" s="236" t="s">
        <v>453</v>
      </c>
      <c r="E278" s="53" t="s">
        <v>620</v>
      </c>
      <c r="F278" s="237" t="s">
        <v>810</v>
      </c>
      <c r="G278" s="53"/>
      <c r="H278" s="53"/>
      <c r="I278" s="238">
        <v>239</v>
      </c>
      <c r="J278" s="234" t="s">
        <v>592</v>
      </c>
      <c r="K278" s="234"/>
      <c r="L278" s="239"/>
      <c r="M278" s="240"/>
      <c r="N278" s="241"/>
      <c r="O278" s="1"/>
      <c r="P278" s="1"/>
      <c r="Q278" s="1"/>
      <c r="R278" s="6" t="s">
        <v>781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162</v>
      </c>
      <c r="B279" s="217">
        <v>44258</v>
      </c>
      <c r="C279" s="217"/>
      <c r="D279" s="218" t="s">
        <v>806</v>
      </c>
      <c r="E279" s="219" t="s">
        <v>620</v>
      </c>
      <c r="F279" s="189">
        <v>495</v>
      </c>
      <c r="G279" s="219"/>
      <c r="H279" s="219">
        <v>595</v>
      </c>
      <c r="I279" s="221">
        <v>590</v>
      </c>
      <c r="J279" s="191" t="s">
        <v>858</v>
      </c>
      <c r="K279" s="192">
        <f t="shared" ref="K279" si="91">H279-F279</f>
        <v>100</v>
      </c>
      <c r="L279" s="193">
        <f t="shared" ref="L279" si="92">K279/F279</f>
        <v>0.20202020202020202</v>
      </c>
      <c r="M279" s="188" t="s">
        <v>589</v>
      </c>
      <c r="N279" s="194">
        <v>44589</v>
      </c>
      <c r="O279" s="1"/>
      <c r="P279" s="1"/>
      <c r="R279" s="6" t="s">
        <v>781</v>
      </c>
    </row>
    <row r="280" spans="1:26" ht="12.75" customHeight="1">
      <c r="A280" s="216">
        <v>163</v>
      </c>
      <c r="B280" s="217">
        <v>44274</v>
      </c>
      <c r="C280" s="217"/>
      <c r="D280" s="218" t="s">
        <v>341</v>
      </c>
      <c r="E280" s="219" t="s">
        <v>620</v>
      </c>
      <c r="F280" s="189">
        <v>355</v>
      </c>
      <c r="G280" s="219"/>
      <c r="H280" s="219">
        <v>422.5</v>
      </c>
      <c r="I280" s="221">
        <v>420</v>
      </c>
      <c r="J280" s="191" t="s">
        <v>811</v>
      </c>
      <c r="K280" s="192">
        <f t="shared" ref="K280:K283" si="93">H280-F280</f>
        <v>67.5</v>
      </c>
      <c r="L280" s="193">
        <f t="shared" ref="L280:L283" si="94">K280/F280</f>
        <v>0.19014084507042253</v>
      </c>
      <c r="M280" s="188" t="s">
        <v>589</v>
      </c>
      <c r="N280" s="194">
        <v>44361</v>
      </c>
      <c r="O280" s="1"/>
      <c r="R280" s="243" t="s">
        <v>781</v>
      </c>
    </row>
    <row r="281" spans="1:26" ht="12.75" customHeight="1">
      <c r="A281" s="216">
        <v>164</v>
      </c>
      <c r="B281" s="217">
        <v>44295</v>
      </c>
      <c r="C281" s="217"/>
      <c r="D281" s="218" t="s">
        <v>812</v>
      </c>
      <c r="E281" s="219" t="s">
        <v>620</v>
      </c>
      <c r="F281" s="189">
        <v>555</v>
      </c>
      <c r="G281" s="219"/>
      <c r="H281" s="219">
        <v>663</v>
      </c>
      <c r="I281" s="221">
        <v>663</v>
      </c>
      <c r="J281" s="191" t="s">
        <v>813</v>
      </c>
      <c r="K281" s="192">
        <f t="shared" si="93"/>
        <v>108</v>
      </c>
      <c r="L281" s="193">
        <f t="shared" si="94"/>
        <v>0.19459459459459461</v>
      </c>
      <c r="M281" s="188" t="s">
        <v>589</v>
      </c>
      <c r="N281" s="194">
        <v>44321</v>
      </c>
      <c r="O281" s="1"/>
      <c r="P281" s="1"/>
      <c r="Q281" s="1"/>
      <c r="R281" s="243" t="s">
        <v>781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165</v>
      </c>
      <c r="B282" s="217">
        <v>44308</v>
      </c>
      <c r="C282" s="217"/>
      <c r="D282" s="218" t="s">
        <v>374</v>
      </c>
      <c r="E282" s="219" t="s">
        <v>620</v>
      </c>
      <c r="F282" s="189">
        <v>126.5</v>
      </c>
      <c r="G282" s="219"/>
      <c r="H282" s="219">
        <v>155</v>
      </c>
      <c r="I282" s="221">
        <v>155</v>
      </c>
      <c r="J282" s="191" t="s">
        <v>678</v>
      </c>
      <c r="K282" s="192">
        <f t="shared" si="93"/>
        <v>28.5</v>
      </c>
      <c r="L282" s="193">
        <f t="shared" si="94"/>
        <v>0.22529644268774704</v>
      </c>
      <c r="M282" s="188" t="s">
        <v>589</v>
      </c>
      <c r="N282" s="194">
        <v>44362</v>
      </c>
      <c r="O282" s="1"/>
      <c r="R282" s="243" t="s">
        <v>781</v>
      </c>
    </row>
    <row r="283" spans="1:26" ht="12.75" customHeight="1">
      <c r="A283" s="286">
        <v>166</v>
      </c>
      <c r="B283" s="287">
        <v>44368</v>
      </c>
      <c r="C283" s="287"/>
      <c r="D283" s="288" t="s">
        <v>392</v>
      </c>
      <c r="E283" s="289" t="s">
        <v>620</v>
      </c>
      <c r="F283" s="290">
        <v>287.5</v>
      </c>
      <c r="G283" s="289"/>
      <c r="H283" s="289">
        <v>245</v>
      </c>
      <c r="I283" s="291">
        <v>344</v>
      </c>
      <c r="J283" s="201" t="s">
        <v>850</v>
      </c>
      <c r="K283" s="202">
        <f t="shared" si="93"/>
        <v>-42.5</v>
      </c>
      <c r="L283" s="203">
        <f t="shared" si="94"/>
        <v>-0.14782608695652175</v>
      </c>
      <c r="M283" s="199" t="s">
        <v>601</v>
      </c>
      <c r="N283" s="196">
        <v>44508</v>
      </c>
      <c r="O283" s="1"/>
      <c r="R283" s="243" t="s">
        <v>781</v>
      </c>
    </row>
    <row r="284" spans="1:26" ht="12.75" customHeight="1">
      <c r="A284" s="242">
        <v>167</v>
      </c>
      <c r="B284" s="235">
        <v>44368</v>
      </c>
      <c r="C284" s="235"/>
      <c r="D284" s="236" t="s">
        <v>480</v>
      </c>
      <c r="E284" s="53" t="s">
        <v>620</v>
      </c>
      <c r="F284" s="237" t="s">
        <v>814</v>
      </c>
      <c r="G284" s="53"/>
      <c r="H284" s="53"/>
      <c r="I284" s="238">
        <v>320</v>
      </c>
      <c r="J284" s="234" t="s">
        <v>592</v>
      </c>
      <c r="K284" s="242"/>
      <c r="L284" s="235"/>
      <c r="M284" s="235"/>
      <c r="N284" s="236"/>
      <c r="O284" s="41"/>
      <c r="R284" s="243" t="s">
        <v>781</v>
      </c>
    </row>
    <row r="285" spans="1:26" ht="12.75" customHeight="1">
      <c r="A285" s="216">
        <v>168</v>
      </c>
      <c r="B285" s="217">
        <v>44406</v>
      </c>
      <c r="C285" s="217"/>
      <c r="D285" s="218" t="s">
        <v>374</v>
      </c>
      <c r="E285" s="219" t="s">
        <v>620</v>
      </c>
      <c r="F285" s="189">
        <v>162.5</v>
      </c>
      <c r="G285" s="219"/>
      <c r="H285" s="219">
        <v>200</v>
      </c>
      <c r="I285" s="221">
        <v>200</v>
      </c>
      <c r="J285" s="191" t="s">
        <v>678</v>
      </c>
      <c r="K285" s="192">
        <f t="shared" ref="K285" si="95">H285-F285</f>
        <v>37.5</v>
      </c>
      <c r="L285" s="193">
        <f t="shared" ref="L285" si="96">K285/F285</f>
        <v>0.23076923076923078</v>
      </c>
      <c r="M285" s="188" t="s">
        <v>589</v>
      </c>
      <c r="N285" s="194">
        <v>44571</v>
      </c>
      <c r="O285" s="1"/>
      <c r="R285" s="243" t="s">
        <v>781</v>
      </c>
    </row>
    <row r="286" spans="1:26" ht="12.75" customHeight="1">
      <c r="A286" s="216">
        <v>169</v>
      </c>
      <c r="B286" s="217">
        <v>44462</v>
      </c>
      <c r="C286" s="217"/>
      <c r="D286" s="218" t="s">
        <v>819</v>
      </c>
      <c r="E286" s="219" t="s">
        <v>620</v>
      </c>
      <c r="F286" s="189">
        <v>1235</v>
      </c>
      <c r="G286" s="219"/>
      <c r="H286" s="219">
        <v>1505</v>
      </c>
      <c r="I286" s="221">
        <v>1500</v>
      </c>
      <c r="J286" s="191" t="s">
        <v>678</v>
      </c>
      <c r="K286" s="192">
        <f t="shared" ref="K286" si="97">H286-F286</f>
        <v>270</v>
      </c>
      <c r="L286" s="193">
        <f t="shared" ref="L286" si="98">K286/F286</f>
        <v>0.21862348178137653</v>
      </c>
      <c r="M286" s="188" t="s">
        <v>589</v>
      </c>
      <c r="N286" s="194">
        <v>44564</v>
      </c>
      <c r="O286" s="1"/>
      <c r="R286" s="243" t="s">
        <v>781</v>
      </c>
    </row>
    <row r="287" spans="1:26" ht="12.75" customHeight="1">
      <c r="A287" s="258">
        <v>170</v>
      </c>
      <c r="B287" s="259">
        <v>44480</v>
      </c>
      <c r="C287" s="259"/>
      <c r="D287" s="260" t="s">
        <v>821</v>
      </c>
      <c r="E287" s="261" t="s">
        <v>620</v>
      </c>
      <c r="F287" s="262" t="s">
        <v>826</v>
      </c>
      <c r="G287" s="261"/>
      <c r="H287" s="261"/>
      <c r="I287" s="261">
        <v>145</v>
      </c>
      <c r="J287" s="263" t="s">
        <v>592</v>
      </c>
      <c r="K287" s="258"/>
      <c r="L287" s="259"/>
      <c r="M287" s="259"/>
      <c r="N287" s="260"/>
      <c r="O287" s="41"/>
      <c r="R287" s="243" t="s">
        <v>781</v>
      </c>
    </row>
    <row r="288" spans="1:26" ht="12.75" customHeight="1">
      <c r="A288" s="264">
        <v>171</v>
      </c>
      <c r="B288" s="265">
        <v>44481</v>
      </c>
      <c r="C288" s="265"/>
      <c r="D288" s="266" t="s">
        <v>260</v>
      </c>
      <c r="E288" s="267" t="s">
        <v>620</v>
      </c>
      <c r="F288" s="268" t="s">
        <v>823</v>
      </c>
      <c r="G288" s="267"/>
      <c r="H288" s="267"/>
      <c r="I288" s="267">
        <v>380</v>
      </c>
      <c r="J288" s="269" t="s">
        <v>592</v>
      </c>
      <c r="K288" s="264"/>
      <c r="L288" s="265"/>
      <c r="M288" s="265"/>
      <c r="N288" s="266"/>
      <c r="O288" s="41"/>
      <c r="R288" s="243" t="s">
        <v>781</v>
      </c>
    </row>
    <row r="289" spans="1:18" ht="12.75" customHeight="1">
      <c r="A289" s="264">
        <v>172</v>
      </c>
      <c r="B289" s="265">
        <v>44481</v>
      </c>
      <c r="C289" s="265"/>
      <c r="D289" s="266" t="s">
        <v>400</v>
      </c>
      <c r="E289" s="267" t="s">
        <v>620</v>
      </c>
      <c r="F289" s="268" t="s">
        <v>824</v>
      </c>
      <c r="G289" s="267"/>
      <c r="H289" s="267"/>
      <c r="I289" s="267">
        <v>56</v>
      </c>
      <c r="J289" s="269" t="s">
        <v>592</v>
      </c>
      <c r="K289" s="264"/>
      <c r="L289" s="265"/>
      <c r="M289" s="265"/>
      <c r="N289" s="266"/>
      <c r="O289" s="41"/>
      <c r="R289" s="243"/>
    </row>
    <row r="290" spans="1:18" ht="12.75" customHeight="1">
      <c r="A290" s="364">
        <v>173</v>
      </c>
      <c r="B290" s="365">
        <v>44551</v>
      </c>
      <c r="C290" s="364"/>
      <c r="D290" s="364" t="s">
        <v>118</v>
      </c>
      <c r="E290" s="366" t="s">
        <v>620</v>
      </c>
      <c r="F290" s="366">
        <v>2360</v>
      </c>
      <c r="G290" s="366"/>
      <c r="H290" s="366">
        <v>2820</v>
      </c>
      <c r="I290" s="366">
        <v>3000</v>
      </c>
      <c r="J290" s="367" t="s">
        <v>867</v>
      </c>
      <c r="K290" s="368">
        <f t="shared" ref="K290" si="99">H290-F290</f>
        <v>460</v>
      </c>
      <c r="L290" s="369">
        <f t="shared" ref="L290" si="100">K290/F290</f>
        <v>0.19491525423728814</v>
      </c>
      <c r="M290" s="370" t="s">
        <v>589</v>
      </c>
      <c r="N290" s="371">
        <v>44608</v>
      </c>
      <c r="O290" s="41"/>
      <c r="R290" s="243"/>
    </row>
    <row r="291" spans="1:18" ht="12.75" customHeight="1">
      <c r="A291" s="270">
        <v>174</v>
      </c>
      <c r="B291" s="265">
        <v>44606</v>
      </c>
      <c r="C291" s="270"/>
      <c r="D291" s="270" t="s">
        <v>426</v>
      </c>
      <c r="E291" s="267" t="s">
        <v>620</v>
      </c>
      <c r="F291" s="267" t="s">
        <v>865</v>
      </c>
      <c r="G291" s="267"/>
      <c r="H291" s="267"/>
      <c r="I291" s="267">
        <v>764</v>
      </c>
      <c r="J291" s="267" t="s">
        <v>592</v>
      </c>
      <c r="K291" s="267"/>
      <c r="L291" s="267"/>
      <c r="M291" s="267"/>
      <c r="N291" s="270"/>
      <c r="O291" s="41"/>
      <c r="R291" s="243"/>
    </row>
    <row r="292" spans="1:18" ht="12.75" customHeight="1">
      <c r="A292" s="270">
        <v>175</v>
      </c>
      <c r="B292" s="265">
        <v>44613</v>
      </c>
      <c r="C292" s="270"/>
      <c r="D292" s="270" t="s">
        <v>819</v>
      </c>
      <c r="E292" s="267" t="s">
        <v>620</v>
      </c>
      <c r="F292" s="267" t="s">
        <v>869</v>
      </c>
      <c r="G292" s="267"/>
      <c r="H292" s="267"/>
      <c r="I292" s="267">
        <v>1510</v>
      </c>
      <c r="J292" s="267" t="s">
        <v>592</v>
      </c>
      <c r="K292" s="267"/>
      <c r="L292" s="267"/>
      <c r="M292" s="267"/>
      <c r="N292" s="270"/>
      <c r="O292" s="41"/>
      <c r="R292" s="243"/>
    </row>
    <row r="293" spans="1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243"/>
    </row>
    <row r="294" spans="1:18" ht="12.75" customHeight="1">
      <c r="A294" s="242"/>
      <c r="B294" s="244" t="s">
        <v>815</v>
      </c>
      <c r="F294" s="56"/>
      <c r="G294" s="56"/>
      <c r="H294" s="56"/>
      <c r="I294" s="56"/>
      <c r="J294" s="41"/>
      <c r="K294" s="56"/>
      <c r="L294" s="56"/>
      <c r="M294" s="56"/>
      <c r="O294" s="41"/>
      <c r="R294" s="243"/>
    </row>
    <row r="295" spans="1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1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A304" s="245"/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1:18" ht="12.75" customHeight="1">
      <c r="A305" s="245"/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1:18" ht="12.75" customHeight="1">
      <c r="A306" s="53"/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</sheetData>
  <autoFilter ref="R1:R302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2022-03-09T02:43:55Z</dcterms:modified>
</cp:coreProperties>
</file>