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F&amp;O)'!$R$1:$R$296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81" i="7"/>
  <c r="M81" s="1"/>
  <c r="K84"/>
  <c r="M84" s="1"/>
  <c r="L41"/>
  <c r="K41"/>
  <c r="L64"/>
  <c r="K64"/>
  <c r="M64" s="1"/>
  <c r="L63"/>
  <c r="K63"/>
  <c r="M63" s="1"/>
  <c r="L62"/>
  <c r="K62"/>
  <c r="M62" s="1"/>
  <c r="L35"/>
  <c r="K35"/>
  <c r="K38"/>
  <c r="L38"/>
  <c r="L37"/>
  <c r="K37"/>
  <c r="L36"/>
  <c r="K36"/>
  <c r="L61"/>
  <c r="K61"/>
  <c r="K14"/>
  <c r="L14"/>
  <c r="K78"/>
  <c r="M78" s="1"/>
  <c r="K80"/>
  <c r="M80" s="1"/>
  <c r="K79"/>
  <c r="M79" s="1"/>
  <c r="L34"/>
  <c r="K34"/>
  <c r="L25"/>
  <c r="K25"/>
  <c r="K274"/>
  <c r="L274" s="1"/>
  <c r="L33"/>
  <c r="K33"/>
  <c r="L32"/>
  <c r="K32"/>
  <c r="L31"/>
  <c r="K31"/>
  <c r="L60"/>
  <c r="K60"/>
  <c r="L59"/>
  <c r="K59"/>
  <c r="K77"/>
  <c r="M77" s="1"/>
  <c r="K76"/>
  <c r="M76" s="1"/>
  <c r="L58"/>
  <c r="K58"/>
  <c r="L26"/>
  <c r="K26"/>
  <c r="K75"/>
  <c r="M75" s="1"/>
  <c r="L57"/>
  <c r="K57"/>
  <c r="L56"/>
  <c r="K56"/>
  <c r="L52"/>
  <c r="K53"/>
  <c r="K52"/>
  <c r="L11"/>
  <c r="K11"/>
  <c r="L12"/>
  <c r="K12"/>
  <c r="L13"/>
  <c r="K13"/>
  <c r="K54"/>
  <c r="L54"/>
  <c r="K55"/>
  <c r="L55"/>
  <c r="K74"/>
  <c r="M74" s="1"/>
  <c r="K73"/>
  <c r="M73" s="1"/>
  <c r="L29"/>
  <c r="K29"/>
  <c r="L28"/>
  <c r="K28"/>
  <c r="L27"/>
  <c r="K27"/>
  <c r="M41" l="1"/>
  <c r="M35"/>
  <c r="M36"/>
  <c r="M38"/>
  <c r="M37"/>
  <c r="M61"/>
  <c r="M14"/>
  <c r="M34"/>
  <c r="M25"/>
  <c r="M32"/>
  <c r="M33"/>
  <c r="M31"/>
  <c r="M60"/>
  <c r="M59"/>
  <c r="M13"/>
  <c r="M11"/>
  <c r="M26"/>
  <c r="M58"/>
  <c r="M57"/>
  <c r="M56"/>
  <c r="M55"/>
  <c r="M12"/>
  <c r="M54"/>
  <c r="M28"/>
  <c r="M27"/>
  <c r="M29"/>
  <c r="L51"/>
  <c r="K51"/>
  <c r="L50"/>
  <c r="K50"/>
  <c r="L94"/>
  <c r="K94"/>
  <c r="K266"/>
  <c r="L266" s="1"/>
  <c r="K246"/>
  <c r="L246" s="1"/>
  <c r="K271"/>
  <c r="L271" s="1"/>
  <c r="K270"/>
  <c r="L270" s="1"/>
  <c r="K273"/>
  <c r="L273" s="1"/>
  <c r="K268"/>
  <c r="L268" s="1"/>
  <c r="M7"/>
  <c r="F256"/>
  <c r="K256" s="1"/>
  <c r="L256" s="1"/>
  <c r="K257"/>
  <c r="L257" s="1"/>
  <c r="K248"/>
  <c r="L248" s="1"/>
  <c r="K251"/>
  <c r="L251" s="1"/>
  <c r="K259"/>
  <c r="L259" s="1"/>
  <c r="F250"/>
  <c r="F249"/>
  <c r="K249" s="1"/>
  <c r="L249" s="1"/>
  <c r="F247"/>
  <c r="K247" s="1"/>
  <c r="L247" s="1"/>
  <c r="F227"/>
  <c r="K227" s="1"/>
  <c r="L227" s="1"/>
  <c r="F179"/>
  <c r="K179" s="1"/>
  <c r="L179" s="1"/>
  <c r="K258"/>
  <c r="L258" s="1"/>
  <c r="K262"/>
  <c r="L262" s="1"/>
  <c r="K263"/>
  <c r="L263" s="1"/>
  <c r="K255"/>
  <c r="L255" s="1"/>
  <c r="K265"/>
  <c r="L265" s="1"/>
  <c r="K261"/>
  <c r="L261" s="1"/>
  <c r="K254"/>
  <c r="L254" s="1"/>
  <c r="K243"/>
  <c r="L243" s="1"/>
  <c r="K245"/>
  <c r="L245" s="1"/>
  <c r="K242"/>
  <c r="L242" s="1"/>
  <c r="K244"/>
  <c r="L244" s="1"/>
  <c r="K173"/>
  <c r="L173" s="1"/>
  <c r="K226"/>
  <c r="L226" s="1"/>
  <c r="K240"/>
  <c r="L240" s="1"/>
  <c r="K241"/>
  <c r="L241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29"/>
  <c r="L229" s="1"/>
  <c r="K228"/>
  <c r="L228" s="1"/>
  <c r="K223"/>
  <c r="L223" s="1"/>
  <c r="K222"/>
  <c r="L222" s="1"/>
  <c r="K221"/>
  <c r="L221" s="1"/>
  <c r="K218"/>
  <c r="L218" s="1"/>
  <c r="K217"/>
  <c r="L217" s="1"/>
  <c r="K216"/>
  <c r="L216" s="1"/>
  <c r="K215"/>
  <c r="L215" s="1"/>
  <c r="K214"/>
  <c r="L214" s="1"/>
  <c r="K213"/>
  <c r="L213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1"/>
  <c r="L201" s="1"/>
  <c r="K199"/>
  <c r="L199" s="1"/>
  <c r="K197"/>
  <c r="L197" s="1"/>
  <c r="K195"/>
  <c r="L195" s="1"/>
  <c r="K194"/>
  <c r="L194" s="1"/>
  <c r="K193"/>
  <c r="L193" s="1"/>
  <c r="K191"/>
  <c r="L191" s="1"/>
  <c r="K190"/>
  <c r="L190" s="1"/>
  <c r="K189"/>
  <c r="L189" s="1"/>
  <c r="K188"/>
  <c r="K187"/>
  <c r="L187" s="1"/>
  <c r="K186"/>
  <c r="L186" s="1"/>
  <c r="K184"/>
  <c r="L184" s="1"/>
  <c r="K183"/>
  <c r="L183" s="1"/>
  <c r="K182"/>
  <c r="L182" s="1"/>
  <c r="K181"/>
  <c r="L181" s="1"/>
  <c r="K180"/>
  <c r="L180" s="1"/>
  <c r="H178"/>
  <c r="K178" s="1"/>
  <c r="L178" s="1"/>
  <c r="K175"/>
  <c r="L175" s="1"/>
  <c r="K174"/>
  <c r="L174" s="1"/>
  <c r="K172"/>
  <c r="L172" s="1"/>
  <c r="K171"/>
  <c r="L171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H144"/>
  <c r="K144" s="1"/>
  <c r="L144" s="1"/>
  <c r="F143"/>
  <c r="K143" s="1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D7" i="6"/>
  <c r="K6" i="4"/>
  <c r="K6" i="3"/>
  <c r="L6" i="2"/>
  <c r="M51" i="7" l="1"/>
  <c r="M50"/>
  <c r="M94"/>
</calcChain>
</file>

<file path=xl/sharedStrings.xml><?xml version="1.0" encoding="utf-8"?>
<sst xmlns="http://schemas.openxmlformats.org/spreadsheetml/2006/main" count="2637" uniqueCount="1050">
  <si>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</si>
  <si>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</si>
  <si>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</si>
  <si>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</si>
  <si>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</si>
  <si>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</si>
  <si>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</si>
  <si>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</si>
  <si>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</si>
  <si>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</si>
  <si>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</si>
  <si>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</si>
  <si>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</si>
  <si>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</si>
  <si>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</si>
  <si>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</si>
  <si>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</si>
  <si>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</si>
  <si>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</si>
  <si>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</si>
  <si>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</si>
  <si>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</si>
  <si>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</si>
  <si>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</si>
  <si>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</si>
  <si>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</si>
  <si>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</si>
  <si>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</si>
  <si>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</si>
  <si>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</si>
  <si>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</si>
  <si>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</si>
  <si>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</si>
  <si>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</si>
  <si>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</si>
  <si>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</si>
  <si>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</si>
  <si>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</si>
  <si>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</si>
  <si>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</si>
  <si>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</si>
  <si>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</si>
  <si>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</si>
  <si>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</si>
  <si>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</si>
  <si>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</si>
  <si>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</si>
  <si>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</si>
  <si>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</si>
  <si>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</si>
  <si>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</si>
  <si>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</si>
  <si>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</si>
  <si>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</si>
  <si>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</si>
  <si>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</si>
  <si>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</si>
  <si>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</si>
  <si>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</si>
  <si>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</si>
  <si>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</si>
  <si>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</si>
  <si>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</si>
  <si>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</si>
  <si>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</si>
  <si>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</si>
  <si>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</si>
  <si>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</si>
  <si>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</si>
  <si>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</si>
  <si>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</si>
  <si>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</si>
  <si>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</si>
  <si>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</si>
  <si>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</si>
  <si>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</si>
  <si>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</si>
  <si>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</si>
  <si>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</si>
  <si>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</si>
  <si>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</si>
  <si>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</si>
  <si>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</si>
  <si>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</si>
  <si>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</si>
  <si>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</si>
  <si>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</si>
  <si>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</si>
  <si>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</si>
  <si>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</si>
  <si>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</si>
  <si>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</si>
  <si>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</si>
  <si>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</si>
  <si>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</si>
  <si>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</si>
  <si>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</si>
  <si>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</si>
  <si>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</si>
  <si>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</si>
  <si>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</si>
  <si>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</si>
  <si>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</si>
  <si>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</si>
  <si>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</si>
  <si>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</si>
  <si>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</si>
  <si>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</si>
  <si>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</si>
  <si>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</si>
  <si>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</si>
  <si>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</si>
  <si>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</si>
  <si>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</si>
  <si>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</si>
  <si>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</si>
  <si>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</si>
  <si>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</si>
  <si>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</si>
  <si>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</si>
  <si>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</si>
  <si>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</si>
  <si>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</si>
  <si>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</si>
  <si>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</si>
  <si>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</si>
  <si>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</si>
  <si>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</si>
  <si>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</si>
  <si>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</si>
  <si>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</si>
  <si>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</si>
  <si>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</si>
  <si>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</si>
  <si>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</si>
  <si>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</si>
  <si>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</si>
  <si>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</si>
  <si>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</si>
  <si>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</si>
  <si>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</si>
  <si>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</si>
  <si>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</si>
  <si>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</si>
  <si>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</si>
  <si>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</si>
  <si>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</si>
  <si>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</si>
  <si>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</si>
  <si>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</si>
  <si>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</si>
  <si>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</si>
  <si>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</si>
  <si>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</si>
  <si>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</si>
  <si>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</si>
  <si>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</si>
  <si>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</si>
  <si>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</si>
  <si>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</si>
  <si>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</si>
  <si>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</si>
  <si>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</si>
  <si>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</si>
  <si>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</si>
  <si>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</si>
  <si>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</si>
  <si>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</si>
  <si>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</si>
  <si>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</si>
  <si>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</si>
  <si>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</si>
  <si>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</si>
  <si>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</si>
  <si>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</si>
  <si>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</si>
  <si>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</si>
  <si>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</si>
  <si>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</si>
  <si>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</si>
  <si>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</si>
  <si>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</si>
  <si>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</si>
  <si>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</si>
  <si>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</si>
  <si>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</si>
  <si>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</si>
  <si>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</si>
  <si>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</si>
  <si>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</si>
  <si>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</si>
  <si>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</si>
  <si>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</si>
  <si>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</si>
  <si>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</si>
  <si>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</si>
  <si>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</si>
  <si>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</si>
  <si>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</si>
  <si>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</si>
  <si>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</si>
  <si>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</si>
  <si>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</si>
  <si>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</si>
  <si>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</si>
  <si>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</si>
  <si>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</si>
  <si>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</si>
  <si>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</si>
  <si>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</si>
  <si>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</si>
  <si>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</si>
  <si>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</si>
  <si>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</si>
  <si>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</si>
  <si>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</si>
  <si>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</si>
  <si>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</si>
  <si>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</si>
  <si>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</si>
  <si>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</si>
  <si>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</si>
  <si>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</si>
  <si>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</si>
  <si>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</si>
  <si>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</si>
  <si>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</si>
  <si>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</si>
  <si>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</si>
  <si>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</si>
  <si>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</si>
  <si>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</si>
  <si>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</si>
  <si>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</si>
  <si>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</si>
  <si>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</si>
  <si>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</si>
  <si>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</si>
  <si>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</si>
  <si>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</si>
  <si>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</si>
  <si>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</si>
  <si>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</si>
  <si>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</si>
  <si>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</si>
  <si>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</si>
  <si>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</si>
  <si>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</si>
  <si>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</si>
  <si>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</si>
  <si>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</si>
  <si>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</si>
  <si>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</si>
  <si>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</si>
  <si>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</si>
  <si>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</si>
  <si>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</si>
  <si>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</si>
  <si>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</si>
  <si>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</si>
  <si>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</si>
  <si>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</si>
  <si>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</si>
  <si>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</si>
  <si>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</si>
  <si>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</si>
  <si>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</si>
  <si>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</si>
  <si>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</si>
  <si>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</si>
  <si>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</si>
  <si>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</si>
  <si>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</si>
  <si>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</si>
  <si>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</si>
  <si>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</si>
  <si>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</si>
  <si>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</si>
  <si>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</si>
  <si>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</si>
  <si>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</si>
  <si>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</si>
  <si>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</si>
  <si>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</si>
  <si>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</si>
  <si>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</si>
  <si>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</si>
  <si>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</si>
  <si>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</si>
  <si>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</si>
  <si>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</si>
  <si>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</si>
  <si>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</si>
  <si>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</si>
  <si>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</si>
  <si>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</si>
  <si>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</si>
  <si>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</si>
  <si>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</si>
  <si>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</si>
  <si>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</si>
  <si>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</si>
  <si>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</si>
  <si>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</si>
  <si>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</si>
  <si>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</si>
  <si>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</si>
  <si>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</si>
  <si>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</si>
  <si>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</si>
  <si>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</si>
  <si>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</si>
  <si>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</si>
  <si>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</si>
  <si>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</si>
  <si>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</si>
  <si>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</si>
  <si>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</si>
  <si>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</si>
  <si>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</si>
  <si>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</si>
  <si>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</si>
  <si>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</si>
  <si>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</si>
  <si>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</si>
  <si>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</si>
  <si>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</si>
  <si>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</si>
  <si>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</si>
  <si>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</si>
  <si>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</si>
  <si>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</si>
  <si>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</si>
  <si>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</si>
  <si>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</si>
  <si>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</si>
  <si>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</si>
  <si>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</si>
  <si>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</si>
  <si>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</si>
  <si>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</si>
  <si>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</si>
  <si>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</si>
  <si>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</si>
  <si>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</si>
  <si>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</si>
  <si>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</si>
  <si>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</si>
  <si>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</si>
  <si>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</si>
  <si>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</si>
  <si>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</si>
  <si>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</si>
  <si>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</si>
  <si>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</si>
  <si>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</si>
  <si>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</si>
  <si>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</si>
  <si>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</si>
  <si>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</si>
  <si>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</si>
  <si>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</si>
  <si>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</si>
  <si>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</si>
  <si>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</si>
  <si>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</si>
  <si>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</si>
  <si>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</si>
  <si>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</si>
  <si>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</si>
  <si>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</si>
  <si>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</si>
  <si>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</si>
  <si>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</si>
  <si>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</si>
  <si>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</si>
  <si>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</si>
  <si>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</si>
  <si>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</si>
  <si>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</si>
  <si>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</si>
  <si>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</si>
  <si>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</si>
  <si>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</si>
  <si>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</si>
  <si>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</si>
  <si>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</si>
  <si>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</si>
  <si>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</si>
  <si>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</si>
  <si>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</si>
  <si>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</si>
  <si>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</si>
  <si>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</si>
  <si>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</si>
  <si>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</si>
  <si>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</si>
  <si>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</si>
  <si>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</si>
  <si>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</si>
  <si>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</si>
  <si>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</si>
  <si>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</si>
  <si>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</si>
  <si>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</si>
  <si>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</si>
  <si>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</si>
  <si>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</si>
  <si>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</si>
  <si>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</si>
  <si>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</si>
  <si>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</si>
  <si>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</si>
  <si>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</si>
  <si>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</si>
  <si>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</si>
  <si>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</si>
  <si>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</si>
  <si>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</si>
  <si>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</si>
  <si>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</si>
  <si>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</si>
  <si>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</si>
  <si>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</si>
  <si>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</si>
  <si>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</si>
  <si>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</si>
  <si>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</si>
  <si>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</si>
  <si>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</si>
  <si>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</si>
  <si>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</si>
  <si>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</si>
  <si>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</si>
  <si>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</si>
  <si>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</si>
  <si>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</si>
  <si>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</si>
  <si>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</si>
  <si>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</si>
  <si>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</si>
  <si>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</si>
  <si>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</si>
  <si>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</si>
  <si>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</si>
  <si>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</si>
  <si>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</si>
  <si>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</si>
  <si>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</si>
  <si>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</si>
  <si>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</si>
  <si>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</si>
  <si>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</si>
  <si>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</si>
  <si>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</si>
  <si>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</si>
  <si>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</si>
  <si>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</si>
  <si>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</si>
  <si>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</si>
  <si>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</si>
  <si>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</si>
  <si>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</si>
  <si>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</si>
  <si>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</si>
  <si>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</si>
  <si>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</si>
  <si>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</si>
  <si>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</si>
  <si>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</si>
  <si>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</si>
  <si>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</si>
  <si>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</si>
  <si>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</si>
  <si>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</si>
  <si>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</si>
  <si>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</si>
  <si>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</si>
  <si>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</si>
  <si>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</si>
  <si>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</si>
  <si>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</si>
  <si>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</si>
  <si>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</si>
  <si>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</si>
  <si>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</si>
  <si>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</si>
  <si>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</si>
  <si>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</si>
  <si>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</si>
  <si>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</si>
  <si>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</si>
  <si>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</si>
  <si>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</si>
  <si>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</si>
  <si>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</si>
  <si>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</si>
  <si>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</si>
  <si>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</si>
  <si>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</si>
  <si>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</si>
  <si>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</si>
  <si>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</si>
  <si>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</si>
  <si>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</si>
  <si>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</si>
  <si>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</si>
  <si>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</si>
  <si>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</si>
  <si>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</si>
  <si>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</si>
  <si>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</si>
  <si>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</si>
  <si>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</si>
  <si>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</si>
  <si>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</si>
  <si>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</si>
  <si>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</si>
  <si>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</si>
  <si>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</si>
  <si>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</si>
  <si>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</si>
  <si>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</si>
  <si>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</si>
  <si>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</si>
  <si>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</si>
  <si>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</si>
  <si>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</si>
  <si>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</si>
  <si>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</si>
  <si>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</si>
  <si>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</si>
  <si>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</si>
  <si>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</si>
  <si>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</si>
  <si>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</si>
  <si>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</si>
  <si>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</si>
  <si>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</si>
  <si>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</si>
  <si>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</si>
  <si>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</si>
  <si>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</si>
  <si>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</si>
  <si>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</si>
  <si>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</si>
  <si>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</si>
  <si>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</si>
  <si>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</si>
  <si>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</si>
  <si>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</si>
  <si>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</si>
  <si>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</si>
  <si>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</si>
  <si>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</si>
  <si>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</si>
  <si>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</si>
  <si>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</si>
  <si>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</si>
  <si>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</si>
  <si>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</si>
  <si>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</si>
  <si>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</si>
  <si>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</si>
  <si>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</si>
  <si>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</si>
  <si>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</si>
  <si>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</si>
  <si>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</si>
  <si>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</si>
  <si>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</si>
  <si>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</si>
  <si>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</si>
  <si>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</si>
  <si>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</si>
  <si>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</si>
  <si>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</si>
  <si>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</si>
  <si>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</si>
  <si>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</si>
  <si>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</si>
  <si>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</si>
  <si>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</si>
  <si>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</si>
  <si>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</si>
  <si>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</si>
  <si>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</si>
  <si>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</si>
  <si>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</si>
  <si>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</si>
  <si>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</si>
  <si>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</si>
  <si>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</si>
  <si>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</si>
  <si>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</si>
  <si>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</si>
  <si>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</si>
  <si>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</si>
  <si>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</si>
  <si>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</si>
  <si>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</si>
  <si>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</si>
  <si>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</si>
  <si>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</si>
  <si>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</si>
  <si>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</si>
  <si>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</si>
  <si>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</si>
  <si>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</si>
  <si>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</si>
  <si>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</si>
  <si>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</si>
  <si>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</si>
  <si>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</si>
  <si>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</si>
  <si>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</si>
  <si>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</si>
  <si>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</si>
  <si>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</si>
  <si>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</si>
  <si>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</si>
  <si>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</si>
  <si>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</si>
  <si>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</si>
  <si>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</si>
  <si>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</si>
  <si>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</si>
  <si>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</si>
  <si>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</si>
  <si>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</si>
  <si>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</si>
  <si>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</si>
  <si>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</si>
  <si>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</si>
  <si>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</si>
  <si>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</si>
  <si>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</si>
  <si>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</si>
  <si>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</si>
  <si>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</si>
  <si>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</si>
  <si>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</si>
  <si>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</si>
  <si>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</si>
  <si>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</si>
  <si>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</si>
  <si>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</si>
  <si>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</si>
  <si>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</si>
  <si>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</si>
  <si>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</si>
  <si>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</si>
  <si>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</si>
  <si>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</si>
  <si>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</si>
  <si>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</si>
  <si>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</si>
  <si>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</si>
  <si>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</si>
  <si>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</si>
  <si>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</si>
  <si>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</si>
  <si>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</si>
  <si>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</si>
  <si>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</si>
  <si>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</si>
  <si>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</si>
  <si>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</si>
  <si>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</si>
  <si>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</si>
  <si>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</si>
  <si>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</si>
  <si>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</si>
  <si>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</si>
  <si>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</si>
  <si>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</si>
  <si>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</si>
  <si>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</si>
  <si>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</si>
  <si>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</si>
  <si>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</si>
  <si>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</si>
  <si>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</si>
  <si>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</si>
  <si>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</si>
  <si>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</si>
  <si>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</si>
  <si>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</si>
  <si>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</si>
  <si>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</si>
  <si>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</si>
  <si>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</si>
  <si>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</si>
  <si>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</si>
  <si>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</si>
  <si>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</si>
  <si>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</si>
  <si>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</si>
  <si>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</si>
  <si>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</si>
  <si>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</si>
  <si>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</si>
  <si>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</si>
  <si>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</si>
  <si>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</si>
  <si>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</si>
  <si>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</si>
  <si>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</si>
  <si>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</si>
  <si>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</si>
  <si>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</si>
  <si>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</si>
  <si>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</si>
  <si>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</si>
  <si>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</si>
  <si>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</si>
  <si>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</si>
  <si>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</si>
  <si>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</si>
  <si>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</si>
  <si>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</si>
  <si>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</si>
  <si>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</si>
  <si>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</si>
  <si>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</si>
  <si>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</si>
  <si>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</si>
  <si>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</si>
  <si>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</si>
  <si>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</si>
  <si>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</si>
  <si>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</si>
  <si>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</si>
  <si>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</si>
  <si>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</si>
  <si>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</si>
  <si>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</si>
  <si>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</si>
  <si>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</si>
  <si>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</si>
  <si>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</si>
  <si>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</si>
  <si>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</si>
  <si>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</si>
  <si>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</si>
  <si>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</si>
  <si>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</si>
  <si>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</si>
  <si>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</si>
  <si>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</si>
  <si>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</si>
  <si>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</si>
  <si>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</si>
  <si>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</si>
  <si>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</si>
  <si>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</si>
  <si>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</si>
  <si>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</si>
  <si>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</si>
  <si>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</si>
  <si>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</si>
  <si>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</si>
  <si>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</si>
  <si>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</si>
  <si>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</si>
  <si>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</si>
  <si>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</si>
  <si>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</si>
  <si>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</si>
  <si>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</si>
  <si>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</si>
  <si>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</si>
  <si>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</si>
  <si>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</si>
  <si>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</si>
  <si>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</si>
  <si>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</si>
  <si>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</si>
  <si>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</si>
  <si>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</si>
  <si>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</si>
  <si>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</si>
  <si>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</si>
  <si>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</si>
  <si>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</si>
  <si>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</si>
  <si>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</si>
  <si>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</si>
  <si>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</si>
  <si>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</si>
  <si>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</si>
  <si>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</si>
  <si>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</si>
  <si>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</si>
  <si>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</si>
  <si>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</si>
  <si>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</si>
  <si>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</si>
  <si>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</si>
  <si>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</si>
  <si>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</si>
  <si>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</si>
  <si>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</si>
  <si>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</si>
  <si>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</si>
  <si>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</si>
  <si>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</si>
  <si>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</si>
  <si>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</si>
  <si>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</si>
  <si>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</si>
  <si>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</si>
  <si>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</si>
  <si>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</si>
  <si>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</si>
  <si>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</si>
  <si>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</si>
  <si>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</si>
  <si>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</si>
  <si>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</si>
  <si>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</si>
  <si>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</si>
  <si>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</si>
  <si>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</si>
  <si>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</si>
  <si>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</si>
  <si>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</si>
  <si>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</si>
  <si>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</si>
  <si>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</si>
  <si>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</si>
  <si>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</si>
  <si>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</si>
  <si>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</si>
  <si>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</si>
  <si>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</si>
  <si>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</si>
  <si>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</si>
  <si>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OLGA TRADING PRIVATE LIMITED</t>
  </si>
  <si>
    <t>2235-2245</t>
  </si>
  <si>
    <t>2500-2550</t>
  </si>
  <si>
    <t>Profit of Rs.75.10</t>
  </si>
  <si>
    <t>2400-2500</t>
  </si>
  <si>
    <t>1500-1530</t>
  </si>
  <si>
    <t>1800-1850</t>
  </si>
  <si>
    <t>Profit of Rs.65.5</t>
  </si>
  <si>
    <t>Profit of Rs.82.5</t>
  </si>
  <si>
    <t>Part profit of Rs.31/-</t>
  </si>
  <si>
    <t>NIFTY 14600 PE 4-MAR</t>
  </si>
  <si>
    <t>NIFTY MAR FUT</t>
  </si>
  <si>
    <t>SHANGAR</t>
  </si>
  <si>
    <t>Profit of Rs.7/-</t>
  </si>
  <si>
    <t>DRREDDY MAR FUT</t>
  </si>
  <si>
    <t>590-600</t>
  </si>
  <si>
    <t>3780-3820</t>
  </si>
  <si>
    <t>ESCORTS MAR FUT</t>
  </si>
  <si>
    <t>110-115</t>
  </si>
  <si>
    <t>4600-4700</t>
  </si>
  <si>
    <t>Chemical</t>
  </si>
  <si>
    <t>Profit of Rs.29/-</t>
  </si>
  <si>
    <t>Loss of Rs.18/-</t>
  </si>
  <si>
    <t>AXISBANK MAR FUT</t>
  </si>
  <si>
    <t>1720-1750</t>
  </si>
  <si>
    <t>Profit of Rs.47/-</t>
  </si>
  <si>
    <t>Profit of Rs.53/-</t>
  </si>
  <si>
    <t>BANKNIFTY 35000 PE 4-MAR</t>
  </si>
  <si>
    <t>Profit of Rs.120/-</t>
  </si>
  <si>
    <t>Profit of Rs.90/-</t>
  </si>
  <si>
    <t>COLPAL MAR FUT</t>
  </si>
  <si>
    <t>Profit of Rs.12.5/-</t>
  </si>
  <si>
    <t>PIIND MAR FUT</t>
  </si>
  <si>
    <t>Profit of Rs.305/-</t>
  </si>
  <si>
    <t>Retail Research Technical Calls &amp; Fundamental Performance Report for the month of March-2021</t>
  </si>
  <si>
    <t>Loss of Rs.100/-</t>
  </si>
  <si>
    <t>Part Profit of Rs.100/-</t>
  </si>
  <si>
    <t>Loss of Rs.110/-</t>
  </si>
  <si>
    <t>CONCOR MAR FUT</t>
  </si>
  <si>
    <t>Profit of Rs.8/-</t>
  </si>
  <si>
    <t>BANKNIFTY 35400 PE 4-MAR</t>
  </si>
  <si>
    <t>Profit of Rs.115/-</t>
  </si>
  <si>
    <t>SIEMENS MAR FUT</t>
  </si>
  <si>
    <t>Profit of Rs.17.5/-</t>
  </si>
  <si>
    <t>926-930</t>
  </si>
  <si>
    <t>NIFTY 14800 PE 4-MAR</t>
  </si>
  <si>
    <t>Profit of Rs.22.5/-</t>
  </si>
  <si>
    <t>NSE</t>
  </si>
  <si>
    <t>Loss of Rs.48.5/-</t>
  </si>
  <si>
    <t>Loss of Rs. 105/-</t>
  </si>
  <si>
    <t>Loss of Rs. 10/-</t>
  </si>
  <si>
    <t>Profit of Rs.6/-</t>
  </si>
  <si>
    <t>107-110</t>
  </si>
  <si>
    <t>Profit of Rs.14/-</t>
  </si>
  <si>
    <t>Profit of Rs.2.3/-</t>
  </si>
  <si>
    <t>Profit of Rs.60.50/-</t>
  </si>
  <si>
    <t>Part Profit of Rs.4.50/-</t>
  </si>
  <si>
    <t>Profit of Rs.85/-</t>
  </si>
  <si>
    <t>SHREE SHIVSHAKTI PROJECT CONSULTANT PRIVATE LIMITED</t>
  </si>
  <si>
    <t>BCP</t>
  </si>
  <si>
    <t>B.C. Power Controls Ltd</t>
  </si>
  <si>
    <t>COMFORT COMMOTRADE PRIVATE LIMITED</t>
  </si>
  <si>
    <t>VERTOZ</t>
  </si>
  <si>
    <t>Vertoz Advertising Ltd</t>
  </si>
  <si>
    <t>625-640</t>
  </si>
  <si>
    <t>Profit of Rs.11.5/-</t>
  </si>
  <si>
    <t>250-255</t>
  </si>
  <si>
    <t>490-495</t>
  </si>
  <si>
    <t>BANKNIFTY 35000 PE 10-MAR</t>
  </si>
  <si>
    <t>BANKNIFTY 35500 PE 10-MAR</t>
  </si>
  <si>
    <t>2250-2270</t>
  </si>
  <si>
    <t>NIFTY 15150 PE 4-MAR</t>
  </si>
  <si>
    <t>Profit of Rs.13/-</t>
  </si>
  <si>
    <t>Profit of Rs.80/-</t>
  </si>
  <si>
    <t>Profit of Rs.12/-</t>
  </si>
  <si>
    <t>GKP</t>
  </si>
  <si>
    <t>ARHAM SHARE CONSULTANTS PRIVATE LIMITED</t>
  </si>
  <si>
    <t>HIRA HARESH VORA</t>
  </si>
  <si>
    <t>PATINT-RE</t>
  </si>
  <si>
    <t>PATEL INTEGRATED RE</t>
  </si>
  <si>
    <t xml:space="preserve"> Profit of Rs.24.5/-</t>
  </si>
  <si>
    <t xml:space="preserve">MARUTI MAR FUT </t>
  </si>
  <si>
    <t>NIFTY 14500 PE 10-MAR</t>
  </si>
  <si>
    <t>305-310</t>
  </si>
  <si>
    <t>370-365</t>
  </si>
  <si>
    <t>Loss of Rs.8/-</t>
  </si>
  <si>
    <t>Loss of Rs.7.5/-</t>
  </si>
  <si>
    <t>ARYACAPM</t>
  </si>
  <si>
    <t>HAFIZA MOHAMED HASANFATTA</t>
  </si>
  <si>
    <t>VIPUL D SHAH (HUF)</t>
  </si>
  <si>
    <t>GSS</t>
  </si>
  <si>
    <t>MNIL</t>
  </si>
  <si>
    <t>DEEPAK KUMAR</t>
  </si>
  <si>
    <t>PIONRINV</t>
  </si>
  <si>
    <t>GAURANG MANHAR GANDHI</t>
  </si>
  <si>
    <t>PRISMMEDI</t>
  </si>
  <si>
    <t>MANISH NITIN THAKUR</t>
  </si>
  <si>
    <t>SHUBHAM</t>
  </si>
  <si>
    <t>STARLIT</t>
  </si>
  <si>
    <t>LOKA PROPERTIES PVT LTD</t>
  </si>
  <si>
    <t>YMS FINANCE PRIVATE LIMITED</t>
  </si>
  <si>
    <t>HERANBA</t>
  </si>
  <si>
    <t>Heranba Industries Ltd</t>
  </si>
  <si>
    <t>GRAVITON RESEARCH CAPITAL LLP</t>
  </si>
  <si>
    <t>SHREE SHIVSHAKTI PROJECT CONSULTANT PRIVATE LIMITE</t>
  </si>
  <si>
    <t>FHIRAG DILIPKUMAR PAREKH</t>
  </si>
  <si>
    <t>Profit of Rs.57.5/-</t>
  </si>
  <si>
    <t>GRANULES MAR FUT</t>
  </si>
  <si>
    <t>AMARAJABAT MAR FUT</t>
  </si>
  <si>
    <t>909-911</t>
  </si>
  <si>
    <t>COALINDIA 150 CE MAR</t>
  </si>
  <si>
    <t>5.30-5.50</t>
  </si>
  <si>
    <t>COALINDIA 155 CE MAR</t>
  </si>
  <si>
    <t>4.00-4.20</t>
  </si>
  <si>
    <t>2540-2545</t>
  </si>
  <si>
    <t>2650-2670</t>
  </si>
  <si>
    <t>2770-2780</t>
  </si>
  <si>
    <t>2900-2930</t>
  </si>
  <si>
    <t>105-107</t>
  </si>
  <si>
    <t>Profit of Rs.3.2/-</t>
  </si>
  <si>
    <t>Profit of Rs.5/-</t>
  </si>
  <si>
    <t>Profit of Rs.21.5/-</t>
  </si>
  <si>
    <t xml:space="preserve">NIFTY 14900 PE 10-MAR </t>
  </si>
  <si>
    <t>Profit of Rs.16/-</t>
  </si>
  <si>
    <t>Loss of Rs.45/-</t>
  </si>
  <si>
    <t>ARNOLD</t>
  </si>
  <si>
    <t>VEDINI VINIMAY PRIVATE LIMITED</t>
  </si>
  <si>
    <t>INT INFRASTURCTURE PRIVATE LIMITED</t>
  </si>
  <si>
    <t>SAMIP VINOD AMLANI</t>
  </si>
  <si>
    <t>MANOJ CHHAGANLAL RATHOD</t>
  </si>
  <si>
    <t>DAICHI</t>
  </si>
  <si>
    <t>KRISHNAMURTHY NARAYANAN IYER</t>
  </si>
  <si>
    <t>DECPO</t>
  </si>
  <si>
    <t>SHYAMSUNDER RAMLAL GUPTA</t>
  </si>
  <si>
    <t>SHASHIRANI SHYAMSUNDER GUPTA</t>
  </si>
  <si>
    <t>GANHOLD</t>
  </si>
  <si>
    <t>AYUSHASHOKOSTWAL</t>
  </si>
  <si>
    <t>KAMLESH KUMAR SOMANI</t>
  </si>
  <si>
    <t>ANITA</t>
  </si>
  <si>
    <t>SHASHI ASHOKKUMAR JAIN</t>
  </si>
  <si>
    <t>MANJU LATA NAHAR .</t>
  </si>
  <si>
    <t>PRABODH KUMAR NAHAR .</t>
  </si>
  <si>
    <t>GREENPANEL</t>
  </si>
  <si>
    <t>JWALAMUKHI INVESTMENT HOLDINGS</t>
  </si>
  <si>
    <t>MARFATIA STOCK BROKING PRIVATE LIMITED</t>
  </si>
  <si>
    <t>SHREYA NISHIL MARFATIA</t>
  </si>
  <si>
    <t>ITHL</t>
  </si>
  <si>
    <t>PANGHAT BARTER PRIVATE LIMITED</t>
  </si>
  <si>
    <t>KDLL</t>
  </si>
  <si>
    <t>KANWARPREET SINGH</t>
  </si>
  <si>
    <t>MONIKA</t>
  </si>
  <si>
    <t>KABIR SHRAN DAGAR(HUF)</t>
  </si>
  <si>
    <t>OZONEWORLD</t>
  </si>
  <si>
    <t>MANISH RAMESHBHAI PATEL</t>
  </si>
  <si>
    <t>PACL</t>
  </si>
  <si>
    <t>RAGHAV VIJAY KAROL</t>
  </si>
  <si>
    <t>PARLEIND</t>
  </si>
  <si>
    <t>PIL ENTERPRISE PRIVATE LIMITED</t>
  </si>
  <si>
    <t>PRAVEG</t>
  </si>
  <si>
    <t>NAYNA BEN JITENDRA PATEL</t>
  </si>
  <si>
    <t>MEETU MAKKAD .</t>
  </si>
  <si>
    <t>RCL</t>
  </si>
  <si>
    <t>KUMAR RADHAKRISHNAN</t>
  </si>
  <si>
    <t>JIGARMAYANKKUMARPATEL</t>
  </si>
  <si>
    <t>ARVIND SHANTILAL SHAH</t>
  </si>
  <si>
    <t>RAGHURAM SHIVRAM THAKKER</t>
  </si>
  <si>
    <t>CHANDAN GARG</t>
  </si>
  <si>
    <t>SIELFNS</t>
  </si>
  <si>
    <t>XCESS SECURITIES PRIVATE LIMITED</t>
  </si>
  <si>
    <t>SUPRBPA</t>
  </si>
  <si>
    <t>CHAITANYA LAKSHMI PARNA</t>
  </si>
  <si>
    <t>NOORAIN SAMINA RAHMAN</t>
  </si>
  <si>
    <t>THACKER</t>
  </si>
  <si>
    <t>OM HARI MAHABIR HALAN HUF</t>
  </si>
  <si>
    <t>ARUNKUMAR MAHABIRPRASAD JATIA</t>
  </si>
  <si>
    <t>YASHRAJC</t>
  </si>
  <si>
    <t>SOWMIYA BHARATT</t>
  </si>
  <si>
    <t>SUMAN NANDI</t>
  </si>
  <si>
    <t>BCONCEPTS</t>
  </si>
  <si>
    <t>Brand Concepts Limited</t>
  </si>
  <si>
    <t>ABHINAV KUMAR</t>
  </si>
  <si>
    <t>MANOJ AGARWAL</t>
  </si>
  <si>
    <t>BEML Limited</t>
  </si>
  <si>
    <t>XTX MARKETS LLP</t>
  </si>
  <si>
    <t>HARRMALAYA</t>
  </si>
  <si>
    <t>Harrisons  Malayalam Ltd</t>
  </si>
  <si>
    <t>VIJETA STOCK &amp; SHARES SERVICES PRIVATE LIMITED VIJETA  STOCK</t>
  </si>
  <si>
    <t>NBVENTURES</t>
  </si>
  <si>
    <t>Nava Bharat Ventures Ltd.</t>
  </si>
  <si>
    <t>NAVA BHARAT VENTURES LIMITED</t>
  </si>
  <si>
    <t>PALASHSECU</t>
  </si>
  <si>
    <t>Palash Securities  Ltd</t>
  </si>
  <si>
    <t>ZAKI ABBAS NASSER</t>
  </si>
  <si>
    <t>PLUTUS CAPITAL MANAGEMENT LLP</t>
  </si>
  <si>
    <t>NIMISH DEEPAK BROKER</t>
  </si>
  <si>
    <t>SRIRAM</t>
  </si>
  <si>
    <t>Shri Ram Switchgears Ltd</t>
  </si>
  <si>
    <t>A F ENTERPRISES LIMITED .</t>
  </si>
  <si>
    <t>SUBEXLTD</t>
  </si>
  <si>
    <t>Subex Ltd</t>
  </si>
  <si>
    <t>GEETA CHETAN SHAH</t>
  </si>
  <si>
    <t>UNIVCABLES</t>
  </si>
  <si>
    <t>Universal Cables Ltd</t>
  </si>
  <si>
    <t>PINAKINI ARUNKUMAR SOLANKI</t>
  </si>
  <si>
    <t>AGRAWAL MAYANK</t>
  </si>
  <si>
    <t>Gabriel India Ltd</t>
  </si>
  <si>
    <t>KYB CORPORATION</t>
  </si>
  <si>
    <t>Greenpanel Industries Ltd</t>
  </si>
  <si>
    <t>A S PATEL TRUST</t>
  </si>
  <si>
    <t>WINDMACHIN</t>
  </si>
  <si>
    <t>Windsor Machines Limited</t>
  </si>
  <si>
    <t>COMPETENT FINLEASE PRIVATE LIMITED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</si>
</sst>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565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2" fontId="7" fillId="45" borderId="36" xfId="0" applyNumberFormat="1" applyFont="1" applyFill="1" applyBorder="1" applyAlignment="1">
      <alignment horizontal="center" vertical="center"/>
    </xf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6" fillId="2" borderId="36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165" fontId="46" fillId="2" borderId="36" xfId="0" applyNumberFormat="1" applyFont="1" applyFill="1" applyBorder="1" applyAlignment="1">
      <alignment horizontal="center" vertical="center"/>
    </xf>
    <xf numFmtId="165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1" sqref="C21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44264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5" sqref="C15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44264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38" t="s">
        <v>16</v>
      </c>
      <c r="B9" s="540" t="s">
        <v>17</v>
      </c>
      <c r="C9" s="540" t="s">
        <v>18</v>
      </c>
      <c r="D9" s="540" t="s">
        <v>833</v>
      </c>
      <c r="E9" s="260" t="s">
        <v>19</v>
      </c>
      <c r="F9" s="260" t="s">
        <v>20</v>
      </c>
      <c r="G9" s="535" t="s">
        <v>21</v>
      </c>
      <c r="H9" s="536"/>
      <c r="I9" s="537"/>
      <c r="J9" s="535" t="s">
        <v>22</v>
      </c>
      <c r="K9" s="536"/>
      <c r="L9" s="537"/>
      <c r="M9" s="260"/>
      <c r="N9" s="267"/>
      <c r="O9" s="267"/>
      <c r="P9" s="267"/>
    </row>
    <row r="10" spans="1:16" ht="59.25" customHeight="1">
      <c r="A10" s="539"/>
      <c r="B10" s="541" t="s">
        <v>17</v>
      </c>
      <c r="C10" s="541"/>
      <c r="D10" s="541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8" t="s">
        <v>35</v>
      </c>
      <c r="D11" s="469">
        <v>44280</v>
      </c>
      <c r="E11" s="284">
        <v>35316.050000000003</v>
      </c>
      <c r="F11" s="284">
        <v>35434.85</v>
      </c>
      <c r="G11" s="296">
        <v>34981.199999999997</v>
      </c>
      <c r="H11" s="296">
        <v>34646.35</v>
      </c>
      <c r="I11" s="296">
        <v>34192.699999999997</v>
      </c>
      <c r="J11" s="296">
        <v>35769.699999999997</v>
      </c>
      <c r="K11" s="296">
        <v>36223.350000000006</v>
      </c>
      <c r="L11" s="296">
        <v>36558.199999999997</v>
      </c>
      <c r="M11" s="283">
        <v>35888.5</v>
      </c>
      <c r="N11" s="283">
        <v>35100</v>
      </c>
      <c r="O11" s="466">
        <v>2761400</v>
      </c>
      <c r="P11" s="467">
        <v>3.3110105129260353E-2</v>
      </c>
    </row>
    <row r="12" spans="1:16" ht="15">
      <c r="A12" s="263">
        <v>2</v>
      </c>
      <c r="B12" s="362" t="s">
        <v>34</v>
      </c>
      <c r="C12" s="468" t="s">
        <v>36</v>
      </c>
      <c r="D12" s="469">
        <v>44280</v>
      </c>
      <c r="E12" s="297">
        <v>14969</v>
      </c>
      <c r="F12" s="297">
        <v>15012.050000000001</v>
      </c>
      <c r="G12" s="298">
        <v>14884.100000000002</v>
      </c>
      <c r="H12" s="298">
        <v>14799.2</v>
      </c>
      <c r="I12" s="298">
        <v>14671.250000000002</v>
      </c>
      <c r="J12" s="298">
        <v>15096.950000000003</v>
      </c>
      <c r="K12" s="298">
        <v>15224.900000000003</v>
      </c>
      <c r="L12" s="298">
        <v>15309.800000000003</v>
      </c>
      <c r="M12" s="285">
        <v>15140</v>
      </c>
      <c r="N12" s="285">
        <v>14927.15</v>
      </c>
      <c r="O12" s="300">
        <v>14718075</v>
      </c>
      <c r="P12" s="301">
        <v>5.9101533666858037E-3</v>
      </c>
    </row>
    <row r="13" spans="1:16" ht="15">
      <c r="A13" s="263">
        <v>3</v>
      </c>
      <c r="B13" s="362" t="s">
        <v>34</v>
      </c>
      <c r="C13" s="468" t="s">
        <v>831</v>
      </c>
      <c r="D13" s="469">
        <v>44280</v>
      </c>
      <c r="E13" s="425">
        <v>16327.95</v>
      </c>
      <c r="F13" s="425">
        <v>16388.666666666668</v>
      </c>
      <c r="G13" s="426">
        <v>16189.333333333336</v>
      </c>
      <c r="H13" s="426">
        <v>16050.716666666667</v>
      </c>
      <c r="I13" s="426">
        <v>15851.383333333335</v>
      </c>
      <c r="J13" s="426">
        <v>16527.283333333336</v>
      </c>
      <c r="K13" s="426">
        <v>16726.616666666672</v>
      </c>
      <c r="L13" s="426">
        <v>16865.233333333337</v>
      </c>
      <c r="M13" s="427">
        <v>16588</v>
      </c>
      <c r="N13" s="427">
        <v>16250.05</v>
      </c>
      <c r="O13" s="428">
        <v>21480</v>
      </c>
      <c r="P13" s="429">
        <v>3.2692307692307694E-2</v>
      </c>
    </row>
    <row r="14" spans="1:16" ht="15">
      <c r="A14" s="263">
        <v>4</v>
      </c>
      <c r="B14" s="382" t="s">
        <v>858</v>
      </c>
      <c r="C14" s="468" t="s">
        <v>735</v>
      </c>
      <c r="D14" s="469">
        <v>44280</v>
      </c>
      <c r="E14" s="297">
        <v>1259.25</v>
      </c>
      <c r="F14" s="297">
        <v>1265.6833333333334</v>
      </c>
      <c r="G14" s="298">
        <v>1249.3666666666668</v>
      </c>
      <c r="H14" s="298">
        <v>1239.4833333333333</v>
      </c>
      <c r="I14" s="298">
        <v>1223.1666666666667</v>
      </c>
      <c r="J14" s="298">
        <v>1275.5666666666668</v>
      </c>
      <c r="K14" s="298">
        <v>1291.8833333333334</v>
      </c>
      <c r="L14" s="298">
        <v>1301.7666666666669</v>
      </c>
      <c r="M14" s="285">
        <v>1282</v>
      </c>
      <c r="N14" s="285">
        <v>1255.8</v>
      </c>
      <c r="O14" s="300">
        <v>393975</v>
      </c>
      <c r="P14" s="301">
        <v>-4.296455424274973E-3</v>
      </c>
    </row>
    <row r="15" spans="1:16" ht="15">
      <c r="A15" s="263">
        <v>5</v>
      </c>
      <c r="B15" s="362" t="s">
        <v>37</v>
      </c>
      <c r="C15" s="468" t="s">
        <v>38</v>
      </c>
      <c r="D15" s="469">
        <v>44280</v>
      </c>
      <c r="E15" s="297">
        <v>1830.75</v>
      </c>
      <c r="F15" s="297">
        <v>1836.4166666666667</v>
      </c>
      <c r="G15" s="298">
        <v>1812.8333333333335</v>
      </c>
      <c r="H15" s="298">
        <v>1794.9166666666667</v>
      </c>
      <c r="I15" s="298">
        <v>1771.3333333333335</v>
      </c>
      <c r="J15" s="298">
        <v>1854.3333333333335</v>
      </c>
      <c r="K15" s="298">
        <v>1877.916666666667</v>
      </c>
      <c r="L15" s="298">
        <v>1895.8333333333335</v>
      </c>
      <c r="M15" s="285">
        <v>1860</v>
      </c>
      <c r="N15" s="285">
        <v>1818.5</v>
      </c>
      <c r="O15" s="300">
        <v>3149500</v>
      </c>
      <c r="P15" s="301">
        <v>-3.6408138289735353E-2</v>
      </c>
    </row>
    <row r="16" spans="1:16" ht="15">
      <c r="A16" s="263">
        <v>6</v>
      </c>
      <c r="B16" s="362" t="s">
        <v>39</v>
      </c>
      <c r="C16" s="468" t="s">
        <v>40</v>
      </c>
      <c r="D16" s="469">
        <v>44280</v>
      </c>
      <c r="E16" s="297">
        <v>913</v>
      </c>
      <c r="F16" s="297">
        <v>916.48333333333323</v>
      </c>
      <c r="G16" s="298">
        <v>904.41666666666652</v>
      </c>
      <c r="H16" s="298">
        <v>895.83333333333326</v>
      </c>
      <c r="I16" s="298">
        <v>883.76666666666654</v>
      </c>
      <c r="J16" s="298">
        <v>925.06666666666649</v>
      </c>
      <c r="K16" s="298">
        <v>937.13333333333333</v>
      </c>
      <c r="L16" s="298">
        <v>945.71666666666647</v>
      </c>
      <c r="M16" s="285">
        <v>928.55</v>
      </c>
      <c r="N16" s="285">
        <v>907.9</v>
      </c>
      <c r="O16" s="300">
        <v>19530000</v>
      </c>
      <c r="P16" s="301">
        <v>1.6023306627822288E-2</v>
      </c>
    </row>
    <row r="17" spans="1:16" ht="15">
      <c r="A17" s="263">
        <v>7</v>
      </c>
      <c r="B17" s="362" t="s">
        <v>39</v>
      </c>
      <c r="C17" s="468" t="s">
        <v>41</v>
      </c>
      <c r="D17" s="469">
        <v>44280</v>
      </c>
      <c r="E17" s="297">
        <v>750.85</v>
      </c>
      <c r="F17" s="297">
        <v>755.69999999999993</v>
      </c>
      <c r="G17" s="298">
        <v>742.29999999999984</v>
      </c>
      <c r="H17" s="298">
        <v>733.74999999999989</v>
      </c>
      <c r="I17" s="298">
        <v>720.3499999999998</v>
      </c>
      <c r="J17" s="298">
        <v>764.24999999999989</v>
      </c>
      <c r="K17" s="298">
        <v>777.65</v>
      </c>
      <c r="L17" s="298">
        <v>786.19999999999993</v>
      </c>
      <c r="M17" s="285">
        <v>769.1</v>
      </c>
      <c r="N17" s="285">
        <v>747.15</v>
      </c>
      <c r="O17" s="300">
        <v>58500000</v>
      </c>
      <c r="P17" s="301">
        <v>3.602676273803397E-3</v>
      </c>
    </row>
    <row r="18" spans="1:16" ht="15">
      <c r="A18" s="263">
        <v>8</v>
      </c>
      <c r="B18" s="362" t="s">
        <v>51</v>
      </c>
      <c r="C18" s="468" t="s">
        <v>226</v>
      </c>
      <c r="D18" s="469">
        <v>44280</v>
      </c>
      <c r="E18" s="297">
        <v>2794.95</v>
      </c>
      <c r="F18" s="297">
        <v>2795.2000000000003</v>
      </c>
      <c r="G18" s="298">
        <v>2781.7500000000005</v>
      </c>
      <c r="H18" s="298">
        <v>2768.55</v>
      </c>
      <c r="I18" s="298">
        <v>2755.1000000000004</v>
      </c>
      <c r="J18" s="298">
        <v>2808.4000000000005</v>
      </c>
      <c r="K18" s="298">
        <v>2821.8500000000004</v>
      </c>
      <c r="L18" s="298">
        <v>2835.0500000000006</v>
      </c>
      <c r="M18" s="285">
        <v>2808.65</v>
      </c>
      <c r="N18" s="285">
        <v>2782</v>
      </c>
      <c r="O18" s="300">
        <v>166400</v>
      </c>
      <c r="P18" s="301">
        <v>1.2033694344163659E-3</v>
      </c>
    </row>
    <row r="19" spans="1:16" ht="15">
      <c r="A19" s="263">
        <v>9</v>
      </c>
      <c r="B19" s="362" t="s">
        <v>43</v>
      </c>
      <c r="C19" s="468" t="s">
        <v>44</v>
      </c>
      <c r="D19" s="469">
        <v>44280</v>
      </c>
      <c r="E19" s="297">
        <v>906.95</v>
      </c>
      <c r="F19" s="297">
        <v>904.68333333333339</v>
      </c>
      <c r="G19" s="298">
        <v>897.56666666666683</v>
      </c>
      <c r="H19" s="298">
        <v>888.18333333333339</v>
      </c>
      <c r="I19" s="298">
        <v>881.06666666666683</v>
      </c>
      <c r="J19" s="298">
        <v>914.06666666666683</v>
      </c>
      <c r="K19" s="298">
        <v>921.18333333333339</v>
      </c>
      <c r="L19" s="298">
        <v>930.56666666666683</v>
      </c>
      <c r="M19" s="285">
        <v>911.8</v>
      </c>
      <c r="N19" s="285">
        <v>895.3</v>
      </c>
      <c r="O19" s="300">
        <v>2750000</v>
      </c>
      <c r="P19" s="301">
        <v>1.0657846380007351E-2</v>
      </c>
    </row>
    <row r="20" spans="1:16" ht="15">
      <c r="A20" s="263">
        <v>10</v>
      </c>
      <c r="B20" s="362" t="s">
        <v>37</v>
      </c>
      <c r="C20" s="468" t="s">
        <v>45</v>
      </c>
      <c r="D20" s="469">
        <v>44280</v>
      </c>
      <c r="E20" s="297">
        <v>286</v>
      </c>
      <c r="F20" s="297">
        <v>287.28333333333336</v>
      </c>
      <c r="G20" s="298">
        <v>283.31666666666672</v>
      </c>
      <c r="H20" s="298">
        <v>280.63333333333338</v>
      </c>
      <c r="I20" s="298">
        <v>276.66666666666674</v>
      </c>
      <c r="J20" s="298">
        <v>289.9666666666667</v>
      </c>
      <c r="K20" s="298">
        <v>293.93333333333328</v>
      </c>
      <c r="L20" s="298">
        <v>296.61666666666667</v>
      </c>
      <c r="M20" s="285">
        <v>291.25</v>
      </c>
      <c r="N20" s="285">
        <v>284.60000000000002</v>
      </c>
      <c r="O20" s="300">
        <v>15444000</v>
      </c>
      <c r="P20" s="301">
        <v>-2.7945619335347432E-2</v>
      </c>
    </row>
    <row r="21" spans="1:16" ht="15">
      <c r="A21" s="263">
        <v>11</v>
      </c>
      <c r="B21" s="362" t="s">
        <v>51</v>
      </c>
      <c r="C21" s="468" t="s">
        <v>294</v>
      </c>
      <c r="D21" s="469">
        <v>44280</v>
      </c>
      <c r="E21" s="297">
        <v>928.7</v>
      </c>
      <c r="F21" s="297">
        <v>924.16666666666663</v>
      </c>
      <c r="G21" s="298">
        <v>914.63333333333321</v>
      </c>
      <c r="H21" s="298">
        <v>900.56666666666661</v>
      </c>
      <c r="I21" s="298">
        <v>891.03333333333319</v>
      </c>
      <c r="J21" s="298">
        <v>938.23333333333323</v>
      </c>
      <c r="K21" s="298">
        <v>947.76666666666677</v>
      </c>
      <c r="L21" s="298">
        <v>961.83333333333326</v>
      </c>
      <c r="M21" s="285">
        <v>933.7</v>
      </c>
      <c r="N21" s="285">
        <v>910.1</v>
      </c>
      <c r="O21" s="300">
        <v>267300</v>
      </c>
      <c r="P21" s="301">
        <v>-8.1285444234404536E-2</v>
      </c>
    </row>
    <row r="22" spans="1:16" ht="15">
      <c r="A22" s="263">
        <v>12</v>
      </c>
      <c r="B22" s="362" t="s">
        <v>39</v>
      </c>
      <c r="C22" s="468" t="s">
        <v>46</v>
      </c>
      <c r="D22" s="469">
        <v>44280</v>
      </c>
      <c r="E22" s="297">
        <v>2882.05</v>
      </c>
      <c r="F22" s="297">
        <v>2894.8833333333332</v>
      </c>
      <c r="G22" s="298">
        <v>2847.9166666666665</v>
      </c>
      <c r="H22" s="298">
        <v>2813.7833333333333</v>
      </c>
      <c r="I22" s="298">
        <v>2766.8166666666666</v>
      </c>
      <c r="J22" s="298">
        <v>2929.0166666666664</v>
      </c>
      <c r="K22" s="298">
        <v>2975.9833333333336</v>
      </c>
      <c r="L22" s="298">
        <v>3010.1166666666663</v>
      </c>
      <c r="M22" s="285">
        <v>2941.85</v>
      </c>
      <c r="N22" s="285">
        <v>2860.75</v>
      </c>
      <c r="O22" s="300">
        <v>1807000</v>
      </c>
      <c r="P22" s="301">
        <v>5.333721946954241E-2</v>
      </c>
    </row>
    <row r="23" spans="1:16" ht="15">
      <c r="A23" s="263">
        <v>13</v>
      </c>
      <c r="B23" s="362" t="s">
        <v>43</v>
      </c>
      <c r="C23" s="468" t="s">
        <v>47</v>
      </c>
      <c r="D23" s="469">
        <v>44280</v>
      </c>
      <c r="E23" s="297">
        <v>236.05</v>
      </c>
      <c r="F23" s="297">
        <v>239.35</v>
      </c>
      <c r="G23" s="298">
        <v>231.89999999999998</v>
      </c>
      <c r="H23" s="298">
        <v>227.74999999999997</v>
      </c>
      <c r="I23" s="298">
        <v>220.29999999999995</v>
      </c>
      <c r="J23" s="298">
        <v>243.5</v>
      </c>
      <c r="K23" s="298">
        <v>250.95</v>
      </c>
      <c r="L23" s="298">
        <v>255.10000000000002</v>
      </c>
      <c r="M23" s="285">
        <v>246.8</v>
      </c>
      <c r="N23" s="285">
        <v>235.2</v>
      </c>
      <c r="O23" s="300">
        <v>15215000</v>
      </c>
      <c r="P23" s="301">
        <v>4.8587181254307374E-2</v>
      </c>
    </row>
    <row r="24" spans="1:16" ht="15">
      <c r="A24" s="263">
        <v>14</v>
      </c>
      <c r="B24" s="362" t="s">
        <v>43</v>
      </c>
      <c r="C24" s="468" t="s">
        <v>48</v>
      </c>
      <c r="D24" s="469">
        <v>44280</v>
      </c>
      <c r="E24" s="297">
        <v>126.6</v>
      </c>
      <c r="F24" s="297">
        <v>126.71666666666665</v>
      </c>
      <c r="G24" s="298">
        <v>125.08333333333331</v>
      </c>
      <c r="H24" s="298">
        <v>123.56666666666666</v>
      </c>
      <c r="I24" s="298">
        <v>121.93333333333332</v>
      </c>
      <c r="J24" s="298">
        <v>128.23333333333329</v>
      </c>
      <c r="K24" s="298">
        <v>129.86666666666667</v>
      </c>
      <c r="L24" s="298">
        <v>131.3833333333333</v>
      </c>
      <c r="M24" s="285">
        <v>128.35</v>
      </c>
      <c r="N24" s="285">
        <v>125.2</v>
      </c>
      <c r="O24" s="300">
        <v>42048000</v>
      </c>
      <c r="P24" s="301">
        <v>3.0209481808158765E-2</v>
      </c>
    </row>
    <row r="25" spans="1:16" ht="15">
      <c r="A25" s="263">
        <v>15</v>
      </c>
      <c r="B25" s="362" t="s">
        <v>49</v>
      </c>
      <c r="C25" s="468" t="s">
        <v>50</v>
      </c>
      <c r="D25" s="469">
        <v>44280</v>
      </c>
      <c r="E25" s="297">
        <v>2388.15</v>
      </c>
      <c r="F25" s="297">
        <v>2390.6999999999998</v>
      </c>
      <c r="G25" s="298">
        <v>2362.6499999999996</v>
      </c>
      <c r="H25" s="298">
        <v>2337.1499999999996</v>
      </c>
      <c r="I25" s="298">
        <v>2309.0999999999995</v>
      </c>
      <c r="J25" s="298">
        <v>2416.1999999999998</v>
      </c>
      <c r="K25" s="298">
        <v>2444.25</v>
      </c>
      <c r="L25" s="298">
        <v>2469.75</v>
      </c>
      <c r="M25" s="285">
        <v>2418.75</v>
      </c>
      <c r="N25" s="285">
        <v>2365.1999999999998</v>
      </c>
      <c r="O25" s="300">
        <v>6502800</v>
      </c>
      <c r="P25" s="301">
        <v>-5.3686963703941633E-3</v>
      </c>
    </row>
    <row r="26" spans="1:16" ht="15">
      <c r="A26" s="263">
        <v>16</v>
      </c>
      <c r="B26" s="362" t="s">
        <v>53</v>
      </c>
      <c r="C26" s="468" t="s">
        <v>222</v>
      </c>
      <c r="D26" s="469">
        <v>44280</v>
      </c>
      <c r="E26" s="297">
        <v>1270.3499999999999</v>
      </c>
      <c r="F26" s="297">
        <v>1267.8833333333334</v>
      </c>
      <c r="G26" s="298">
        <v>1247.8666666666668</v>
      </c>
      <c r="H26" s="298">
        <v>1225.3833333333334</v>
      </c>
      <c r="I26" s="298">
        <v>1205.3666666666668</v>
      </c>
      <c r="J26" s="298">
        <v>1290.3666666666668</v>
      </c>
      <c r="K26" s="298">
        <v>1310.3833333333337</v>
      </c>
      <c r="L26" s="298">
        <v>1332.8666666666668</v>
      </c>
      <c r="M26" s="285">
        <v>1287.9000000000001</v>
      </c>
      <c r="N26" s="285">
        <v>1245.4000000000001</v>
      </c>
      <c r="O26" s="300">
        <v>723500</v>
      </c>
      <c r="P26" s="301">
        <v>0.22316145393068471</v>
      </c>
    </row>
    <row r="27" spans="1:16" ht="15">
      <c r="A27" s="263">
        <v>17</v>
      </c>
      <c r="B27" s="362" t="s">
        <v>51</v>
      </c>
      <c r="C27" s="468" t="s">
        <v>52</v>
      </c>
      <c r="D27" s="469">
        <v>44280</v>
      </c>
      <c r="E27" s="297">
        <v>864.6</v>
      </c>
      <c r="F27" s="297">
        <v>869.16666666666663</v>
      </c>
      <c r="G27" s="298">
        <v>857.83333333333326</v>
      </c>
      <c r="H27" s="298">
        <v>851.06666666666661</v>
      </c>
      <c r="I27" s="298">
        <v>839.73333333333323</v>
      </c>
      <c r="J27" s="298">
        <v>875.93333333333328</v>
      </c>
      <c r="K27" s="298">
        <v>887.26666666666654</v>
      </c>
      <c r="L27" s="298">
        <v>894.0333333333333</v>
      </c>
      <c r="M27" s="285">
        <v>880.5</v>
      </c>
      <c r="N27" s="285">
        <v>862.4</v>
      </c>
      <c r="O27" s="300">
        <v>9417200</v>
      </c>
      <c r="P27" s="301">
        <v>-1.5894579540823257E-2</v>
      </c>
    </row>
    <row r="28" spans="1:16" ht="15">
      <c r="A28" s="263">
        <v>18</v>
      </c>
      <c r="B28" s="362" t="s">
        <v>53</v>
      </c>
      <c r="C28" s="468" t="s">
        <v>54</v>
      </c>
      <c r="D28" s="469">
        <v>44280</v>
      </c>
      <c r="E28" s="297">
        <v>744.45</v>
      </c>
      <c r="F28" s="297">
        <v>744.86666666666667</v>
      </c>
      <c r="G28" s="298">
        <v>735.18333333333339</v>
      </c>
      <c r="H28" s="298">
        <v>725.91666666666674</v>
      </c>
      <c r="I28" s="298">
        <v>716.23333333333346</v>
      </c>
      <c r="J28" s="298">
        <v>754.13333333333333</v>
      </c>
      <c r="K28" s="298">
        <v>763.81666666666649</v>
      </c>
      <c r="L28" s="298">
        <v>773.08333333333326</v>
      </c>
      <c r="M28" s="285">
        <v>754.55</v>
      </c>
      <c r="N28" s="285">
        <v>735.6</v>
      </c>
      <c r="O28" s="300">
        <v>36925200</v>
      </c>
      <c r="P28" s="301">
        <v>-2.5308837503959455E-2</v>
      </c>
    </row>
    <row r="29" spans="1:16" ht="15">
      <c r="A29" s="263">
        <v>19</v>
      </c>
      <c r="B29" s="362" t="s">
        <v>43</v>
      </c>
      <c r="C29" s="468" t="s">
        <v>55</v>
      </c>
      <c r="D29" s="469">
        <v>44280</v>
      </c>
      <c r="E29" s="297">
        <v>3813.35</v>
      </c>
      <c r="F29" s="297">
        <v>3820.65</v>
      </c>
      <c r="G29" s="298">
        <v>3778.3</v>
      </c>
      <c r="H29" s="298">
        <v>3743.25</v>
      </c>
      <c r="I29" s="298">
        <v>3700.9</v>
      </c>
      <c r="J29" s="298">
        <v>3855.7000000000003</v>
      </c>
      <c r="K29" s="298">
        <v>3898.0499999999997</v>
      </c>
      <c r="L29" s="298">
        <v>3933.1000000000004</v>
      </c>
      <c r="M29" s="285">
        <v>3863</v>
      </c>
      <c r="N29" s="285">
        <v>3785.6</v>
      </c>
      <c r="O29" s="300">
        <v>2113000</v>
      </c>
      <c r="P29" s="301">
        <v>2.7473863360077802E-2</v>
      </c>
    </row>
    <row r="30" spans="1:16" ht="15">
      <c r="A30" s="263">
        <v>20</v>
      </c>
      <c r="B30" s="362" t="s">
        <v>56</v>
      </c>
      <c r="C30" s="468" t="s">
        <v>57</v>
      </c>
      <c r="D30" s="469">
        <v>44280</v>
      </c>
      <c r="E30" s="297">
        <v>9859.2000000000007</v>
      </c>
      <c r="F30" s="297">
        <v>9910.2333333333336</v>
      </c>
      <c r="G30" s="298">
        <v>9773.9666666666672</v>
      </c>
      <c r="H30" s="298">
        <v>9688.7333333333336</v>
      </c>
      <c r="I30" s="298">
        <v>9552.4666666666672</v>
      </c>
      <c r="J30" s="298">
        <v>9995.4666666666672</v>
      </c>
      <c r="K30" s="298">
        <v>10131.733333333334</v>
      </c>
      <c r="L30" s="298">
        <v>10216.966666666667</v>
      </c>
      <c r="M30" s="285">
        <v>10046.5</v>
      </c>
      <c r="N30" s="285">
        <v>9825</v>
      </c>
      <c r="O30" s="300">
        <v>578500</v>
      </c>
      <c r="P30" s="301">
        <v>-2.1150592216582064E-2</v>
      </c>
    </row>
    <row r="31" spans="1:16" ht="15">
      <c r="A31" s="263">
        <v>21</v>
      </c>
      <c r="B31" s="362" t="s">
        <v>56</v>
      </c>
      <c r="C31" s="468" t="s">
        <v>58</v>
      </c>
      <c r="D31" s="469">
        <v>44280</v>
      </c>
      <c r="E31" s="297">
        <v>5347.6</v>
      </c>
      <c r="F31" s="297">
        <v>5392.583333333333</v>
      </c>
      <c r="G31" s="298">
        <v>5282.5666666666657</v>
      </c>
      <c r="H31" s="298">
        <v>5217.5333333333328</v>
      </c>
      <c r="I31" s="298">
        <v>5107.5166666666655</v>
      </c>
      <c r="J31" s="298">
        <v>5457.6166666666659</v>
      </c>
      <c r="K31" s="298">
        <v>5567.6333333333341</v>
      </c>
      <c r="L31" s="298">
        <v>5632.6666666666661</v>
      </c>
      <c r="M31" s="285">
        <v>5502.6</v>
      </c>
      <c r="N31" s="285">
        <v>5327.55</v>
      </c>
      <c r="O31" s="300">
        <v>3968000</v>
      </c>
      <c r="P31" s="301">
        <v>3.1587157155855972E-2</v>
      </c>
    </row>
    <row r="32" spans="1:16" ht="15">
      <c r="A32" s="263">
        <v>22</v>
      </c>
      <c r="B32" s="362" t="s">
        <v>43</v>
      </c>
      <c r="C32" s="468" t="s">
        <v>59</v>
      </c>
      <c r="D32" s="469">
        <v>44280</v>
      </c>
      <c r="E32" s="297">
        <v>1602.55</v>
      </c>
      <c r="F32" s="297">
        <v>1606.5666666666666</v>
      </c>
      <c r="G32" s="298">
        <v>1593.4833333333331</v>
      </c>
      <c r="H32" s="298">
        <v>1584.4166666666665</v>
      </c>
      <c r="I32" s="298">
        <v>1571.333333333333</v>
      </c>
      <c r="J32" s="298">
        <v>1615.6333333333332</v>
      </c>
      <c r="K32" s="298">
        <v>1628.7166666666667</v>
      </c>
      <c r="L32" s="298">
        <v>1637.7833333333333</v>
      </c>
      <c r="M32" s="285">
        <v>1619.65</v>
      </c>
      <c r="N32" s="285">
        <v>1597.5</v>
      </c>
      <c r="O32" s="300">
        <v>2381600</v>
      </c>
      <c r="P32" s="301">
        <v>-1.5093073956062384E-3</v>
      </c>
    </row>
    <row r="33" spans="1:16" ht="15">
      <c r="A33" s="263">
        <v>23</v>
      </c>
      <c r="B33" s="362" t="s">
        <v>53</v>
      </c>
      <c r="C33" s="468" t="s">
        <v>229</v>
      </c>
      <c r="D33" s="469">
        <v>44280</v>
      </c>
      <c r="E33" s="297">
        <v>353.2</v>
      </c>
      <c r="F33" s="297">
        <v>352.9666666666667</v>
      </c>
      <c r="G33" s="298">
        <v>347.68333333333339</v>
      </c>
      <c r="H33" s="298">
        <v>342.16666666666669</v>
      </c>
      <c r="I33" s="298">
        <v>336.88333333333338</v>
      </c>
      <c r="J33" s="298">
        <v>358.48333333333341</v>
      </c>
      <c r="K33" s="298">
        <v>363.76666666666671</v>
      </c>
      <c r="L33" s="298">
        <v>369.28333333333342</v>
      </c>
      <c r="M33" s="285">
        <v>358.25</v>
      </c>
      <c r="N33" s="285">
        <v>347.45</v>
      </c>
      <c r="O33" s="300">
        <v>19161000</v>
      </c>
      <c r="P33" s="301">
        <v>-2.4379066996608925E-2</v>
      </c>
    </row>
    <row r="34" spans="1:16" ht="15">
      <c r="A34" s="263">
        <v>24</v>
      </c>
      <c r="B34" s="362" t="s">
        <v>53</v>
      </c>
      <c r="C34" s="468" t="s">
        <v>60</v>
      </c>
      <c r="D34" s="469">
        <v>44280</v>
      </c>
      <c r="E34" s="297">
        <v>82.9</v>
      </c>
      <c r="F34" s="297">
        <v>82.716666666666669</v>
      </c>
      <c r="G34" s="298">
        <v>81.183333333333337</v>
      </c>
      <c r="H34" s="298">
        <v>79.466666666666669</v>
      </c>
      <c r="I34" s="298">
        <v>77.933333333333337</v>
      </c>
      <c r="J34" s="298">
        <v>84.433333333333337</v>
      </c>
      <c r="K34" s="298">
        <v>85.966666666666669</v>
      </c>
      <c r="L34" s="298">
        <v>87.683333333333337</v>
      </c>
      <c r="M34" s="285">
        <v>84.25</v>
      </c>
      <c r="N34" s="285">
        <v>81</v>
      </c>
      <c r="O34" s="300">
        <v>120240900</v>
      </c>
      <c r="P34" s="301">
        <v>-5.3160125299428783E-2</v>
      </c>
    </row>
    <row r="35" spans="1:16" ht="15">
      <c r="A35" s="263">
        <v>25</v>
      </c>
      <c r="B35" s="362" t="s">
        <v>49</v>
      </c>
      <c r="C35" s="468" t="s">
        <v>62</v>
      </c>
      <c r="D35" s="469">
        <v>44280</v>
      </c>
      <c r="E35" s="297">
        <v>1506.85</v>
      </c>
      <c r="F35" s="297">
        <v>1517.2</v>
      </c>
      <c r="G35" s="298">
        <v>1492.9</v>
      </c>
      <c r="H35" s="298">
        <v>1478.95</v>
      </c>
      <c r="I35" s="298">
        <v>1454.65</v>
      </c>
      <c r="J35" s="298">
        <v>1531.15</v>
      </c>
      <c r="K35" s="298">
        <v>1555.4499999999998</v>
      </c>
      <c r="L35" s="298">
        <v>1569.4</v>
      </c>
      <c r="M35" s="285">
        <v>1541.5</v>
      </c>
      <c r="N35" s="285">
        <v>1503.25</v>
      </c>
      <c r="O35" s="300">
        <v>1369500</v>
      </c>
      <c r="P35" s="301">
        <v>-1.6587677725118485E-2</v>
      </c>
    </row>
    <row r="36" spans="1:16" ht="15">
      <c r="A36" s="263">
        <v>26</v>
      </c>
      <c r="B36" s="362" t="s">
        <v>63</v>
      </c>
      <c r="C36" s="468" t="s">
        <v>64</v>
      </c>
      <c r="D36" s="469">
        <v>44280</v>
      </c>
      <c r="E36" s="297">
        <v>145.19999999999999</v>
      </c>
      <c r="F36" s="297">
        <v>146.80000000000001</v>
      </c>
      <c r="G36" s="298">
        <v>142.70000000000002</v>
      </c>
      <c r="H36" s="298">
        <v>140.20000000000002</v>
      </c>
      <c r="I36" s="298">
        <v>136.10000000000002</v>
      </c>
      <c r="J36" s="298">
        <v>149.30000000000001</v>
      </c>
      <c r="K36" s="298">
        <v>153.40000000000003</v>
      </c>
      <c r="L36" s="298">
        <v>155.9</v>
      </c>
      <c r="M36" s="285">
        <v>150.9</v>
      </c>
      <c r="N36" s="285">
        <v>144.30000000000001</v>
      </c>
      <c r="O36" s="300">
        <v>35864400</v>
      </c>
      <c r="P36" s="301">
        <v>7.4698246413117744E-2</v>
      </c>
    </row>
    <row r="37" spans="1:16" ht="15">
      <c r="A37" s="263">
        <v>27</v>
      </c>
      <c r="B37" s="362" t="s">
        <v>49</v>
      </c>
      <c r="C37" s="468" t="s">
        <v>65</v>
      </c>
      <c r="D37" s="469">
        <v>44280</v>
      </c>
      <c r="E37" s="297">
        <v>715.7</v>
      </c>
      <c r="F37" s="297">
        <v>721.26666666666677</v>
      </c>
      <c r="G37" s="298">
        <v>708.08333333333348</v>
      </c>
      <c r="H37" s="298">
        <v>700.4666666666667</v>
      </c>
      <c r="I37" s="298">
        <v>687.28333333333342</v>
      </c>
      <c r="J37" s="298">
        <v>728.88333333333355</v>
      </c>
      <c r="K37" s="298">
        <v>742.06666666666672</v>
      </c>
      <c r="L37" s="298">
        <v>749.68333333333362</v>
      </c>
      <c r="M37" s="285">
        <v>734.45</v>
      </c>
      <c r="N37" s="285">
        <v>713.65</v>
      </c>
      <c r="O37" s="300">
        <v>3316500</v>
      </c>
      <c r="P37" s="301">
        <v>2.4116847826086956E-2</v>
      </c>
    </row>
    <row r="38" spans="1:16" ht="15">
      <c r="A38" s="263">
        <v>28</v>
      </c>
      <c r="B38" s="362" t="s">
        <v>43</v>
      </c>
      <c r="C38" s="468" t="s">
        <v>66</v>
      </c>
      <c r="D38" s="469">
        <v>44280</v>
      </c>
      <c r="E38" s="297">
        <v>620.29999999999995</v>
      </c>
      <c r="F38" s="297">
        <v>626.85</v>
      </c>
      <c r="G38" s="298">
        <v>610.75</v>
      </c>
      <c r="H38" s="298">
        <v>601.19999999999993</v>
      </c>
      <c r="I38" s="298">
        <v>585.09999999999991</v>
      </c>
      <c r="J38" s="298">
        <v>636.40000000000009</v>
      </c>
      <c r="K38" s="298">
        <v>652.50000000000023</v>
      </c>
      <c r="L38" s="298">
        <v>662.05000000000018</v>
      </c>
      <c r="M38" s="285">
        <v>642.95000000000005</v>
      </c>
      <c r="N38" s="285">
        <v>617.29999999999995</v>
      </c>
      <c r="O38" s="300">
        <v>6439500</v>
      </c>
      <c r="P38" s="301">
        <v>-2.675130355928361E-2</v>
      </c>
    </row>
    <row r="39" spans="1:16" ht="15">
      <c r="A39" s="263">
        <v>29</v>
      </c>
      <c r="B39" s="362" t="s">
        <v>67</v>
      </c>
      <c r="C39" s="468" t="s">
        <v>68</v>
      </c>
      <c r="D39" s="469">
        <v>44280</v>
      </c>
      <c r="E39" s="297">
        <v>528.65</v>
      </c>
      <c r="F39" s="297">
        <v>531.4</v>
      </c>
      <c r="G39" s="298">
        <v>524.84999999999991</v>
      </c>
      <c r="H39" s="298">
        <v>521.04999999999995</v>
      </c>
      <c r="I39" s="298">
        <v>514.49999999999989</v>
      </c>
      <c r="J39" s="298">
        <v>535.19999999999993</v>
      </c>
      <c r="K39" s="298">
        <v>541.74999999999989</v>
      </c>
      <c r="L39" s="298">
        <v>545.54999999999995</v>
      </c>
      <c r="M39" s="285">
        <v>537.95000000000005</v>
      </c>
      <c r="N39" s="285">
        <v>527.6</v>
      </c>
      <c r="O39" s="300">
        <v>109997526</v>
      </c>
      <c r="P39" s="301">
        <v>2.0434095748334363E-2</v>
      </c>
    </row>
    <row r="40" spans="1:16" ht="15">
      <c r="A40" s="263">
        <v>30</v>
      </c>
      <c r="B40" s="362" t="s">
        <v>63</v>
      </c>
      <c r="C40" s="468" t="s">
        <v>69</v>
      </c>
      <c r="D40" s="469">
        <v>44280</v>
      </c>
      <c r="E40" s="297">
        <v>54.35</v>
      </c>
      <c r="F40" s="297">
        <v>54.283333333333331</v>
      </c>
      <c r="G40" s="298">
        <v>53.166666666666664</v>
      </c>
      <c r="H40" s="298">
        <v>51.983333333333334</v>
      </c>
      <c r="I40" s="298">
        <v>50.866666666666667</v>
      </c>
      <c r="J40" s="298">
        <v>55.466666666666661</v>
      </c>
      <c r="K40" s="298">
        <v>56.583333333333336</v>
      </c>
      <c r="L40" s="298">
        <v>57.766666666666659</v>
      </c>
      <c r="M40" s="285">
        <v>55.4</v>
      </c>
      <c r="N40" s="285">
        <v>53.1</v>
      </c>
      <c r="O40" s="300">
        <v>116214000</v>
      </c>
      <c r="P40" s="301">
        <v>-4.006938421509107E-2</v>
      </c>
    </row>
    <row r="41" spans="1:16" ht="15">
      <c r="A41" s="263">
        <v>31</v>
      </c>
      <c r="B41" s="362" t="s">
        <v>51</v>
      </c>
      <c r="C41" s="468" t="s">
        <v>70</v>
      </c>
      <c r="D41" s="469">
        <v>44280</v>
      </c>
      <c r="E41" s="297">
        <v>395.35</v>
      </c>
      <c r="F41" s="297">
        <v>395.81666666666661</v>
      </c>
      <c r="G41" s="298">
        <v>392.68333333333322</v>
      </c>
      <c r="H41" s="298">
        <v>390.01666666666659</v>
      </c>
      <c r="I41" s="298">
        <v>386.88333333333321</v>
      </c>
      <c r="J41" s="298">
        <v>398.48333333333323</v>
      </c>
      <c r="K41" s="298">
        <v>401.61666666666667</v>
      </c>
      <c r="L41" s="298">
        <v>404.28333333333325</v>
      </c>
      <c r="M41" s="285">
        <v>398.95</v>
      </c>
      <c r="N41" s="285">
        <v>393.15</v>
      </c>
      <c r="O41" s="300">
        <v>14756800</v>
      </c>
      <c r="P41" s="301">
        <v>1.3265950726468731E-2</v>
      </c>
    </row>
    <row r="42" spans="1:16" ht="15">
      <c r="A42" s="263">
        <v>32</v>
      </c>
      <c r="B42" s="362" t="s">
        <v>43</v>
      </c>
      <c r="C42" s="468" t="s">
        <v>71</v>
      </c>
      <c r="D42" s="469">
        <v>44280</v>
      </c>
      <c r="E42" s="297">
        <v>15023.2</v>
      </c>
      <c r="F42" s="297">
        <v>15019.466666666667</v>
      </c>
      <c r="G42" s="298">
        <v>14903.733333333334</v>
      </c>
      <c r="H42" s="298">
        <v>14784.266666666666</v>
      </c>
      <c r="I42" s="298">
        <v>14668.533333333333</v>
      </c>
      <c r="J42" s="298">
        <v>15138.933333333334</v>
      </c>
      <c r="K42" s="298">
        <v>15254.666666666668</v>
      </c>
      <c r="L42" s="298">
        <v>15374.133333333335</v>
      </c>
      <c r="M42" s="285">
        <v>15135.2</v>
      </c>
      <c r="N42" s="285">
        <v>14900</v>
      </c>
      <c r="O42" s="300">
        <v>92000</v>
      </c>
      <c r="P42" s="301">
        <v>-5.4054054054054057E-3</v>
      </c>
    </row>
    <row r="43" spans="1:16" ht="15">
      <c r="A43" s="263">
        <v>33</v>
      </c>
      <c r="B43" s="362" t="s">
        <v>72</v>
      </c>
      <c r="C43" s="468" t="s">
        <v>73</v>
      </c>
      <c r="D43" s="469">
        <v>44280</v>
      </c>
      <c r="E43" s="297">
        <v>468.65</v>
      </c>
      <c r="F43" s="297">
        <v>469.51666666666665</v>
      </c>
      <c r="G43" s="298">
        <v>463.68333333333328</v>
      </c>
      <c r="H43" s="298">
        <v>458.71666666666664</v>
      </c>
      <c r="I43" s="298">
        <v>452.88333333333327</v>
      </c>
      <c r="J43" s="298">
        <v>474.48333333333329</v>
      </c>
      <c r="K43" s="298">
        <v>480.31666666666666</v>
      </c>
      <c r="L43" s="298">
        <v>485.2833333333333</v>
      </c>
      <c r="M43" s="285">
        <v>475.35</v>
      </c>
      <c r="N43" s="285">
        <v>464.55</v>
      </c>
      <c r="O43" s="300">
        <v>26505000</v>
      </c>
      <c r="P43" s="301">
        <v>8.9762916266959026E-3</v>
      </c>
    </row>
    <row r="44" spans="1:16" ht="15">
      <c r="A44" s="263">
        <v>34</v>
      </c>
      <c r="B44" s="362" t="s">
        <v>49</v>
      </c>
      <c r="C44" s="468" t="s">
        <v>74</v>
      </c>
      <c r="D44" s="469">
        <v>44280</v>
      </c>
      <c r="E44" s="297">
        <v>3465.9</v>
      </c>
      <c r="F44" s="297">
        <v>3482.0166666666664</v>
      </c>
      <c r="G44" s="298">
        <v>3445.8833333333328</v>
      </c>
      <c r="H44" s="298">
        <v>3425.8666666666663</v>
      </c>
      <c r="I44" s="298">
        <v>3389.7333333333327</v>
      </c>
      <c r="J44" s="298">
        <v>3502.0333333333328</v>
      </c>
      <c r="K44" s="298">
        <v>3538.1666666666661</v>
      </c>
      <c r="L44" s="298">
        <v>3558.1833333333329</v>
      </c>
      <c r="M44" s="285">
        <v>3518.15</v>
      </c>
      <c r="N44" s="285">
        <v>3462</v>
      </c>
      <c r="O44" s="300">
        <v>2405600</v>
      </c>
      <c r="P44" s="301">
        <v>2.7682843472317156E-2</v>
      </c>
    </row>
    <row r="45" spans="1:16" ht="15">
      <c r="A45" s="263">
        <v>35</v>
      </c>
      <c r="B45" s="362" t="s">
        <v>51</v>
      </c>
      <c r="C45" s="468" t="s">
        <v>75</v>
      </c>
      <c r="D45" s="469">
        <v>44280</v>
      </c>
      <c r="E45" s="297">
        <v>447.15</v>
      </c>
      <c r="F45" s="297">
        <v>447.5</v>
      </c>
      <c r="G45" s="298">
        <v>442.25</v>
      </c>
      <c r="H45" s="298">
        <v>437.35</v>
      </c>
      <c r="I45" s="298">
        <v>432.1</v>
      </c>
      <c r="J45" s="298">
        <v>452.4</v>
      </c>
      <c r="K45" s="298">
        <v>457.65</v>
      </c>
      <c r="L45" s="298">
        <v>462.54999999999995</v>
      </c>
      <c r="M45" s="285">
        <v>452.75</v>
      </c>
      <c r="N45" s="285">
        <v>442.6</v>
      </c>
      <c r="O45" s="300">
        <v>10819600</v>
      </c>
      <c r="P45" s="301">
        <v>-2.6909378709932725E-2</v>
      </c>
    </row>
    <row r="46" spans="1:16" ht="15">
      <c r="A46" s="263">
        <v>36</v>
      </c>
      <c r="B46" s="362" t="s">
        <v>53</v>
      </c>
      <c r="C46" s="468" t="s">
        <v>76</v>
      </c>
      <c r="D46" s="469">
        <v>44280</v>
      </c>
      <c r="E46" s="297">
        <v>161.94999999999999</v>
      </c>
      <c r="F46" s="297">
        <v>162.66666666666666</v>
      </c>
      <c r="G46" s="298">
        <v>159.7833333333333</v>
      </c>
      <c r="H46" s="298">
        <v>157.61666666666665</v>
      </c>
      <c r="I46" s="298">
        <v>154.73333333333329</v>
      </c>
      <c r="J46" s="298">
        <v>164.83333333333331</v>
      </c>
      <c r="K46" s="298">
        <v>167.7166666666667</v>
      </c>
      <c r="L46" s="298">
        <v>169.88333333333333</v>
      </c>
      <c r="M46" s="285">
        <v>165.55</v>
      </c>
      <c r="N46" s="285">
        <v>160.5</v>
      </c>
      <c r="O46" s="300">
        <v>55760400</v>
      </c>
      <c r="P46" s="301">
        <v>1.6490445242021534E-3</v>
      </c>
    </row>
    <row r="47" spans="1:16" ht="15">
      <c r="A47" s="263">
        <v>37</v>
      </c>
      <c r="B47" s="362" t="s">
        <v>56</v>
      </c>
      <c r="C47" s="468" t="s">
        <v>81</v>
      </c>
      <c r="D47" s="469">
        <v>44280</v>
      </c>
      <c r="E47" s="297">
        <v>533</v>
      </c>
      <c r="F47" s="297">
        <v>532.6</v>
      </c>
      <c r="G47" s="298">
        <v>526.1</v>
      </c>
      <c r="H47" s="298">
        <v>519.20000000000005</v>
      </c>
      <c r="I47" s="298">
        <v>512.70000000000005</v>
      </c>
      <c r="J47" s="298">
        <v>539.5</v>
      </c>
      <c r="K47" s="298">
        <v>546</v>
      </c>
      <c r="L47" s="298">
        <v>552.9</v>
      </c>
      <c r="M47" s="285">
        <v>539.1</v>
      </c>
      <c r="N47" s="285">
        <v>525.70000000000005</v>
      </c>
      <c r="O47" s="300">
        <v>4692500</v>
      </c>
      <c r="P47" s="301">
        <v>4.0465631929046564E-2</v>
      </c>
    </row>
    <row r="48" spans="1:16" ht="15">
      <c r="A48" s="263">
        <v>38</v>
      </c>
      <c r="B48" s="382" t="s">
        <v>51</v>
      </c>
      <c r="C48" s="468" t="s">
        <v>82</v>
      </c>
      <c r="D48" s="469">
        <v>44280</v>
      </c>
      <c r="E48" s="297">
        <v>811.5</v>
      </c>
      <c r="F48" s="297">
        <v>813.69999999999993</v>
      </c>
      <c r="G48" s="298">
        <v>806.09999999999991</v>
      </c>
      <c r="H48" s="298">
        <v>800.69999999999993</v>
      </c>
      <c r="I48" s="298">
        <v>793.09999999999991</v>
      </c>
      <c r="J48" s="298">
        <v>819.09999999999991</v>
      </c>
      <c r="K48" s="298">
        <v>826.7</v>
      </c>
      <c r="L48" s="298">
        <v>832.09999999999991</v>
      </c>
      <c r="M48" s="285">
        <v>821.3</v>
      </c>
      <c r="N48" s="285">
        <v>808.3</v>
      </c>
      <c r="O48" s="300">
        <v>11460800</v>
      </c>
      <c r="P48" s="301">
        <v>-2.3266120097496124E-2</v>
      </c>
    </row>
    <row r="49" spans="1:16" ht="15">
      <c r="A49" s="263">
        <v>39</v>
      </c>
      <c r="B49" s="362" t="s">
        <v>39</v>
      </c>
      <c r="C49" s="468" t="s">
        <v>83</v>
      </c>
      <c r="D49" s="469">
        <v>44280</v>
      </c>
      <c r="E49" s="297">
        <v>149.05000000000001</v>
      </c>
      <c r="F49" s="297">
        <v>149.60000000000002</v>
      </c>
      <c r="G49" s="298">
        <v>147.30000000000004</v>
      </c>
      <c r="H49" s="298">
        <v>145.55000000000001</v>
      </c>
      <c r="I49" s="298">
        <v>143.25000000000003</v>
      </c>
      <c r="J49" s="298">
        <v>151.35000000000005</v>
      </c>
      <c r="K49" s="298">
        <v>153.65</v>
      </c>
      <c r="L49" s="298">
        <v>155.40000000000006</v>
      </c>
      <c r="M49" s="285">
        <v>151.9</v>
      </c>
      <c r="N49" s="285">
        <v>147.85</v>
      </c>
      <c r="O49" s="300">
        <v>46594800</v>
      </c>
      <c r="P49" s="301">
        <v>2.077499774184807E-3</v>
      </c>
    </row>
    <row r="50" spans="1:16" ht="15">
      <c r="A50" s="263">
        <v>40</v>
      </c>
      <c r="B50" s="362" t="s">
        <v>106</v>
      </c>
      <c r="C50" s="468" t="s">
        <v>823</v>
      </c>
      <c r="D50" s="469">
        <v>44280</v>
      </c>
      <c r="E50" s="297">
        <v>2574.75</v>
      </c>
      <c r="F50" s="297">
        <v>2592.9333333333334</v>
      </c>
      <c r="G50" s="298">
        <v>2547.8166666666666</v>
      </c>
      <c r="H50" s="298">
        <v>2520.8833333333332</v>
      </c>
      <c r="I50" s="298">
        <v>2475.7666666666664</v>
      </c>
      <c r="J50" s="298">
        <v>2619.8666666666668</v>
      </c>
      <c r="K50" s="298">
        <v>2664.9833333333336</v>
      </c>
      <c r="L50" s="298">
        <v>2691.916666666667</v>
      </c>
      <c r="M50" s="285">
        <v>2638.05</v>
      </c>
      <c r="N50" s="285">
        <v>2566</v>
      </c>
      <c r="O50" s="300">
        <v>300375</v>
      </c>
      <c r="P50" s="301">
        <v>8.8161209068010078E-3</v>
      </c>
    </row>
    <row r="51" spans="1:16" ht="15">
      <c r="A51" s="263">
        <v>41</v>
      </c>
      <c r="B51" s="362" t="s">
        <v>49</v>
      </c>
      <c r="C51" s="468" t="s">
        <v>84</v>
      </c>
      <c r="D51" s="469">
        <v>44280</v>
      </c>
      <c r="E51" s="297">
        <v>1645.4</v>
      </c>
      <c r="F51" s="297">
        <v>1646.95</v>
      </c>
      <c r="G51" s="298">
        <v>1633</v>
      </c>
      <c r="H51" s="298">
        <v>1620.6</v>
      </c>
      <c r="I51" s="298">
        <v>1606.6499999999999</v>
      </c>
      <c r="J51" s="298">
        <v>1659.3500000000001</v>
      </c>
      <c r="K51" s="298">
        <v>1673.3000000000004</v>
      </c>
      <c r="L51" s="298">
        <v>1685.7000000000003</v>
      </c>
      <c r="M51" s="285">
        <v>1660.9</v>
      </c>
      <c r="N51" s="285">
        <v>1634.55</v>
      </c>
      <c r="O51" s="300">
        <v>3330600</v>
      </c>
      <c r="P51" s="301">
        <v>-3.2730229721488105E-2</v>
      </c>
    </row>
    <row r="52" spans="1:16" ht="15">
      <c r="A52" s="263">
        <v>42</v>
      </c>
      <c r="B52" s="362" t="s">
        <v>39</v>
      </c>
      <c r="C52" s="468" t="s">
        <v>85</v>
      </c>
      <c r="D52" s="469">
        <v>44280</v>
      </c>
      <c r="E52" s="297">
        <v>600.5</v>
      </c>
      <c r="F52" s="297">
        <v>606.44999999999993</v>
      </c>
      <c r="G52" s="298">
        <v>589.44999999999982</v>
      </c>
      <c r="H52" s="298">
        <v>578.39999999999986</v>
      </c>
      <c r="I52" s="298">
        <v>561.39999999999975</v>
      </c>
      <c r="J52" s="298">
        <v>617.49999999999989</v>
      </c>
      <c r="K52" s="298">
        <v>634.50000000000011</v>
      </c>
      <c r="L52" s="298">
        <v>645.54999999999995</v>
      </c>
      <c r="M52" s="285">
        <v>623.45000000000005</v>
      </c>
      <c r="N52" s="285">
        <v>595.4</v>
      </c>
      <c r="O52" s="300">
        <v>6144153</v>
      </c>
      <c r="P52" s="301">
        <v>3.474598578573309E-2</v>
      </c>
    </row>
    <row r="53" spans="1:16" ht="15">
      <c r="A53" s="263">
        <v>43</v>
      </c>
      <c r="B53" s="362" t="s">
        <v>53</v>
      </c>
      <c r="C53" s="468" t="s">
        <v>231</v>
      </c>
      <c r="D53" s="469">
        <v>44280</v>
      </c>
      <c r="E53" s="297">
        <v>175.55</v>
      </c>
      <c r="F53" s="297">
        <v>175.61666666666667</v>
      </c>
      <c r="G53" s="298">
        <v>171.98333333333335</v>
      </c>
      <c r="H53" s="298">
        <v>168.41666666666669</v>
      </c>
      <c r="I53" s="298">
        <v>164.78333333333336</v>
      </c>
      <c r="J53" s="298">
        <v>179.18333333333334</v>
      </c>
      <c r="K53" s="298">
        <v>182.81666666666666</v>
      </c>
      <c r="L53" s="298">
        <v>186.38333333333333</v>
      </c>
      <c r="M53" s="285">
        <v>179.25</v>
      </c>
      <c r="N53" s="285">
        <v>172.05</v>
      </c>
      <c r="O53" s="300">
        <v>10747700</v>
      </c>
      <c r="P53" s="301">
        <v>-1.3936291240045506E-2</v>
      </c>
    </row>
    <row r="54" spans="1:16" ht="15">
      <c r="A54" s="263">
        <v>44</v>
      </c>
      <c r="B54" s="362" t="s">
        <v>63</v>
      </c>
      <c r="C54" s="468" t="s">
        <v>86</v>
      </c>
      <c r="D54" s="469">
        <v>44280</v>
      </c>
      <c r="E54" s="297">
        <v>880.5</v>
      </c>
      <c r="F54" s="297">
        <v>870.2833333333333</v>
      </c>
      <c r="G54" s="298">
        <v>847.71666666666658</v>
      </c>
      <c r="H54" s="298">
        <v>814.93333333333328</v>
      </c>
      <c r="I54" s="298">
        <v>792.36666666666656</v>
      </c>
      <c r="J54" s="298">
        <v>903.06666666666661</v>
      </c>
      <c r="K54" s="298">
        <v>925.63333333333321</v>
      </c>
      <c r="L54" s="298">
        <v>958.41666666666663</v>
      </c>
      <c r="M54" s="285">
        <v>892.85</v>
      </c>
      <c r="N54" s="285">
        <v>837.5</v>
      </c>
      <c r="O54" s="300">
        <v>1660800</v>
      </c>
      <c r="P54" s="301">
        <v>-4.5517241379310347E-2</v>
      </c>
    </row>
    <row r="55" spans="1:16" ht="15">
      <c r="A55" s="263">
        <v>45</v>
      </c>
      <c r="B55" s="362" t="s">
        <v>49</v>
      </c>
      <c r="C55" s="468" t="s">
        <v>87</v>
      </c>
      <c r="D55" s="469">
        <v>44280</v>
      </c>
      <c r="E55" s="297">
        <v>529.5</v>
      </c>
      <c r="F55" s="297">
        <v>528.56666666666661</v>
      </c>
      <c r="G55" s="298">
        <v>524.83333333333326</v>
      </c>
      <c r="H55" s="298">
        <v>520.16666666666663</v>
      </c>
      <c r="I55" s="298">
        <v>516.43333333333328</v>
      </c>
      <c r="J55" s="298">
        <v>533.23333333333323</v>
      </c>
      <c r="K55" s="298">
        <v>536.96666666666658</v>
      </c>
      <c r="L55" s="298">
        <v>541.63333333333321</v>
      </c>
      <c r="M55" s="285">
        <v>532.29999999999995</v>
      </c>
      <c r="N55" s="285">
        <v>523.9</v>
      </c>
      <c r="O55" s="300">
        <v>8305000</v>
      </c>
      <c r="P55" s="301">
        <v>-1.7740981667652277E-2</v>
      </c>
    </row>
    <row r="56" spans="1:16" ht="15">
      <c r="A56" s="263">
        <v>46</v>
      </c>
      <c r="B56" s="362" t="s">
        <v>858</v>
      </c>
      <c r="C56" s="468" t="s">
        <v>342</v>
      </c>
      <c r="D56" s="469">
        <v>44280</v>
      </c>
      <c r="E56" s="297">
        <v>1575.25</v>
      </c>
      <c r="F56" s="297">
        <v>1593.0333333333335</v>
      </c>
      <c r="G56" s="298">
        <v>1548.5666666666671</v>
      </c>
      <c r="H56" s="298">
        <v>1521.8833333333334</v>
      </c>
      <c r="I56" s="298">
        <v>1477.416666666667</v>
      </c>
      <c r="J56" s="298">
        <v>1619.7166666666672</v>
      </c>
      <c r="K56" s="298">
        <v>1664.1833333333338</v>
      </c>
      <c r="L56" s="298">
        <v>1690.8666666666672</v>
      </c>
      <c r="M56" s="285">
        <v>1637.5</v>
      </c>
      <c r="N56" s="285">
        <v>1566.35</v>
      </c>
      <c r="O56" s="300">
        <v>702000</v>
      </c>
      <c r="P56" s="301">
        <v>6.4442759666413954E-2</v>
      </c>
    </row>
    <row r="57" spans="1:16" ht="15">
      <c r="A57" s="263">
        <v>47</v>
      </c>
      <c r="B57" s="362" t="s">
        <v>51</v>
      </c>
      <c r="C57" s="468" t="s">
        <v>90</v>
      </c>
      <c r="D57" s="469">
        <v>44280</v>
      </c>
      <c r="E57" s="297">
        <v>3524</v>
      </c>
      <c r="F57" s="297">
        <v>3532.5166666666664</v>
      </c>
      <c r="G57" s="298">
        <v>3502.5333333333328</v>
      </c>
      <c r="H57" s="298">
        <v>3481.0666666666666</v>
      </c>
      <c r="I57" s="298">
        <v>3451.083333333333</v>
      </c>
      <c r="J57" s="298">
        <v>3553.9833333333327</v>
      </c>
      <c r="K57" s="298">
        <v>3583.9666666666662</v>
      </c>
      <c r="L57" s="298">
        <v>3605.4333333333325</v>
      </c>
      <c r="M57" s="285">
        <v>3562.5</v>
      </c>
      <c r="N57" s="285">
        <v>3511.05</v>
      </c>
      <c r="O57" s="300">
        <v>2936200</v>
      </c>
      <c r="P57" s="301">
        <v>1.7741385192766974E-3</v>
      </c>
    </row>
    <row r="58" spans="1:16" ht="15">
      <c r="A58" s="263">
        <v>48</v>
      </c>
      <c r="B58" s="362" t="s">
        <v>91</v>
      </c>
      <c r="C58" s="468" t="s">
        <v>92</v>
      </c>
      <c r="D58" s="469">
        <v>44280</v>
      </c>
      <c r="E58" s="297">
        <v>317.8</v>
      </c>
      <c r="F58" s="297">
        <v>318.95</v>
      </c>
      <c r="G58" s="298">
        <v>313.89999999999998</v>
      </c>
      <c r="H58" s="298">
        <v>310</v>
      </c>
      <c r="I58" s="298">
        <v>304.95</v>
      </c>
      <c r="J58" s="298">
        <v>322.84999999999997</v>
      </c>
      <c r="K58" s="298">
        <v>327.90000000000003</v>
      </c>
      <c r="L58" s="298">
        <v>331.79999999999995</v>
      </c>
      <c r="M58" s="285">
        <v>324</v>
      </c>
      <c r="N58" s="285">
        <v>315.05</v>
      </c>
      <c r="O58" s="300">
        <v>25311000</v>
      </c>
      <c r="P58" s="301">
        <v>2.7599142550911039E-2</v>
      </c>
    </row>
    <row r="59" spans="1:16" ht="15">
      <c r="A59" s="263">
        <v>49</v>
      </c>
      <c r="B59" s="362" t="s">
        <v>51</v>
      </c>
      <c r="C59" s="468" t="s">
        <v>93</v>
      </c>
      <c r="D59" s="469">
        <v>44280</v>
      </c>
      <c r="E59" s="297">
        <v>4505.3500000000004</v>
      </c>
      <c r="F59" s="297">
        <v>4509.8666666666668</v>
      </c>
      <c r="G59" s="298">
        <v>4474.7333333333336</v>
      </c>
      <c r="H59" s="298">
        <v>4444.1166666666668</v>
      </c>
      <c r="I59" s="298">
        <v>4408.9833333333336</v>
      </c>
      <c r="J59" s="298">
        <v>4540.4833333333336</v>
      </c>
      <c r="K59" s="298">
        <v>4575.6166666666668</v>
      </c>
      <c r="L59" s="298">
        <v>4606.2333333333336</v>
      </c>
      <c r="M59" s="285">
        <v>4545</v>
      </c>
      <c r="N59" s="285">
        <v>4479.25</v>
      </c>
      <c r="O59" s="300">
        <v>3684375</v>
      </c>
      <c r="P59" s="301">
        <v>-1.0142055949222554E-2</v>
      </c>
    </row>
    <row r="60" spans="1:16" ht="15">
      <c r="A60" s="263">
        <v>50</v>
      </c>
      <c r="B60" s="362" t="s">
        <v>43</v>
      </c>
      <c r="C60" s="468" t="s">
        <v>94</v>
      </c>
      <c r="D60" s="469">
        <v>44280</v>
      </c>
      <c r="E60" s="297">
        <v>2587.9</v>
      </c>
      <c r="F60" s="297">
        <v>2605.6833333333329</v>
      </c>
      <c r="G60" s="298">
        <v>2561.3666666666659</v>
      </c>
      <c r="H60" s="298">
        <v>2534.833333333333</v>
      </c>
      <c r="I60" s="298">
        <v>2490.516666666666</v>
      </c>
      <c r="J60" s="298">
        <v>2632.2166666666658</v>
      </c>
      <c r="K60" s="298">
        <v>2676.5333333333324</v>
      </c>
      <c r="L60" s="298">
        <v>2703.0666666666657</v>
      </c>
      <c r="M60" s="285">
        <v>2650</v>
      </c>
      <c r="N60" s="285">
        <v>2579.15</v>
      </c>
      <c r="O60" s="300">
        <v>2572500</v>
      </c>
      <c r="P60" s="301">
        <v>-2.8933808957590169E-2</v>
      </c>
    </row>
    <row r="61" spans="1:16" ht="15">
      <c r="A61" s="263">
        <v>51</v>
      </c>
      <c r="B61" s="362" t="s">
        <v>43</v>
      </c>
      <c r="C61" s="468" t="s">
        <v>96</v>
      </c>
      <c r="D61" s="469">
        <v>44280</v>
      </c>
      <c r="E61" s="297">
        <v>1339.45</v>
      </c>
      <c r="F61" s="297">
        <v>1339.6666666666667</v>
      </c>
      <c r="G61" s="298">
        <v>1324.3333333333335</v>
      </c>
      <c r="H61" s="298">
        <v>1309.2166666666667</v>
      </c>
      <c r="I61" s="298">
        <v>1293.8833333333334</v>
      </c>
      <c r="J61" s="298">
        <v>1354.7833333333335</v>
      </c>
      <c r="K61" s="298">
        <v>1370.116666666667</v>
      </c>
      <c r="L61" s="298">
        <v>1385.2333333333336</v>
      </c>
      <c r="M61" s="285">
        <v>1355</v>
      </c>
      <c r="N61" s="285">
        <v>1324.55</v>
      </c>
      <c r="O61" s="300">
        <v>2282500</v>
      </c>
      <c r="P61" s="301">
        <v>-3.6675951717734447E-2</v>
      </c>
    </row>
    <row r="62" spans="1:16" ht="15">
      <c r="A62" s="263">
        <v>52</v>
      </c>
      <c r="B62" s="362" t="s">
        <v>43</v>
      </c>
      <c r="C62" s="468" t="s">
        <v>97</v>
      </c>
      <c r="D62" s="469">
        <v>44280</v>
      </c>
      <c r="E62" s="297">
        <v>205.55</v>
      </c>
      <c r="F62" s="297">
        <v>206.15</v>
      </c>
      <c r="G62" s="298">
        <v>203.65</v>
      </c>
      <c r="H62" s="298">
        <v>201.75</v>
      </c>
      <c r="I62" s="298">
        <v>199.25</v>
      </c>
      <c r="J62" s="298">
        <v>208.05</v>
      </c>
      <c r="K62" s="298">
        <v>210.55</v>
      </c>
      <c r="L62" s="298">
        <v>212.45000000000002</v>
      </c>
      <c r="M62" s="285">
        <v>208.65</v>
      </c>
      <c r="N62" s="285">
        <v>204.25</v>
      </c>
      <c r="O62" s="300">
        <v>14198400</v>
      </c>
      <c r="P62" s="301">
        <v>-2.0367610531544959E-2</v>
      </c>
    </row>
    <row r="63" spans="1:16" ht="15">
      <c r="A63" s="263">
        <v>53</v>
      </c>
      <c r="B63" s="362" t="s">
        <v>53</v>
      </c>
      <c r="C63" s="468" t="s">
        <v>98</v>
      </c>
      <c r="D63" s="469">
        <v>44280</v>
      </c>
      <c r="E63" s="297">
        <v>86.75</v>
      </c>
      <c r="F63" s="297">
        <v>87.516666666666666</v>
      </c>
      <c r="G63" s="298">
        <v>85.483333333333334</v>
      </c>
      <c r="H63" s="298">
        <v>84.216666666666669</v>
      </c>
      <c r="I63" s="298">
        <v>82.183333333333337</v>
      </c>
      <c r="J63" s="298">
        <v>88.783333333333331</v>
      </c>
      <c r="K63" s="298">
        <v>90.816666666666663</v>
      </c>
      <c r="L63" s="298">
        <v>92.083333333333329</v>
      </c>
      <c r="M63" s="285">
        <v>89.55</v>
      </c>
      <c r="N63" s="285">
        <v>86.25</v>
      </c>
      <c r="O63" s="300">
        <v>90280000</v>
      </c>
      <c r="P63" s="301">
        <v>7.1396697902721996E-3</v>
      </c>
    </row>
    <row r="64" spans="1:16" ht="15">
      <c r="A64" s="263">
        <v>54</v>
      </c>
      <c r="B64" s="382" t="s">
        <v>72</v>
      </c>
      <c r="C64" s="468" t="s">
        <v>99</v>
      </c>
      <c r="D64" s="469">
        <v>44280</v>
      </c>
      <c r="E64" s="297">
        <v>153</v>
      </c>
      <c r="F64" s="297">
        <v>152.11666666666665</v>
      </c>
      <c r="G64" s="298">
        <v>147.08333333333329</v>
      </c>
      <c r="H64" s="298">
        <v>141.16666666666663</v>
      </c>
      <c r="I64" s="298">
        <v>136.13333333333327</v>
      </c>
      <c r="J64" s="298">
        <v>158.0333333333333</v>
      </c>
      <c r="K64" s="298">
        <v>163.06666666666666</v>
      </c>
      <c r="L64" s="298">
        <v>168.98333333333332</v>
      </c>
      <c r="M64" s="285">
        <v>157.15</v>
      </c>
      <c r="N64" s="285">
        <v>146.19999999999999</v>
      </c>
      <c r="O64" s="300">
        <v>33598800</v>
      </c>
      <c r="P64" s="301">
        <v>0.13193588162762021</v>
      </c>
    </row>
    <row r="65" spans="1:16" ht="15">
      <c r="A65" s="263">
        <v>55</v>
      </c>
      <c r="B65" s="362" t="s">
        <v>51</v>
      </c>
      <c r="C65" s="468" t="s">
        <v>100</v>
      </c>
      <c r="D65" s="469">
        <v>44280</v>
      </c>
      <c r="E65" s="297">
        <v>489.2</v>
      </c>
      <c r="F65" s="297">
        <v>484.26666666666671</v>
      </c>
      <c r="G65" s="298">
        <v>474.03333333333342</v>
      </c>
      <c r="H65" s="298">
        <v>458.86666666666673</v>
      </c>
      <c r="I65" s="298">
        <v>448.63333333333344</v>
      </c>
      <c r="J65" s="298">
        <v>499.43333333333339</v>
      </c>
      <c r="K65" s="298">
        <v>509.66666666666663</v>
      </c>
      <c r="L65" s="298">
        <v>524.83333333333337</v>
      </c>
      <c r="M65" s="285">
        <v>494.5</v>
      </c>
      <c r="N65" s="285">
        <v>469.1</v>
      </c>
      <c r="O65" s="300">
        <v>6755100</v>
      </c>
      <c r="P65" s="301">
        <v>2.1387584767866459E-2</v>
      </c>
    </row>
    <row r="66" spans="1:16" ht="15">
      <c r="A66" s="263">
        <v>56</v>
      </c>
      <c r="B66" s="362" t="s">
        <v>101</v>
      </c>
      <c r="C66" s="468" t="s">
        <v>102</v>
      </c>
      <c r="D66" s="469">
        <v>44280</v>
      </c>
      <c r="E66" s="297">
        <v>28.1</v>
      </c>
      <c r="F66" s="297">
        <v>28.116666666666664</v>
      </c>
      <c r="G66" s="298">
        <v>27.483333333333327</v>
      </c>
      <c r="H66" s="298">
        <v>26.866666666666664</v>
      </c>
      <c r="I66" s="298">
        <v>26.233333333333327</v>
      </c>
      <c r="J66" s="298">
        <v>28.733333333333327</v>
      </c>
      <c r="K66" s="298">
        <v>29.36666666666666</v>
      </c>
      <c r="L66" s="298">
        <v>29.983333333333327</v>
      </c>
      <c r="M66" s="285">
        <v>28.75</v>
      </c>
      <c r="N66" s="285">
        <v>27.5</v>
      </c>
      <c r="O66" s="300">
        <v>144787500</v>
      </c>
      <c r="P66" s="301">
        <v>9.3327111525898275E-4</v>
      </c>
    </row>
    <row r="67" spans="1:16" ht="15">
      <c r="A67" s="263">
        <v>57</v>
      </c>
      <c r="B67" s="362" t="s">
        <v>49</v>
      </c>
      <c r="C67" s="468" t="s">
        <v>103</v>
      </c>
      <c r="D67" s="469">
        <v>44280</v>
      </c>
      <c r="E67" s="425">
        <v>692.25</v>
      </c>
      <c r="F67" s="425">
        <v>695.98333333333323</v>
      </c>
      <c r="G67" s="426">
        <v>687.11666666666645</v>
      </c>
      <c r="H67" s="426">
        <v>681.98333333333323</v>
      </c>
      <c r="I67" s="426">
        <v>673.11666666666645</v>
      </c>
      <c r="J67" s="426">
        <v>701.11666666666645</v>
      </c>
      <c r="K67" s="426">
        <v>709.98333333333323</v>
      </c>
      <c r="L67" s="426">
        <v>715.11666666666645</v>
      </c>
      <c r="M67" s="427">
        <v>704.85</v>
      </c>
      <c r="N67" s="427">
        <v>690.85</v>
      </c>
      <c r="O67" s="428">
        <v>5637000</v>
      </c>
      <c r="P67" s="429">
        <v>1.293800539083558E-2</v>
      </c>
    </row>
    <row r="68" spans="1:16" ht="15">
      <c r="A68" s="263">
        <v>58</v>
      </c>
      <c r="B68" s="362" t="s">
        <v>91</v>
      </c>
      <c r="C68" s="468" t="s">
        <v>244</v>
      </c>
      <c r="D68" s="469">
        <v>44280</v>
      </c>
      <c r="E68" s="297">
        <v>1475.55</v>
      </c>
      <c r="F68" s="297">
        <v>1479.4166666666667</v>
      </c>
      <c r="G68" s="298">
        <v>1457.8833333333334</v>
      </c>
      <c r="H68" s="298">
        <v>1440.2166666666667</v>
      </c>
      <c r="I68" s="298">
        <v>1418.6833333333334</v>
      </c>
      <c r="J68" s="298">
        <v>1497.0833333333335</v>
      </c>
      <c r="K68" s="298">
        <v>1518.6166666666668</v>
      </c>
      <c r="L68" s="298">
        <v>1536.2833333333335</v>
      </c>
      <c r="M68" s="285">
        <v>1500.95</v>
      </c>
      <c r="N68" s="285">
        <v>1461.75</v>
      </c>
      <c r="O68" s="300">
        <v>2166450</v>
      </c>
      <c r="P68" s="301">
        <v>2.5854108956602031E-2</v>
      </c>
    </row>
    <row r="69" spans="1:16" ht="15">
      <c r="A69" s="263">
        <v>59</v>
      </c>
      <c r="B69" s="382" t="s">
        <v>51</v>
      </c>
      <c r="C69" s="468" t="s">
        <v>367</v>
      </c>
      <c r="D69" s="469">
        <v>44280</v>
      </c>
      <c r="E69" s="297">
        <v>347.9</v>
      </c>
      <c r="F69" s="297">
        <v>351.88333333333338</v>
      </c>
      <c r="G69" s="298">
        <v>343.01666666666677</v>
      </c>
      <c r="H69" s="298">
        <v>338.13333333333338</v>
      </c>
      <c r="I69" s="298">
        <v>329.26666666666677</v>
      </c>
      <c r="J69" s="298">
        <v>356.76666666666677</v>
      </c>
      <c r="K69" s="298">
        <v>365.63333333333344</v>
      </c>
      <c r="L69" s="298">
        <v>370.51666666666677</v>
      </c>
      <c r="M69" s="285">
        <v>360.75</v>
      </c>
      <c r="N69" s="285">
        <v>347</v>
      </c>
      <c r="O69" s="300">
        <v>5673000</v>
      </c>
      <c r="P69" s="301">
        <v>4.4520547945205477E-2</v>
      </c>
    </row>
    <row r="70" spans="1:16" ht="15">
      <c r="A70" s="263">
        <v>60</v>
      </c>
      <c r="B70" s="362" t="s">
        <v>37</v>
      </c>
      <c r="C70" s="468" t="s">
        <v>104</v>
      </c>
      <c r="D70" s="469">
        <v>44280</v>
      </c>
      <c r="E70" s="297">
        <v>1348.3</v>
      </c>
      <c r="F70" s="297">
        <v>1348.1833333333334</v>
      </c>
      <c r="G70" s="298">
        <v>1325.3666666666668</v>
      </c>
      <c r="H70" s="298">
        <v>1302.4333333333334</v>
      </c>
      <c r="I70" s="298">
        <v>1279.6166666666668</v>
      </c>
      <c r="J70" s="298">
        <v>1371.1166666666668</v>
      </c>
      <c r="K70" s="298">
        <v>1393.9333333333334</v>
      </c>
      <c r="L70" s="298">
        <v>1416.8666666666668</v>
      </c>
      <c r="M70" s="285">
        <v>1371</v>
      </c>
      <c r="N70" s="285">
        <v>1325.25</v>
      </c>
      <c r="O70" s="300">
        <v>17166500</v>
      </c>
      <c r="P70" s="301">
        <v>1.6596343178621659E-2</v>
      </c>
    </row>
    <row r="71" spans="1:16" ht="15">
      <c r="A71" s="263">
        <v>61</v>
      </c>
      <c r="B71" s="362" t="s">
        <v>72</v>
      </c>
      <c r="C71" s="468" t="s">
        <v>372</v>
      </c>
      <c r="D71" s="469">
        <v>44280</v>
      </c>
      <c r="E71" s="297">
        <v>540.4</v>
      </c>
      <c r="F71" s="297">
        <v>542.43333333333328</v>
      </c>
      <c r="G71" s="298">
        <v>533.01666666666654</v>
      </c>
      <c r="H71" s="298">
        <v>525.63333333333321</v>
      </c>
      <c r="I71" s="298">
        <v>516.21666666666647</v>
      </c>
      <c r="J71" s="298">
        <v>549.81666666666661</v>
      </c>
      <c r="K71" s="298">
        <v>559.23333333333335</v>
      </c>
      <c r="L71" s="298">
        <v>566.61666666666667</v>
      </c>
      <c r="M71" s="285">
        <v>551.85</v>
      </c>
      <c r="N71" s="285">
        <v>535.04999999999995</v>
      </c>
      <c r="O71" s="300">
        <v>1043750</v>
      </c>
      <c r="P71" s="301">
        <v>0.12231182795698925</v>
      </c>
    </row>
    <row r="72" spans="1:16" ht="15">
      <c r="A72" s="263">
        <v>62</v>
      </c>
      <c r="B72" s="362" t="s">
        <v>63</v>
      </c>
      <c r="C72" s="468" t="s">
        <v>105</v>
      </c>
      <c r="D72" s="469">
        <v>44280</v>
      </c>
      <c r="E72" s="297">
        <v>1120.8499999999999</v>
      </c>
      <c r="F72" s="297">
        <v>1128.8833333333332</v>
      </c>
      <c r="G72" s="298">
        <v>1106.9666666666665</v>
      </c>
      <c r="H72" s="298">
        <v>1093.0833333333333</v>
      </c>
      <c r="I72" s="298">
        <v>1071.1666666666665</v>
      </c>
      <c r="J72" s="298">
        <v>1142.7666666666664</v>
      </c>
      <c r="K72" s="298">
        <v>1164.6833333333334</v>
      </c>
      <c r="L72" s="298">
        <v>1178.5666666666664</v>
      </c>
      <c r="M72" s="285">
        <v>1150.8</v>
      </c>
      <c r="N72" s="285">
        <v>1115</v>
      </c>
      <c r="O72" s="300">
        <v>4171000</v>
      </c>
      <c r="P72" s="301">
        <v>5.4881133029843196E-2</v>
      </c>
    </row>
    <row r="73" spans="1:16" ht="15">
      <c r="A73" s="263">
        <v>63</v>
      </c>
      <c r="B73" s="362" t="s">
        <v>106</v>
      </c>
      <c r="C73" s="468" t="s">
        <v>107</v>
      </c>
      <c r="D73" s="469">
        <v>44280</v>
      </c>
      <c r="E73" s="297">
        <v>965.45</v>
      </c>
      <c r="F73" s="297">
        <v>962.75</v>
      </c>
      <c r="G73" s="298">
        <v>949</v>
      </c>
      <c r="H73" s="298">
        <v>932.55</v>
      </c>
      <c r="I73" s="298">
        <v>918.8</v>
      </c>
      <c r="J73" s="298">
        <v>979.2</v>
      </c>
      <c r="K73" s="298">
        <v>992.95</v>
      </c>
      <c r="L73" s="298">
        <v>1009.4000000000001</v>
      </c>
      <c r="M73" s="285">
        <v>976.5</v>
      </c>
      <c r="N73" s="285">
        <v>946.3</v>
      </c>
      <c r="O73" s="300">
        <v>19807900</v>
      </c>
      <c r="P73" s="301">
        <v>-2.5987883794575246E-2</v>
      </c>
    </row>
    <row r="74" spans="1:16" ht="15">
      <c r="A74" s="263">
        <v>64</v>
      </c>
      <c r="B74" s="362" t="s">
        <v>56</v>
      </c>
      <c r="C74" s="468" t="s">
        <v>108</v>
      </c>
      <c r="D74" s="469">
        <v>44280</v>
      </c>
      <c r="E74" s="297">
        <v>2522.35</v>
      </c>
      <c r="F74" s="297">
        <v>2536.6833333333329</v>
      </c>
      <c r="G74" s="298">
        <v>2502.1666666666661</v>
      </c>
      <c r="H74" s="298">
        <v>2481.9833333333331</v>
      </c>
      <c r="I74" s="298">
        <v>2447.4666666666662</v>
      </c>
      <c r="J74" s="298">
        <v>2556.8666666666659</v>
      </c>
      <c r="K74" s="298">
        <v>2591.3833333333332</v>
      </c>
      <c r="L74" s="298">
        <v>2611.5666666666657</v>
      </c>
      <c r="M74" s="285">
        <v>2571.1999999999998</v>
      </c>
      <c r="N74" s="285">
        <v>2516.5</v>
      </c>
      <c r="O74" s="300">
        <v>17891400</v>
      </c>
      <c r="P74" s="301">
        <v>2.0691779766896574E-2</v>
      </c>
    </row>
    <row r="75" spans="1:16" ht="15">
      <c r="A75" s="263">
        <v>65</v>
      </c>
      <c r="B75" s="362" t="s">
        <v>56</v>
      </c>
      <c r="C75" s="468" t="s">
        <v>248</v>
      </c>
      <c r="D75" s="469">
        <v>44280</v>
      </c>
      <c r="E75" s="297">
        <v>3165.9</v>
      </c>
      <c r="F75" s="297">
        <v>3172.1166666666668</v>
      </c>
      <c r="G75" s="298">
        <v>3138.5333333333338</v>
      </c>
      <c r="H75" s="298">
        <v>3111.166666666667</v>
      </c>
      <c r="I75" s="298">
        <v>3077.5833333333339</v>
      </c>
      <c r="J75" s="298">
        <v>3199.4833333333336</v>
      </c>
      <c r="K75" s="298">
        <v>3233.0666666666666</v>
      </c>
      <c r="L75" s="298">
        <v>3260.4333333333334</v>
      </c>
      <c r="M75" s="285">
        <v>3205.7</v>
      </c>
      <c r="N75" s="285">
        <v>3144.75</v>
      </c>
      <c r="O75" s="300">
        <v>518000</v>
      </c>
      <c r="P75" s="301">
        <v>-9.5602294455066923E-3</v>
      </c>
    </row>
    <row r="76" spans="1:16" ht="15">
      <c r="A76" s="263">
        <v>66</v>
      </c>
      <c r="B76" s="362" t="s">
        <v>53</v>
      </c>
      <c r="C76" t="s">
        <v>109</v>
      </c>
      <c r="D76" s="469">
        <v>44280</v>
      </c>
      <c r="E76" s="425">
        <v>1524.95</v>
      </c>
      <c r="F76" s="425">
        <v>1533.4333333333334</v>
      </c>
      <c r="G76" s="426">
        <v>1509.1666666666667</v>
      </c>
      <c r="H76" s="426">
        <v>1493.3833333333334</v>
      </c>
      <c r="I76" s="426">
        <v>1469.1166666666668</v>
      </c>
      <c r="J76" s="426">
        <v>1549.2166666666667</v>
      </c>
      <c r="K76" s="426">
        <v>1573.4833333333331</v>
      </c>
      <c r="L76" s="426">
        <v>1589.2666666666667</v>
      </c>
      <c r="M76" s="427">
        <v>1557.7</v>
      </c>
      <c r="N76" s="427">
        <v>1517.65</v>
      </c>
      <c r="O76" s="428">
        <v>27589650</v>
      </c>
      <c r="P76" s="429">
        <v>5.2503957836516303E-3</v>
      </c>
    </row>
    <row r="77" spans="1:16" ht="15">
      <c r="A77" s="263">
        <v>67</v>
      </c>
      <c r="B77" s="362" t="s">
        <v>56</v>
      </c>
      <c r="C77" s="468" t="s">
        <v>249</v>
      </c>
      <c r="D77" s="469">
        <v>44280</v>
      </c>
      <c r="E77" s="297">
        <v>727.55</v>
      </c>
      <c r="F77" s="297">
        <v>728.73333333333323</v>
      </c>
      <c r="G77" s="298">
        <v>716.91666666666652</v>
      </c>
      <c r="H77" s="298">
        <v>706.2833333333333</v>
      </c>
      <c r="I77" s="298">
        <v>694.46666666666658</v>
      </c>
      <c r="J77" s="298">
        <v>739.36666666666645</v>
      </c>
      <c r="K77" s="298">
        <v>751.18333333333328</v>
      </c>
      <c r="L77" s="298">
        <v>761.81666666666638</v>
      </c>
      <c r="M77" s="285">
        <v>740.55</v>
      </c>
      <c r="N77" s="285">
        <v>718.1</v>
      </c>
      <c r="O77" s="300">
        <v>8153200</v>
      </c>
      <c r="P77" s="301">
        <v>1.7852238396045043E-2</v>
      </c>
    </row>
    <row r="78" spans="1:16" ht="15">
      <c r="A78" s="263">
        <v>68</v>
      </c>
      <c r="B78" s="382" t="s">
        <v>43</v>
      </c>
      <c r="C78" s="468" t="s">
        <v>110</v>
      </c>
      <c r="D78" s="469">
        <v>44280</v>
      </c>
      <c r="E78" s="297">
        <v>3423.75</v>
      </c>
      <c r="F78" s="297">
        <v>3428.5666666666671</v>
      </c>
      <c r="G78" s="298">
        <v>3395.2833333333342</v>
      </c>
      <c r="H78" s="298">
        <v>3366.8166666666671</v>
      </c>
      <c r="I78" s="298">
        <v>3333.5333333333342</v>
      </c>
      <c r="J78" s="298">
        <v>3457.0333333333342</v>
      </c>
      <c r="K78" s="298">
        <v>3490.3166666666671</v>
      </c>
      <c r="L78" s="298">
        <v>3518.7833333333342</v>
      </c>
      <c r="M78" s="285">
        <v>3461.85</v>
      </c>
      <c r="N78" s="285">
        <v>3400.1</v>
      </c>
      <c r="O78" s="300">
        <v>4167000</v>
      </c>
      <c r="P78" s="301">
        <v>2.463853644142815E-2</v>
      </c>
    </row>
    <row r="79" spans="1:16" ht="15">
      <c r="A79" s="263">
        <v>69</v>
      </c>
      <c r="B79" s="362" t="s">
        <v>111</v>
      </c>
      <c r="C79" s="468" t="s">
        <v>112</v>
      </c>
      <c r="D79" s="469">
        <v>44280</v>
      </c>
      <c r="E79" s="297">
        <v>338.45</v>
      </c>
      <c r="F79" s="297">
        <v>339.84999999999997</v>
      </c>
      <c r="G79" s="298">
        <v>334.79999999999995</v>
      </c>
      <c r="H79" s="298">
        <v>331.15</v>
      </c>
      <c r="I79" s="298">
        <v>326.09999999999997</v>
      </c>
      <c r="J79" s="298">
        <v>343.49999999999994</v>
      </c>
      <c r="K79" s="298">
        <v>348.55</v>
      </c>
      <c r="L79" s="298">
        <v>352.19999999999993</v>
      </c>
      <c r="M79" s="285">
        <v>344.9</v>
      </c>
      <c r="N79" s="285">
        <v>336.2</v>
      </c>
      <c r="O79" s="300">
        <v>27111500</v>
      </c>
      <c r="P79" s="301">
        <v>6.2163072776280325E-2</v>
      </c>
    </row>
    <row r="80" spans="1:16" ht="15">
      <c r="A80" s="263">
        <v>70</v>
      </c>
      <c r="B80" s="362" t="s">
        <v>72</v>
      </c>
      <c r="C80" s="468" t="s">
        <v>113</v>
      </c>
      <c r="D80" s="469">
        <v>44280</v>
      </c>
      <c r="E80" s="297">
        <v>244</v>
      </c>
      <c r="F80" s="297">
        <v>245.81666666666669</v>
      </c>
      <c r="G80" s="298">
        <v>240.88333333333338</v>
      </c>
      <c r="H80" s="298">
        <v>237.76666666666668</v>
      </c>
      <c r="I80" s="298">
        <v>232.83333333333337</v>
      </c>
      <c r="J80" s="298">
        <v>248.93333333333339</v>
      </c>
      <c r="K80" s="298">
        <v>253.86666666666673</v>
      </c>
      <c r="L80" s="298">
        <v>256.98333333333341</v>
      </c>
      <c r="M80" s="285">
        <v>250.75</v>
      </c>
      <c r="N80" s="285">
        <v>242.7</v>
      </c>
      <c r="O80" s="300">
        <v>34857000</v>
      </c>
      <c r="P80" s="301">
        <v>-1.0045241929299901E-2</v>
      </c>
    </row>
    <row r="81" spans="1:16" ht="15">
      <c r="A81" s="263">
        <v>71</v>
      </c>
      <c r="B81" s="362" t="s">
        <v>49</v>
      </c>
      <c r="C81" s="468" t="s">
        <v>114</v>
      </c>
      <c r="D81" s="469">
        <v>44280</v>
      </c>
      <c r="E81" s="297">
        <v>2180.6999999999998</v>
      </c>
      <c r="F81" s="297">
        <v>2192.2166666666667</v>
      </c>
      <c r="G81" s="298">
        <v>2165.4833333333336</v>
      </c>
      <c r="H81" s="298">
        <v>2150.2666666666669</v>
      </c>
      <c r="I81" s="298">
        <v>2123.5333333333338</v>
      </c>
      <c r="J81" s="298">
        <v>2207.4333333333334</v>
      </c>
      <c r="K81" s="298">
        <v>2234.1666666666661</v>
      </c>
      <c r="L81" s="298">
        <v>2249.3833333333332</v>
      </c>
      <c r="M81" s="285">
        <v>2218.9499999999998</v>
      </c>
      <c r="N81" s="285">
        <v>2177</v>
      </c>
      <c r="O81" s="300">
        <v>8751900</v>
      </c>
      <c r="P81" s="301">
        <v>3.8369816693361807E-2</v>
      </c>
    </row>
    <row r="82" spans="1:16" ht="15">
      <c r="A82" s="263">
        <v>72</v>
      </c>
      <c r="B82" s="362" t="s">
        <v>56</v>
      </c>
      <c r="C82" s="468" t="s">
        <v>115</v>
      </c>
      <c r="D82" s="469">
        <v>44280</v>
      </c>
      <c r="E82" s="297">
        <v>231.15</v>
      </c>
      <c r="F82" s="297">
        <v>234.01666666666668</v>
      </c>
      <c r="G82" s="298">
        <v>226.73333333333335</v>
      </c>
      <c r="H82" s="298">
        <v>222.31666666666666</v>
      </c>
      <c r="I82" s="298">
        <v>215.03333333333333</v>
      </c>
      <c r="J82" s="298">
        <v>238.43333333333337</v>
      </c>
      <c r="K82" s="298">
        <v>245.71666666666673</v>
      </c>
      <c r="L82" s="298">
        <v>250.13333333333338</v>
      </c>
      <c r="M82" s="285">
        <v>241.3</v>
      </c>
      <c r="N82" s="285">
        <v>229.6</v>
      </c>
      <c r="O82" s="300">
        <v>33728000</v>
      </c>
      <c r="P82" s="301">
        <v>-5.5116663604629795E-4</v>
      </c>
    </row>
    <row r="83" spans="1:16" ht="15">
      <c r="A83" s="263">
        <v>73</v>
      </c>
      <c r="B83" s="362" t="s">
        <v>53</v>
      </c>
      <c r="C83" s="468" t="s">
        <v>116</v>
      </c>
      <c r="D83" s="469">
        <v>44280</v>
      </c>
      <c r="E83" s="297">
        <v>609.79999999999995</v>
      </c>
      <c r="F83" s="297">
        <v>610.4666666666667</v>
      </c>
      <c r="G83" s="298">
        <v>602.08333333333337</v>
      </c>
      <c r="H83" s="298">
        <v>594.36666666666667</v>
      </c>
      <c r="I83" s="298">
        <v>585.98333333333335</v>
      </c>
      <c r="J83" s="298">
        <v>618.18333333333339</v>
      </c>
      <c r="K83" s="298">
        <v>626.56666666666661</v>
      </c>
      <c r="L83" s="298">
        <v>634.28333333333342</v>
      </c>
      <c r="M83" s="285">
        <v>618.85</v>
      </c>
      <c r="N83" s="285">
        <v>602.75</v>
      </c>
      <c r="O83" s="300">
        <v>98419750</v>
      </c>
      <c r="P83" s="301">
        <v>-9.9176983193858502E-3</v>
      </c>
    </row>
    <row r="84" spans="1:16" ht="15">
      <c r="A84" s="263">
        <v>74</v>
      </c>
      <c r="B84" s="362" t="s">
        <v>56</v>
      </c>
      <c r="C84" s="468" t="s">
        <v>252</v>
      </c>
      <c r="D84" s="469">
        <v>44280</v>
      </c>
      <c r="E84" s="297">
        <v>1484.8</v>
      </c>
      <c r="F84" s="297">
        <v>1500.2166666666665</v>
      </c>
      <c r="G84" s="298">
        <v>1464.383333333333</v>
      </c>
      <c r="H84" s="298">
        <v>1443.9666666666665</v>
      </c>
      <c r="I84" s="298">
        <v>1408.133333333333</v>
      </c>
      <c r="J84" s="298">
        <v>1520.633333333333</v>
      </c>
      <c r="K84" s="298">
        <v>1556.4666666666665</v>
      </c>
      <c r="L84" s="298">
        <v>1576.883333333333</v>
      </c>
      <c r="M84" s="285">
        <v>1536.05</v>
      </c>
      <c r="N84" s="285">
        <v>1479.8</v>
      </c>
      <c r="O84" s="300">
        <v>937550</v>
      </c>
      <c r="P84" s="301">
        <v>6.2108810784785751E-2</v>
      </c>
    </row>
    <row r="85" spans="1:16" ht="15">
      <c r="A85" s="263">
        <v>75</v>
      </c>
      <c r="B85" s="362" t="s">
        <v>56</v>
      </c>
      <c r="C85" s="468" t="s">
        <v>117</v>
      </c>
      <c r="D85" s="469">
        <v>44280</v>
      </c>
      <c r="E85" s="297">
        <v>481.45</v>
      </c>
      <c r="F85" s="297">
        <v>483.61666666666662</v>
      </c>
      <c r="G85" s="298">
        <v>478.23333333333323</v>
      </c>
      <c r="H85" s="298">
        <v>475.01666666666659</v>
      </c>
      <c r="I85" s="298">
        <v>469.63333333333321</v>
      </c>
      <c r="J85" s="298">
        <v>486.83333333333326</v>
      </c>
      <c r="K85" s="298">
        <v>492.21666666666658</v>
      </c>
      <c r="L85" s="298">
        <v>495.43333333333328</v>
      </c>
      <c r="M85" s="285">
        <v>489</v>
      </c>
      <c r="N85" s="285">
        <v>480.4</v>
      </c>
      <c r="O85" s="300">
        <v>7186500</v>
      </c>
      <c r="P85" s="301">
        <v>9.5336076817558305E-2</v>
      </c>
    </row>
    <row r="86" spans="1:16" ht="15">
      <c r="A86" s="263">
        <v>76</v>
      </c>
      <c r="B86" s="362" t="s">
        <v>67</v>
      </c>
      <c r="C86" s="468" t="s">
        <v>118</v>
      </c>
      <c r="D86" s="469">
        <v>44280</v>
      </c>
      <c r="E86" s="297">
        <v>10.55</v>
      </c>
      <c r="F86" s="297">
        <v>10.65</v>
      </c>
      <c r="G86" s="298">
        <v>10.350000000000001</v>
      </c>
      <c r="H86" s="298">
        <v>10.15</v>
      </c>
      <c r="I86" s="298">
        <v>9.8500000000000014</v>
      </c>
      <c r="J86" s="298">
        <v>10.850000000000001</v>
      </c>
      <c r="K86" s="298">
        <v>11.150000000000002</v>
      </c>
      <c r="L86" s="298">
        <v>11.350000000000001</v>
      </c>
      <c r="M86" s="285">
        <v>10.95</v>
      </c>
      <c r="N86" s="285">
        <v>10.45</v>
      </c>
      <c r="O86" s="300">
        <v>912520000</v>
      </c>
      <c r="P86" s="301">
        <v>-1.8376722817764165E-3</v>
      </c>
    </row>
    <row r="87" spans="1:16" ht="15">
      <c r="A87" s="263">
        <v>77</v>
      </c>
      <c r="B87" s="362" t="s">
        <v>53</v>
      </c>
      <c r="C87" s="468" t="s">
        <v>119</v>
      </c>
      <c r="D87" s="469">
        <v>44280</v>
      </c>
      <c r="E87" s="297">
        <v>67</v>
      </c>
      <c r="F87" s="297">
        <v>67.149999999999991</v>
      </c>
      <c r="G87" s="298">
        <v>66.149999999999977</v>
      </c>
      <c r="H87" s="298">
        <v>65.299999999999983</v>
      </c>
      <c r="I87" s="298">
        <v>64.299999999999969</v>
      </c>
      <c r="J87" s="298">
        <v>67.999999999999986</v>
      </c>
      <c r="K87" s="298">
        <v>69.000000000000014</v>
      </c>
      <c r="L87" s="298">
        <v>69.849999999999994</v>
      </c>
      <c r="M87" s="285">
        <v>68.150000000000006</v>
      </c>
      <c r="N87" s="285">
        <v>66.3</v>
      </c>
      <c r="O87" s="300">
        <v>172995000</v>
      </c>
      <c r="P87" s="301">
        <v>1.2229016120066704E-2</v>
      </c>
    </row>
    <row r="88" spans="1:16" ht="15">
      <c r="A88" s="263">
        <v>78</v>
      </c>
      <c r="B88" s="362" t="s">
        <v>72</v>
      </c>
      <c r="C88" s="468" t="s">
        <v>120</v>
      </c>
      <c r="D88" s="469">
        <v>44280</v>
      </c>
      <c r="E88" s="297">
        <v>529.85</v>
      </c>
      <c r="F88" s="297">
        <v>529.38333333333333</v>
      </c>
      <c r="G88" s="298">
        <v>522.26666666666665</v>
      </c>
      <c r="H88" s="298">
        <v>514.68333333333328</v>
      </c>
      <c r="I88" s="298">
        <v>507.56666666666661</v>
      </c>
      <c r="J88" s="298">
        <v>536.9666666666667</v>
      </c>
      <c r="K88" s="298">
        <v>544.08333333333326</v>
      </c>
      <c r="L88" s="298">
        <v>551.66666666666674</v>
      </c>
      <c r="M88" s="285">
        <v>536.5</v>
      </c>
      <c r="N88" s="285">
        <v>521.79999999999995</v>
      </c>
      <c r="O88" s="300">
        <v>5813500</v>
      </c>
      <c r="P88" s="301">
        <v>-6.3565891472868216E-2</v>
      </c>
    </row>
    <row r="89" spans="1:16" ht="15">
      <c r="A89" s="263">
        <v>79</v>
      </c>
      <c r="B89" s="362" t="s">
        <v>39</v>
      </c>
      <c r="C89" s="468" t="s">
        <v>121</v>
      </c>
      <c r="D89" s="469">
        <v>44280</v>
      </c>
      <c r="E89" s="297">
        <v>1709.15</v>
      </c>
      <c r="F89" s="297">
        <v>1715.2</v>
      </c>
      <c r="G89" s="298">
        <v>1690.5</v>
      </c>
      <c r="H89" s="298">
        <v>1671.85</v>
      </c>
      <c r="I89" s="298">
        <v>1647.1499999999999</v>
      </c>
      <c r="J89" s="298">
        <v>1733.8500000000001</v>
      </c>
      <c r="K89" s="298">
        <v>1758.5500000000004</v>
      </c>
      <c r="L89" s="298">
        <v>1777.2000000000003</v>
      </c>
      <c r="M89" s="285">
        <v>1739.9</v>
      </c>
      <c r="N89" s="285">
        <v>1696.55</v>
      </c>
      <c r="O89" s="300">
        <v>3303500</v>
      </c>
      <c r="P89" s="301">
        <v>2.1806371790906279E-2</v>
      </c>
    </row>
    <row r="90" spans="1:16" ht="15">
      <c r="A90" s="263">
        <v>80</v>
      </c>
      <c r="B90" s="362" t="s">
        <v>53</v>
      </c>
      <c r="C90" s="468" t="s">
        <v>122</v>
      </c>
      <c r="D90" s="469">
        <v>44280</v>
      </c>
      <c r="E90" s="297">
        <v>1023.95</v>
      </c>
      <c r="F90" s="297">
        <v>1033.7166666666665</v>
      </c>
      <c r="G90" s="298">
        <v>1009.9333333333329</v>
      </c>
      <c r="H90" s="298">
        <v>995.91666666666652</v>
      </c>
      <c r="I90" s="298">
        <v>972.13333333333298</v>
      </c>
      <c r="J90" s="298">
        <v>1047.7333333333329</v>
      </c>
      <c r="K90" s="298">
        <v>1071.5166666666662</v>
      </c>
      <c r="L90" s="298">
        <v>1085.5333333333328</v>
      </c>
      <c r="M90" s="285">
        <v>1057.5</v>
      </c>
      <c r="N90" s="285">
        <v>1019.7</v>
      </c>
      <c r="O90" s="300">
        <v>23862600</v>
      </c>
      <c r="P90" s="301">
        <v>3.7689327227897147E-2</v>
      </c>
    </row>
    <row r="91" spans="1:16" ht="15">
      <c r="A91" s="263">
        <v>81</v>
      </c>
      <c r="B91" s="362" t="s">
        <v>67</v>
      </c>
      <c r="C91" s="468" t="s">
        <v>827</v>
      </c>
      <c r="D91" s="469">
        <v>44280</v>
      </c>
      <c r="E91" s="297">
        <v>252.95</v>
      </c>
      <c r="F91" s="297">
        <v>253.31666666666669</v>
      </c>
      <c r="G91" s="298">
        <v>250.08333333333337</v>
      </c>
      <c r="H91" s="298">
        <v>247.21666666666667</v>
      </c>
      <c r="I91" s="298">
        <v>243.98333333333335</v>
      </c>
      <c r="J91" s="298">
        <v>256.18333333333339</v>
      </c>
      <c r="K91" s="298">
        <v>259.41666666666669</v>
      </c>
      <c r="L91" s="298">
        <v>262.28333333333342</v>
      </c>
      <c r="M91" s="285">
        <v>256.55</v>
      </c>
      <c r="N91" s="285">
        <v>250.45</v>
      </c>
      <c r="O91" s="300">
        <v>11835600</v>
      </c>
      <c r="P91" s="301">
        <v>-4.3232231779085556E-2</v>
      </c>
    </row>
    <row r="92" spans="1:16" ht="15">
      <c r="A92" s="263">
        <v>82</v>
      </c>
      <c r="B92" s="362" t="s">
        <v>106</v>
      </c>
      <c r="C92" s="468" t="s">
        <v>124</v>
      </c>
      <c r="D92" s="469">
        <v>44280</v>
      </c>
      <c r="E92" s="425">
        <v>1338.5</v>
      </c>
      <c r="F92" s="425">
        <v>1336.3833333333334</v>
      </c>
      <c r="G92" s="426">
        <v>1323.7666666666669</v>
      </c>
      <c r="H92" s="426">
        <v>1309.0333333333335</v>
      </c>
      <c r="I92" s="426">
        <v>1296.416666666667</v>
      </c>
      <c r="J92" s="426">
        <v>1351.1166666666668</v>
      </c>
      <c r="K92" s="426">
        <v>1363.7333333333331</v>
      </c>
      <c r="L92" s="426">
        <v>1378.4666666666667</v>
      </c>
      <c r="M92" s="427">
        <v>1349</v>
      </c>
      <c r="N92" s="427">
        <v>1321.65</v>
      </c>
      <c r="O92" s="428">
        <v>31503600</v>
      </c>
      <c r="P92" s="429">
        <v>4.5729964559277465E-4</v>
      </c>
    </row>
    <row r="93" spans="1:16" ht="15">
      <c r="A93" s="263">
        <v>83</v>
      </c>
      <c r="B93" s="362" t="s">
        <v>72</v>
      </c>
      <c r="C93" s="468" t="s">
        <v>125</v>
      </c>
      <c r="D93" s="469">
        <v>44280</v>
      </c>
      <c r="E93" s="297">
        <v>103.75</v>
      </c>
      <c r="F93" s="297">
        <v>103.81666666666668</v>
      </c>
      <c r="G93" s="298">
        <v>102.08333333333336</v>
      </c>
      <c r="H93" s="298">
        <v>100.41666666666669</v>
      </c>
      <c r="I93" s="298">
        <v>98.683333333333366</v>
      </c>
      <c r="J93" s="298">
        <v>105.48333333333335</v>
      </c>
      <c r="K93" s="298">
        <v>107.21666666666667</v>
      </c>
      <c r="L93" s="298">
        <v>108.88333333333334</v>
      </c>
      <c r="M93" s="285">
        <v>105.55</v>
      </c>
      <c r="N93" s="285">
        <v>102.15</v>
      </c>
      <c r="O93" s="300">
        <v>75504000</v>
      </c>
      <c r="P93" s="301">
        <v>6.7602704108164326E-3</v>
      </c>
    </row>
    <row r="94" spans="1:16" ht="15">
      <c r="A94" s="263">
        <v>84</v>
      </c>
      <c r="B94" s="382" t="s">
        <v>39</v>
      </c>
      <c r="C94" s="468" t="s">
        <v>772</v>
      </c>
      <c r="D94" s="469">
        <v>44280</v>
      </c>
      <c r="E94" s="297">
        <v>2026.9</v>
      </c>
      <c r="F94" s="297">
        <v>1999.4000000000003</v>
      </c>
      <c r="G94" s="298">
        <v>1960.4000000000005</v>
      </c>
      <c r="H94" s="298">
        <v>1893.9000000000003</v>
      </c>
      <c r="I94" s="298">
        <v>1854.9000000000005</v>
      </c>
      <c r="J94" s="298">
        <v>2065.9000000000005</v>
      </c>
      <c r="K94" s="298">
        <v>2104.9</v>
      </c>
      <c r="L94" s="298">
        <v>2171.4000000000005</v>
      </c>
      <c r="M94" s="285">
        <v>2038.4</v>
      </c>
      <c r="N94" s="285">
        <v>1932.9</v>
      </c>
      <c r="O94" s="300">
        <v>2002325</v>
      </c>
      <c r="P94" s="301">
        <v>0.15288173652694612</v>
      </c>
    </row>
    <row r="95" spans="1:16" ht="15">
      <c r="A95" s="263">
        <v>85</v>
      </c>
      <c r="B95" s="362" t="s">
        <v>49</v>
      </c>
      <c r="C95" s="468" t="s">
        <v>126</v>
      </c>
      <c r="D95" s="469">
        <v>44280</v>
      </c>
      <c r="E95" s="297">
        <v>209.15</v>
      </c>
      <c r="F95" s="297">
        <v>210.04999999999998</v>
      </c>
      <c r="G95" s="298">
        <v>207.99999999999997</v>
      </c>
      <c r="H95" s="298">
        <v>206.85</v>
      </c>
      <c r="I95" s="298">
        <v>204.79999999999998</v>
      </c>
      <c r="J95" s="298">
        <v>211.19999999999996</v>
      </c>
      <c r="K95" s="298">
        <v>213.24999999999997</v>
      </c>
      <c r="L95" s="298">
        <v>214.39999999999995</v>
      </c>
      <c r="M95" s="285">
        <v>212.1</v>
      </c>
      <c r="N95" s="285">
        <v>208.9</v>
      </c>
      <c r="O95" s="300">
        <v>149104000</v>
      </c>
      <c r="P95" s="301">
        <v>3.5513478676356201E-2</v>
      </c>
    </row>
    <row r="96" spans="1:16" ht="15">
      <c r="A96" s="263">
        <v>86</v>
      </c>
      <c r="B96" s="362" t="s">
        <v>111</v>
      </c>
      <c r="C96" s="468" t="s">
        <v>127</v>
      </c>
      <c r="D96" s="469">
        <v>44280</v>
      </c>
      <c r="E96" s="297">
        <v>324.7</v>
      </c>
      <c r="F96" s="297">
        <v>326.81666666666666</v>
      </c>
      <c r="G96" s="298">
        <v>320.63333333333333</v>
      </c>
      <c r="H96" s="298">
        <v>316.56666666666666</v>
      </c>
      <c r="I96" s="298">
        <v>310.38333333333333</v>
      </c>
      <c r="J96" s="298">
        <v>330.88333333333333</v>
      </c>
      <c r="K96" s="298">
        <v>337.06666666666661</v>
      </c>
      <c r="L96" s="298">
        <v>341.13333333333333</v>
      </c>
      <c r="M96" s="285">
        <v>333</v>
      </c>
      <c r="N96" s="285">
        <v>322.75</v>
      </c>
      <c r="O96" s="300">
        <v>25355000</v>
      </c>
      <c r="P96" s="301">
        <v>-2.2552043176561294E-2</v>
      </c>
    </row>
    <row r="97" spans="1:16" ht="15">
      <c r="A97" s="263">
        <v>87</v>
      </c>
      <c r="B97" s="362" t="s">
        <v>111</v>
      </c>
      <c r="C97" s="468" t="s">
        <v>128</v>
      </c>
      <c r="D97" s="469">
        <v>44280</v>
      </c>
      <c r="E97" s="297">
        <v>409.3</v>
      </c>
      <c r="F97" s="297">
        <v>411.14999999999992</v>
      </c>
      <c r="G97" s="298">
        <v>406.29999999999984</v>
      </c>
      <c r="H97" s="298">
        <v>403.2999999999999</v>
      </c>
      <c r="I97" s="298">
        <v>398.44999999999982</v>
      </c>
      <c r="J97" s="298">
        <v>414.14999999999986</v>
      </c>
      <c r="K97" s="298">
        <v>418.99999999999989</v>
      </c>
      <c r="L97" s="298">
        <v>421.99999999999989</v>
      </c>
      <c r="M97" s="285">
        <v>416</v>
      </c>
      <c r="N97" s="285">
        <v>408.15</v>
      </c>
      <c r="O97" s="300">
        <v>32705100</v>
      </c>
      <c r="P97" s="301">
        <v>9.8374322634431008E-3</v>
      </c>
    </row>
    <row r="98" spans="1:16" ht="15">
      <c r="A98" s="263">
        <v>88</v>
      </c>
      <c r="B98" s="362" t="s">
        <v>39</v>
      </c>
      <c r="C98" s="468" t="s">
        <v>129</v>
      </c>
      <c r="D98" s="469">
        <v>44280</v>
      </c>
      <c r="E98" s="297">
        <v>3021.85</v>
      </c>
      <c r="F98" s="297">
        <v>3055.4666666666672</v>
      </c>
      <c r="G98" s="298">
        <v>2975.9333333333343</v>
      </c>
      <c r="H98" s="298">
        <v>2930.0166666666673</v>
      </c>
      <c r="I98" s="298">
        <v>2850.4833333333345</v>
      </c>
      <c r="J98" s="298">
        <v>3101.3833333333341</v>
      </c>
      <c r="K98" s="298">
        <v>3180.916666666667</v>
      </c>
      <c r="L98" s="298">
        <v>3226.8333333333339</v>
      </c>
      <c r="M98" s="285">
        <v>3135</v>
      </c>
      <c r="N98" s="285">
        <v>3009.55</v>
      </c>
      <c r="O98" s="300">
        <v>1231000</v>
      </c>
      <c r="P98" s="301">
        <v>-4.850444624090542E-3</v>
      </c>
    </row>
    <row r="99" spans="1:16" ht="15">
      <c r="A99" s="263">
        <v>89</v>
      </c>
      <c r="B99" s="362" t="s">
        <v>53</v>
      </c>
      <c r="C99" s="468" t="s">
        <v>131</v>
      </c>
      <c r="D99" s="469">
        <v>44280</v>
      </c>
      <c r="E99" s="297">
        <v>1907.95</v>
      </c>
      <c r="F99" s="297">
        <v>1913.2</v>
      </c>
      <c r="G99" s="298">
        <v>1883.9</v>
      </c>
      <c r="H99" s="298">
        <v>1859.8500000000001</v>
      </c>
      <c r="I99" s="298">
        <v>1830.5500000000002</v>
      </c>
      <c r="J99" s="298">
        <v>1937.25</v>
      </c>
      <c r="K99" s="298">
        <v>1966.5499999999997</v>
      </c>
      <c r="L99" s="298">
        <v>1990.6</v>
      </c>
      <c r="M99" s="285">
        <v>1942.5</v>
      </c>
      <c r="N99" s="285">
        <v>1889.15</v>
      </c>
      <c r="O99" s="300">
        <v>14560000</v>
      </c>
      <c r="P99" s="301">
        <v>2.5872273265317627E-2</v>
      </c>
    </row>
    <row r="100" spans="1:16" ht="15">
      <c r="A100" s="263">
        <v>90</v>
      </c>
      <c r="B100" s="362" t="s">
        <v>56</v>
      </c>
      <c r="C100" s="468" t="s">
        <v>132</v>
      </c>
      <c r="D100" s="469">
        <v>44280</v>
      </c>
      <c r="E100" s="297">
        <v>109.35</v>
      </c>
      <c r="F100" s="297">
        <v>108.81666666666666</v>
      </c>
      <c r="G100" s="298">
        <v>106.33333333333333</v>
      </c>
      <c r="H100" s="298">
        <v>103.31666666666666</v>
      </c>
      <c r="I100" s="298">
        <v>100.83333333333333</v>
      </c>
      <c r="J100" s="298">
        <v>111.83333333333333</v>
      </c>
      <c r="K100" s="298">
        <v>114.31666666666668</v>
      </c>
      <c r="L100" s="298">
        <v>117.33333333333333</v>
      </c>
      <c r="M100" s="285">
        <v>111.3</v>
      </c>
      <c r="N100" s="285">
        <v>105.8</v>
      </c>
      <c r="O100" s="300">
        <v>33116964</v>
      </c>
      <c r="P100" s="301">
        <v>5.3363610559182512E-2</v>
      </c>
    </row>
    <row r="101" spans="1:16" ht="15">
      <c r="A101" s="263">
        <v>91</v>
      </c>
      <c r="B101" s="362" t="s">
        <v>39</v>
      </c>
      <c r="C101" s="468" t="s">
        <v>348</v>
      </c>
      <c r="D101" s="469">
        <v>44280</v>
      </c>
      <c r="E101" s="297">
        <v>2319.3000000000002</v>
      </c>
      <c r="F101" s="297">
        <v>2336.6333333333332</v>
      </c>
      <c r="G101" s="298">
        <v>2274.3166666666666</v>
      </c>
      <c r="H101" s="298">
        <v>2229.3333333333335</v>
      </c>
      <c r="I101" s="298">
        <v>2167.0166666666669</v>
      </c>
      <c r="J101" s="298">
        <v>2381.6166666666663</v>
      </c>
      <c r="K101" s="298">
        <v>2443.9333333333329</v>
      </c>
      <c r="L101" s="298">
        <v>2488.9166666666661</v>
      </c>
      <c r="M101" s="285">
        <v>2398.9499999999998</v>
      </c>
      <c r="N101" s="285">
        <v>2291.65</v>
      </c>
      <c r="O101" s="300">
        <v>135000</v>
      </c>
      <c r="P101" s="301">
        <v>0.10429447852760736</v>
      </c>
    </row>
    <row r="102" spans="1:16" ht="15">
      <c r="A102" s="263">
        <v>92</v>
      </c>
      <c r="B102" s="362" t="s">
        <v>56</v>
      </c>
      <c r="C102" s="468" t="s">
        <v>133</v>
      </c>
      <c r="D102" s="469">
        <v>44280</v>
      </c>
      <c r="E102" s="297">
        <v>434.45</v>
      </c>
      <c r="F102" s="297">
        <v>436.98333333333329</v>
      </c>
      <c r="G102" s="298">
        <v>429.56666666666661</v>
      </c>
      <c r="H102" s="298">
        <v>424.68333333333334</v>
      </c>
      <c r="I102" s="298">
        <v>417.26666666666665</v>
      </c>
      <c r="J102" s="298">
        <v>441.86666666666656</v>
      </c>
      <c r="K102" s="298">
        <v>449.28333333333319</v>
      </c>
      <c r="L102" s="298">
        <v>454.16666666666652</v>
      </c>
      <c r="M102" s="285">
        <v>444.4</v>
      </c>
      <c r="N102" s="285">
        <v>432.1</v>
      </c>
      <c r="O102" s="300">
        <v>10582000</v>
      </c>
      <c r="P102" s="301">
        <v>4.4207617919873696E-2</v>
      </c>
    </row>
    <row r="103" spans="1:16" ht="15">
      <c r="A103" s="263">
        <v>93</v>
      </c>
      <c r="B103" s="362" t="s">
        <v>63</v>
      </c>
      <c r="C103" s="468" t="s">
        <v>134</v>
      </c>
      <c r="D103" s="469">
        <v>44280</v>
      </c>
      <c r="E103" s="297">
        <v>1517.9</v>
      </c>
      <c r="F103" s="297">
        <v>1508.3166666666668</v>
      </c>
      <c r="G103" s="298">
        <v>1484.6833333333336</v>
      </c>
      <c r="H103" s="298">
        <v>1451.4666666666667</v>
      </c>
      <c r="I103" s="298">
        <v>1427.8333333333335</v>
      </c>
      <c r="J103" s="298">
        <v>1541.5333333333338</v>
      </c>
      <c r="K103" s="298">
        <v>1565.166666666667</v>
      </c>
      <c r="L103" s="298">
        <v>1598.3833333333339</v>
      </c>
      <c r="M103" s="285">
        <v>1531.95</v>
      </c>
      <c r="N103" s="285">
        <v>1475.1</v>
      </c>
      <c r="O103" s="300">
        <v>13936275</v>
      </c>
      <c r="P103" s="301">
        <v>1.7976395480700576E-2</v>
      </c>
    </row>
    <row r="104" spans="1:16" ht="15">
      <c r="A104" s="263">
        <v>94</v>
      </c>
      <c r="B104" s="362" t="s">
        <v>106</v>
      </c>
      <c r="C104" s="468" t="s">
        <v>260</v>
      </c>
      <c r="D104" s="469">
        <v>44280</v>
      </c>
      <c r="E104" s="297">
        <v>3885.75</v>
      </c>
      <c r="F104" s="297">
        <v>3907.3666666666668</v>
      </c>
      <c r="G104" s="298">
        <v>3847.6333333333337</v>
      </c>
      <c r="H104" s="298">
        <v>3809.5166666666669</v>
      </c>
      <c r="I104" s="298">
        <v>3749.7833333333338</v>
      </c>
      <c r="J104" s="298">
        <v>3945.4833333333336</v>
      </c>
      <c r="K104" s="298">
        <v>4005.2166666666672</v>
      </c>
      <c r="L104" s="298">
        <v>4043.3333333333335</v>
      </c>
      <c r="M104" s="285">
        <v>3967.1</v>
      </c>
      <c r="N104" s="285">
        <v>3869.25</v>
      </c>
      <c r="O104" s="300">
        <v>144000</v>
      </c>
      <c r="P104" s="301">
        <v>0.23393316195372751</v>
      </c>
    </row>
    <row r="105" spans="1:16" ht="15">
      <c r="A105" s="263">
        <v>95</v>
      </c>
      <c r="B105" s="362" t="s">
        <v>106</v>
      </c>
      <c r="C105" s="468" t="s">
        <v>259</v>
      </c>
      <c r="D105" s="469">
        <v>44280</v>
      </c>
      <c r="E105" s="297">
        <v>2725.15</v>
      </c>
      <c r="F105" s="297">
        <v>2711.0499999999997</v>
      </c>
      <c r="G105" s="298">
        <v>2641.0999999999995</v>
      </c>
      <c r="H105" s="298">
        <v>2557.0499999999997</v>
      </c>
      <c r="I105" s="298">
        <v>2487.0999999999995</v>
      </c>
      <c r="J105" s="298">
        <v>2795.0999999999995</v>
      </c>
      <c r="K105" s="298">
        <v>2865.0499999999993</v>
      </c>
      <c r="L105" s="298">
        <v>2949.0999999999995</v>
      </c>
      <c r="M105" s="285">
        <v>2781</v>
      </c>
      <c r="N105" s="285">
        <v>2627</v>
      </c>
      <c r="O105" s="300">
        <v>275200</v>
      </c>
      <c r="P105" s="301">
        <v>0.30550284629981023</v>
      </c>
    </row>
    <row r="106" spans="1:16" ht="15">
      <c r="A106" s="263">
        <v>96</v>
      </c>
      <c r="B106" s="362" t="s">
        <v>51</v>
      </c>
      <c r="C106" s="468" t="s">
        <v>135</v>
      </c>
      <c r="D106" s="469">
        <v>44280</v>
      </c>
      <c r="E106" s="297">
        <v>1053.4000000000001</v>
      </c>
      <c r="F106" s="297">
        <v>1053.4166666666667</v>
      </c>
      <c r="G106" s="298">
        <v>1037.3333333333335</v>
      </c>
      <c r="H106" s="298">
        <v>1021.2666666666667</v>
      </c>
      <c r="I106" s="298">
        <v>1005.1833333333334</v>
      </c>
      <c r="J106" s="298">
        <v>1069.4833333333336</v>
      </c>
      <c r="K106" s="298">
        <v>1085.5666666666671</v>
      </c>
      <c r="L106" s="298">
        <v>1101.6333333333337</v>
      </c>
      <c r="M106" s="285">
        <v>1069.5</v>
      </c>
      <c r="N106" s="285">
        <v>1037.3499999999999</v>
      </c>
      <c r="O106" s="300">
        <v>7246250</v>
      </c>
      <c r="P106" s="301">
        <v>-2.9153854914018906E-2</v>
      </c>
    </row>
    <row r="107" spans="1:16" ht="15">
      <c r="A107" s="263">
        <v>97</v>
      </c>
      <c r="B107" s="362" t="s">
        <v>43</v>
      </c>
      <c r="C107" s="468" t="s">
        <v>136</v>
      </c>
      <c r="D107" s="469">
        <v>44280</v>
      </c>
      <c r="E107" s="297">
        <v>852</v>
      </c>
      <c r="F107" s="297">
        <v>851.51666666666677</v>
      </c>
      <c r="G107" s="298">
        <v>842.78333333333353</v>
      </c>
      <c r="H107" s="298">
        <v>833.56666666666672</v>
      </c>
      <c r="I107" s="298">
        <v>824.83333333333348</v>
      </c>
      <c r="J107" s="298">
        <v>860.73333333333358</v>
      </c>
      <c r="K107" s="298">
        <v>869.46666666666692</v>
      </c>
      <c r="L107" s="298">
        <v>878.68333333333362</v>
      </c>
      <c r="M107" s="285">
        <v>860.25</v>
      </c>
      <c r="N107" s="285">
        <v>842.3</v>
      </c>
      <c r="O107" s="300">
        <v>8033200</v>
      </c>
      <c r="P107" s="301">
        <v>-3.8194444444444443E-3</v>
      </c>
    </row>
    <row r="108" spans="1:16" ht="15">
      <c r="A108" s="263">
        <v>98</v>
      </c>
      <c r="B108" s="362" t="s">
        <v>56</v>
      </c>
      <c r="C108" s="468" t="s">
        <v>137</v>
      </c>
      <c r="D108" s="469">
        <v>44280</v>
      </c>
      <c r="E108" s="297">
        <v>202.55</v>
      </c>
      <c r="F108" s="297">
        <v>202.56666666666669</v>
      </c>
      <c r="G108" s="298">
        <v>199.18333333333339</v>
      </c>
      <c r="H108" s="298">
        <v>195.81666666666669</v>
      </c>
      <c r="I108" s="298">
        <v>192.43333333333339</v>
      </c>
      <c r="J108" s="298">
        <v>205.93333333333339</v>
      </c>
      <c r="K108" s="298">
        <v>209.31666666666666</v>
      </c>
      <c r="L108" s="298">
        <v>212.68333333333339</v>
      </c>
      <c r="M108" s="285">
        <v>205.95</v>
      </c>
      <c r="N108" s="285">
        <v>199.2</v>
      </c>
      <c r="O108" s="300">
        <v>13412000</v>
      </c>
      <c r="P108" s="301">
        <v>3.291442250149611E-3</v>
      </c>
    </row>
    <row r="109" spans="1:16" ht="15">
      <c r="A109" s="263">
        <v>99</v>
      </c>
      <c r="B109" s="362" t="s">
        <v>56</v>
      </c>
      <c r="C109" s="468" t="s">
        <v>138</v>
      </c>
      <c r="D109" s="469">
        <v>44280</v>
      </c>
      <c r="E109" s="297">
        <v>164.65</v>
      </c>
      <c r="F109" s="297">
        <v>165.65</v>
      </c>
      <c r="G109" s="298">
        <v>162.60000000000002</v>
      </c>
      <c r="H109" s="298">
        <v>160.55000000000001</v>
      </c>
      <c r="I109" s="298">
        <v>157.50000000000003</v>
      </c>
      <c r="J109" s="298">
        <v>167.70000000000002</v>
      </c>
      <c r="K109" s="298">
        <v>170.75000000000003</v>
      </c>
      <c r="L109" s="298">
        <v>172.8</v>
      </c>
      <c r="M109" s="285">
        <v>168.7</v>
      </c>
      <c r="N109" s="285">
        <v>163.6</v>
      </c>
      <c r="O109" s="300">
        <v>19584000</v>
      </c>
      <c r="P109" s="301">
        <v>1.5873015873015872E-2</v>
      </c>
    </row>
    <row r="110" spans="1:16" ht="15">
      <c r="A110" s="263">
        <v>100</v>
      </c>
      <c r="B110" s="362" t="s">
        <v>49</v>
      </c>
      <c r="C110" s="468" t="s">
        <v>139</v>
      </c>
      <c r="D110" s="469">
        <v>44280</v>
      </c>
      <c r="E110" s="297">
        <v>398.25</v>
      </c>
      <c r="F110" s="297">
        <v>399.2833333333333</v>
      </c>
      <c r="G110" s="298">
        <v>396.66666666666663</v>
      </c>
      <c r="H110" s="298">
        <v>395.08333333333331</v>
      </c>
      <c r="I110" s="298">
        <v>392.46666666666664</v>
      </c>
      <c r="J110" s="298">
        <v>400.86666666666662</v>
      </c>
      <c r="K110" s="298">
        <v>403.48333333333329</v>
      </c>
      <c r="L110" s="298">
        <v>405.06666666666661</v>
      </c>
      <c r="M110" s="285">
        <v>401.9</v>
      </c>
      <c r="N110" s="285">
        <v>397.7</v>
      </c>
      <c r="O110" s="300">
        <v>8576000</v>
      </c>
      <c r="P110" s="301">
        <v>1.5391901491830453E-2</v>
      </c>
    </row>
    <row r="111" spans="1:16" ht="15">
      <c r="A111" s="263">
        <v>101</v>
      </c>
      <c r="B111" s="362" t="s">
        <v>43</v>
      </c>
      <c r="C111" s="468" t="s">
        <v>140</v>
      </c>
      <c r="D111" s="469">
        <v>44280</v>
      </c>
      <c r="E111" s="297">
        <v>7271.35</v>
      </c>
      <c r="F111" s="297">
        <v>7282.3499999999995</v>
      </c>
      <c r="G111" s="298">
        <v>7216.9499999999989</v>
      </c>
      <c r="H111" s="298">
        <v>7162.5499999999993</v>
      </c>
      <c r="I111" s="298">
        <v>7097.1499999999987</v>
      </c>
      <c r="J111" s="298">
        <v>7336.7499999999991</v>
      </c>
      <c r="K111" s="298">
        <v>7402.1499999999987</v>
      </c>
      <c r="L111" s="298">
        <v>7456.5499999999993</v>
      </c>
      <c r="M111" s="285">
        <v>7347.75</v>
      </c>
      <c r="N111" s="285">
        <v>7227.95</v>
      </c>
      <c r="O111" s="300">
        <v>2641100</v>
      </c>
      <c r="P111" s="301">
        <v>-2.174235128528039E-2</v>
      </c>
    </row>
    <row r="112" spans="1:16" ht="15">
      <c r="A112" s="263">
        <v>102</v>
      </c>
      <c r="B112" s="362" t="s">
        <v>49</v>
      </c>
      <c r="C112" s="468" t="s">
        <v>141</v>
      </c>
      <c r="D112" s="469">
        <v>44280</v>
      </c>
      <c r="E112" s="297">
        <v>557.70000000000005</v>
      </c>
      <c r="F112" s="297">
        <v>557.75</v>
      </c>
      <c r="G112" s="298">
        <v>551.5</v>
      </c>
      <c r="H112" s="298">
        <v>545.29999999999995</v>
      </c>
      <c r="I112" s="298">
        <v>539.04999999999995</v>
      </c>
      <c r="J112" s="298">
        <v>563.95000000000005</v>
      </c>
      <c r="K112" s="298">
        <v>570.20000000000005</v>
      </c>
      <c r="L112" s="298">
        <v>576.40000000000009</v>
      </c>
      <c r="M112" s="285">
        <v>564</v>
      </c>
      <c r="N112" s="285">
        <v>551.54999999999995</v>
      </c>
      <c r="O112" s="300">
        <v>13405000</v>
      </c>
      <c r="P112" s="301">
        <v>1.6589250165892501E-2</v>
      </c>
    </row>
    <row r="113" spans="1:16" ht="15">
      <c r="A113" s="263">
        <v>103</v>
      </c>
      <c r="B113" s="362" t="s">
        <v>56</v>
      </c>
      <c r="C113" s="468" t="s">
        <v>142</v>
      </c>
      <c r="D113" s="469">
        <v>44280</v>
      </c>
      <c r="E113" s="297">
        <v>915.9</v>
      </c>
      <c r="F113" s="297">
        <v>913.51666666666677</v>
      </c>
      <c r="G113" s="298">
        <v>905.03333333333353</v>
      </c>
      <c r="H113" s="298">
        <v>894.16666666666674</v>
      </c>
      <c r="I113" s="298">
        <v>885.68333333333351</v>
      </c>
      <c r="J113" s="298">
        <v>924.38333333333355</v>
      </c>
      <c r="K113" s="298">
        <v>932.8666666666669</v>
      </c>
      <c r="L113" s="298">
        <v>943.73333333333358</v>
      </c>
      <c r="M113" s="285">
        <v>922</v>
      </c>
      <c r="N113" s="285">
        <v>902.65</v>
      </c>
      <c r="O113" s="300">
        <v>2661100</v>
      </c>
      <c r="P113" s="301">
        <v>-3.4433962264150943E-2</v>
      </c>
    </row>
    <row r="114" spans="1:16" ht="15">
      <c r="A114" s="263">
        <v>104</v>
      </c>
      <c r="B114" s="362" t="s">
        <v>72</v>
      </c>
      <c r="C114" s="468" t="s">
        <v>143</v>
      </c>
      <c r="D114" s="469">
        <v>44280</v>
      </c>
      <c r="E114" s="297">
        <v>1211.25</v>
      </c>
      <c r="F114" s="297">
        <v>1219.8166666666666</v>
      </c>
      <c r="G114" s="298">
        <v>1198.6333333333332</v>
      </c>
      <c r="H114" s="298">
        <v>1186.0166666666667</v>
      </c>
      <c r="I114" s="298">
        <v>1164.8333333333333</v>
      </c>
      <c r="J114" s="298">
        <v>1232.4333333333332</v>
      </c>
      <c r="K114" s="298">
        <v>1253.6166666666666</v>
      </c>
      <c r="L114" s="298">
        <v>1266.2333333333331</v>
      </c>
      <c r="M114" s="285">
        <v>1241</v>
      </c>
      <c r="N114" s="285">
        <v>1207.2</v>
      </c>
      <c r="O114" s="300">
        <v>1342800</v>
      </c>
      <c r="P114" s="301">
        <v>-1.755926251097454E-2</v>
      </c>
    </row>
    <row r="115" spans="1:16" ht="15">
      <c r="A115" s="263">
        <v>105</v>
      </c>
      <c r="B115" s="362" t="s">
        <v>106</v>
      </c>
      <c r="C115" s="468" t="s">
        <v>144</v>
      </c>
      <c r="D115" s="469">
        <v>44280</v>
      </c>
      <c r="E115" s="297">
        <v>1758.15</v>
      </c>
      <c r="F115" s="297">
        <v>1752.45</v>
      </c>
      <c r="G115" s="298">
        <v>1733.75</v>
      </c>
      <c r="H115" s="298">
        <v>1709.35</v>
      </c>
      <c r="I115" s="298">
        <v>1690.6499999999999</v>
      </c>
      <c r="J115" s="298">
        <v>1776.8500000000001</v>
      </c>
      <c r="K115" s="298">
        <v>1795.5500000000004</v>
      </c>
      <c r="L115" s="298">
        <v>1819.9500000000003</v>
      </c>
      <c r="M115" s="285">
        <v>1771.15</v>
      </c>
      <c r="N115" s="285">
        <v>1728.05</v>
      </c>
      <c r="O115" s="300">
        <v>1240000</v>
      </c>
      <c r="P115" s="301">
        <v>2.1080368906455864E-2</v>
      </c>
    </row>
    <row r="116" spans="1:16" ht="15">
      <c r="A116" s="263">
        <v>106</v>
      </c>
      <c r="B116" s="362" t="s">
        <v>43</v>
      </c>
      <c r="C116" s="468" t="s">
        <v>145</v>
      </c>
      <c r="D116" s="469">
        <v>44280</v>
      </c>
      <c r="E116" s="297">
        <v>226</v>
      </c>
      <c r="F116" s="297">
        <v>228.23333333333335</v>
      </c>
      <c r="G116" s="298">
        <v>222.76666666666671</v>
      </c>
      <c r="H116" s="298">
        <v>219.53333333333336</v>
      </c>
      <c r="I116" s="298">
        <v>214.06666666666672</v>
      </c>
      <c r="J116" s="298">
        <v>231.4666666666667</v>
      </c>
      <c r="K116" s="298">
        <v>236.93333333333334</v>
      </c>
      <c r="L116" s="298">
        <v>240.16666666666669</v>
      </c>
      <c r="M116" s="285">
        <v>233.7</v>
      </c>
      <c r="N116" s="285">
        <v>225</v>
      </c>
      <c r="O116" s="300">
        <v>30730000</v>
      </c>
      <c r="P116" s="301">
        <v>3.0032848427968089E-2</v>
      </c>
    </row>
    <row r="117" spans="1:16" ht="15">
      <c r="A117" s="263">
        <v>107</v>
      </c>
      <c r="B117" s="362" t="s">
        <v>106</v>
      </c>
      <c r="C117" s="468" t="s">
        <v>262</v>
      </c>
      <c r="D117" s="469">
        <v>44280</v>
      </c>
      <c r="E117" s="297">
        <v>1613.85</v>
      </c>
      <c r="F117" s="297">
        <v>1624.6166666666668</v>
      </c>
      <c r="G117" s="298">
        <v>1592.2333333333336</v>
      </c>
      <c r="H117" s="298">
        <v>1570.6166666666668</v>
      </c>
      <c r="I117" s="298">
        <v>1538.2333333333336</v>
      </c>
      <c r="J117" s="298">
        <v>1646.2333333333336</v>
      </c>
      <c r="K117" s="298">
        <v>1678.6166666666668</v>
      </c>
      <c r="L117" s="298">
        <v>1700.2333333333336</v>
      </c>
      <c r="M117" s="285">
        <v>1657</v>
      </c>
      <c r="N117" s="285">
        <v>1603</v>
      </c>
      <c r="O117" s="300">
        <v>191100</v>
      </c>
      <c r="P117" s="301">
        <v>2.2608695652173914E-2</v>
      </c>
    </row>
    <row r="118" spans="1:16" ht="15">
      <c r="A118" s="263">
        <v>108</v>
      </c>
      <c r="B118" s="362" t="s">
        <v>43</v>
      </c>
      <c r="C118" s="468" t="s">
        <v>146</v>
      </c>
      <c r="D118" s="469">
        <v>44280</v>
      </c>
      <c r="E118" s="297">
        <v>88008.25</v>
      </c>
      <c r="F118" s="297">
        <v>88526.016666666663</v>
      </c>
      <c r="G118" s="298">
        <v>87255.233333333323</v>
      </c>
      <c r="H118" s="298">
        <v>86502.21666666666</v>
      </c>
      <c r="I118" s="298">
        <v>85231.43333333332</v>
      </c>
      <c r="J118" s="298">
        <v>89279.033333333326</v>
      </c>
      <c r="K118" s="298">
        <v>90549.816666666651</v>
      </c>
      <c r="L118" s="298">
        <v>91302.833333333328</v>
      </c>
      <c r="M118" s="285">
        <v>89796.800000000003</v>
      </c>
      <c r="N118" s="285">
        <v>87773</v>
      </c>
      <c r="O118" s="300">
        <v>50870</v>
      </c>
      <c r="P118" s="301">
        <v>7.9255002972062616E-3</v>
      </c>
    </row>
    <row r="119" spans="1:16" ht="15">
      <c r="A119" s="263">
        <v>109</v>
      </c>
      <c r="B119" s="362" t="s">
        <v>56</v>
      </c>
      <c r="C119" s="468" t="s">
        <v>147</v>
      </c>
      <c r="D119" s="469">
        <v>44280</v>
      </c>
      <c r="E119" s="297">
        <v>1247.5999999999999</v>
      </c>
      <c r="F119" s="297">
        <v>1242.55</v>
      </c>
      <c r="G119" s="298">
        <v>1221.6499999999999</v>
      </c>
      <c r="H119" s="298">
        <v>1195.6999999999998</v>
      </c>
      <c r="I119" s="298">
        <v>1174.7999999999997</v>
      </c>
      <c r="J119" s="298">
        <v>1268.5</v>
      </c>
      <c r="K119" s="298">
        <v>1289.4000000000001</v>
      </c>
      <c r="L119" s="298">
        <v>1315.3500000000001</v>
      </c>
      <c r="M119" s="285">
        <v>1263.45</v>
      </c>
      <c r="N119" s="285">
        <v>1216.5999999999999</v>
      </c>
      <c r="O119" s="300">
        <v>3012000</v>
      </c>
      <c r="P119" s="301">
        <v>1.5166835187057633E-2</v>
      </c>
    </row>
    <row r="120" spans="1:16" ht="15">
      <c r="A120" s="263">
        <v>110</v>
      </c>
      <c r="B120" s="362" t="s">
        <v>39</v>
      </c>
      <c r="C120" s="468" t="s">
        <v>790</v>
      </c>
      <c r="D120" s="469">
        <v>44280</v>
      </c>
      <c r="E120" s="297">
        <v>355.3</v>
      </c>
      <c r="F120" s="297">
        <v>356</v>
      </c>
      <c r="G120" s="298">
        <v>347.3</v>
      </c>
      <c r="H120" s="298">
        <v>339.3</v>
      </c>
      <c r="I120" s="298">
        <v>330.6</v>
      </c>
      <c r="J120" s="298">
        <v>364</v>
      </c>
      <c r="K120" s="298">
        <v>372.70000000000005</v>
      </c>
      <c r="L120" s="298">
        <v>380.7</v>
      </c>
      <c r="M120" s="285">
        <v>364.7</v>
      </c>
      <c r="N120" s="285">
        <v>348</v>
      </c>
      <c r="O120" s="300">
        <v>1708800</v>
      </c>
      <c r="P120" s="301">
        <v>-5.8201058201058198E-2</v>
      </c>
    </row>
    <row r="121" spans="1:16" ht="15">
      <c r="A121" s="263">
        <v>111</v>
      </c>
      <c r="B121" s="362" t="s">
        <v>111</v>
      </c>
      <c r="C121" s="468" t="s">
        <v>148</v>
      </c>
      <c r="D121" s="469">
        <v>44280</v>
      </c>
      <c r="E121" s="297">
        <v>59.9</v>
      </c>
      <c r="F121" s="297">
        <v>59.699999999999996</v>
      </c>
      <c r="G121" s="298">
        <v>58.499999999999993</v>
      </c>
      <c r="H121" s="298">
        <v>57.099999999999994</v>
      </c>
      <c r="I121" s="298">
        <v>55.899999999999991</v>
      </c>
      <c r="J121" s="298">
        <v>61.099999999999994</v>
      </c>
      <c r="K121" s="298">
        <v>62.3</v>
      </c>
      <c r="L121" s="298">
        <v>63.699999999999996</v>
      </c>
      <c r="M121" s="285">
        <v>60.9</v>
      </c>
      <c r="N121" s="285">
        <v>58.3</v>
      </c>
      <c r="O121" s="300">
        <v>66079000</v>
      </c>
      <c r="P121" s="301">
        <v>-1.7193426042983566E-2</v>
      </c>
    </row>
    <row r="122" spans="1:16" ht="15">
      <c r="A122" s="263">
        <v>112</v>
      </c>
      <c r="B122" s="362" t="s">
        <v>39</v>
      </c>
      <c r="C122" s="468" t="s">
        <v>256</v>
      </c>
      <c r="D122" s="469">
        <v>44280</v>
      </c>
      <c r="E122" s="297">
        <v>4922.95</v>
      </c>
      <c r="F122" s="297">
        <v>4952.833333333333</v>
      </c>
      <c r="G122" s="298">
        <v>4882.2166666666662</v>
      </c>
      <c r="H122" s="298">
        <v>4841.4833333333336</v>
      </c>
      <c r="I122" s="298">
        <v>4770.8666666666668</v>
      </c>
      <c r="J122" s="298">
        <v>4993.5666666666657</v>
      </c>
      <c r="K122" s="298">
        <v>5064.1833333333325</v>
      </c>
      <c r="L122" s="298">
        <v>5104.9166666666652</v>
      </c>
      <c r="M122" s="285">
        <v>5023.45</v>
      </c>
      <c r="N122" s="285">
        <v>4912.1000000000004</v>
      </c>
      <c r="O122" s="300">
        <v>881000</v>
      </c>
      <c r="P122" s="301">
        <v>1.9380966155626265E-2</v>
      </c>
    </row>
    <row r="123" spans="1:16" ht="15">
      <c r="A123" s="263">
        <v>113</v>
      </c>
      <c r="B123" s="362" t="s">
        <v>858</v>
      </c>
      <c r="C123" s="468" t="s">
        <v>450</v>
      </c>
      <c r="D123" s="469">
        <v>44280</v>
      </c>
      <c r="E123" s="297">
        <v>2735.15</v>
      </c>
      <c r="F123" s="297">
        <v>2768.2833333333333</v>
      </c>
      <c r="G123" s="298">
        <v>2690.9166666666665</v>
      </c>
      <c r="H123" s="298">
        <v>2646.6833333333334</v>
      </c>
      <c r="I123" s="298">
        <v>2569.3166666666666</v>
      </c>
      <c r="J123" s="298">
        <v>2812.5166666666664</v>
      </c>
      <c r="K123" s="298">
        <v>2889.8833333333332</v>
      </c>
      <c r="L123" s="298">
        <v>2934.1166666666663</v>
      </c>
      <c r="M123" s="285">
        <v>2845.65</v>
      </c>
      <c r="N123" s="285">
        <v>2724.05</v>
      </c>
      <c r="O123" s="300">
        <v>198000</v>
      </c>
      <c r="P123" s="301">
        <v>2.2067363530778164E-2</v>
      </c>
    </row>
    <row r="124" spans="1:16" ht="15">
      <c r="A124" s="263">
        <v>114</v>
      </c>
      <c r="B124" s="362" t="s">
        <v>49</v>
      </c>
      <c r="C124" s="468" t="s">
        <v>151</v>
      </c>
      <c r="D124" s="469">
        <v>44280</v>
      </c>
      <c r="E124" s="297">
        <v>16873.75</v>
      </c>
      <c r="F124" s="297">
        <v>16811.933333333334</v>
      </c>
      <c r="G124" s="298">
        <v>16702.566666666669</v>
      </c>
      <c r="H124" s="298">
        <v>16531.383333333335</v>
      </c>
      <c r="I124" s="298">
        <v>16422.01666666667</v>
      </c>
      <c r="J124" s="298">
        <v>16983.116666666669</v>
      </c>
      <c r="K124" s="298">
        <v>17092.483333333337</v>
      </c>
      <c r="L124" s="298">
        <v>17263.666666666668</v>
      </c>
      <c r="M124" s="285">
        <v>16921.3</v>
      </c>
      <c r="N124" s="285">
        <v>16640.75</v>
      </c>
      <c r="O124" s="300">
        <v>316300</v>
      </c>
      <c r="P124" s="301">
        <v>-4.7719403883787447E-2</v>
      </c>
    </row>
    <row r="125" spans="1:16" ht="15">
      <c r="A125" s="263">
        <v>115</v>
      </c>
      <c r="B125" s="362" t="s">
        <v>111</v>
      </c>
      <c r="C125" s="468" t="s">
        <v>152</v>
      </c>
      <c r="D125" s="469">
        <v>44280</v>
      </c>
      <c r="E125" s="297">
        <v>135.80000000000001</v>
      </c>
      <c r="F125" s="297">
        <v>135.93333333333334</v>
      </c>
      <c r="G125" s="298">
        <v>134.06666666666666</v>
      </c>
      <c r="H125" s="298">
        <v>132.33333333333331</v>
      </c>
      <c r="I125" s="298">
        <v>130.46666666666664</v>
      </c>
      <c r="J125" s="298">
        <v>137.66666666666669</v>
      </c>
      <c r="K125" s="298">
        <v>139.53333333333336</v>
      </c>
      <c r="L125" s="298">
        <v>141.26666666666671</v>
      </c>
      <c r="M125" s="285">
        <v>137.80000000000001</v>
      </c>
      <c r="N125" s="285">
        <v>134.19999999999999</v>
      </c>
      <c r="O125" s="300">
        <v>49452700</v>
      </c>
      <c r="P125" s="301">
        <v>-1.2443136205512443E-2</v>
      </c>
    </row>
    <row r="126" spans="1:16" ht="15">
      <c r="A126" s="263">
        <v>116</v>
      </c>
      <c r="B126" s="362" t="s">
        <v>42</v>
      </c>
      <c r="C126" s="468" t="s">
        <v>153</v>
      </c>
      <c r="D126" s="469">
        <v>44280</v>
      </c>
      <c r="E126" s="297">
        <v>110.75</v>
      </c>
      <c r="F126" s="297">
        <v>111.21666666666665</v>
      </c>
      <c r="G126" s="298">
        <v>109.0333333333333</v>
      </c>
      <c r="H126" s="298">
        <v>107.31666666666665</v>
      </c>
      <c r="I126" s="298">
        <v>105.1333333333333</v>
      </c>
      <c r="J126" s="298">
        <v>112.93333333333331</v>
      </c>
      <c r="K126" s="298">
        <v>115.11666666666667</v>
      </c>
      <c r="L126" s="298">
        <v>116.83333333333331</v>
      </c>
      <c r="M126" s="285">
        <v>113.4</v>
      </c>
      <c r="N126" s="285">
        <v>109.5</v>
      </c>
      <c r="O126" s="300">
        <v>84194700</v>
      </c>
      <c r="P126" s="301">
        <v>1.1089054692312958E-2</v>
      </c>
    </row>
    <row r="127" spans="1:16" ht="15">
      <c r="A127" s="263">
        <v>117</v>
      </c>
      <c r="B127" s="362" t="s">
        <v>72</v>
      </c>
      <c r="C127" s="468" t="s">
        <v>155</v>
      </c>
      <c r="D127" s="469">
        <v>44280</v>
      </c>
      <c r="E127" s="297">
        <v>118.35</v>
      </c>
      <c r="F127" s="297">
        <v>119.31666666666666</v>
      </c>
      <c r="G127" s="298">
        <v>116.03333333333333</v>
      </c>
      <c r="H127" s="298">
        <v>113.71666666666667</v>
      </c>
      <c r="I127" s="298">
        <v>110.43333333333334</v>
      </c>
      <c r="J127" s="298">
        <v>121.63333333333333</v>
      </c>
      <c r="K127" s="298">
        <v>124.91666666666666</v>
      </c>
      <c r="L127" s="298">
        <v>127.23333333333332</v>
      </c>
      <c r="M127" s="285">
        <v>122.6</v>
      </c>
      <c r="N127" s="285">
        <v>117</v>
      </c>
      <c r="O127" s="300">
        <v>49457100</v>
      </c>
      <c r="P127" s="301">
        <v>9.2161197075327328E-2</v>
      </c>
    </row>
    <row r="128" spans="1:16" ht="15">
      <c r="A128" s="263">
        <v>118</v>
      </c>
      <c r="B128" s="362" t="s">
        <v>78</v>
      </c>
      <c r="C128" s="468" t="s">
        <v>156</v>
      </c>
      <c r="D128" s="469">
        <v>44280</v>
      </c>
      <c r="E128" s="297">
        <v>27704.1</v>
      </c>
      <c r="F128" s="297">
        <v>27938.766666666666</v>
      </c>
      <c r="G128" s="298">
        <v>27320.333333333332</v>
      </c>
      <c r="H128" s="298">
        <v>26936.566666666666</v>
      </c>
      <c r="I128" s="298">
        <v>26318.133333333331</v>
      </c>
      <c r="J128" s="298">
        <v>28322.533333333333</v>
      </c>
      <c r="K128" s="298">
        <v>28940.966666666667</v>
      </c>
      <c r="L128" s="298">
        <v>29324.733333333334</v>
      </c>
      <c r="M128" s="285">
        <v>28557.200000000001</v>
      </c>
      <c r="N128" s="285">
        <v>27555</v>
      </c>
      <c r="O128" s="300">
        <v>75750</v>
      </c>
      <c r="P128" s="301">
        <v>4.5981772990886495E-2</v>
      </c>
    </row>
    <row r="129" spans="1:16" ht="15">
      <c r="A129" s="263">
        <v>119</v>
      </c>
      <c r="B129" s="382" t="s">
        <v>51</v>
      </c>
      <c r="C129" s="468" t="s">
        <v>157</v>
      </c>
      <c r="D129" s="469">
        <v>44280</v>
      </c>
      <c r="E129" s="297">
        <v>1927.1</v>
      </c>
      <c r="F129" s="297">
        <v>1939.7</v>
      </c>
      <c r="G129" s="298">
        <v>1909.4</v>
      </c>
      <c r="H129" s="298">
        <v>1891.7</v>
      </c>
      <c r="I129" s="298">
        <v>1861.4</v>
      </c>
      <c r="J129" s="298">
        <v>1957.4</v>
      </c>
      <c r="K129" s="298">
        <v>1987.6999999999998</v>
      </c>
      <c r="L129" s="298">
        <v>2005.4</v>
      </c>
      <c r="M129" s="285">
        <v>1970</v>
      </c>
      <c r="N129" s="285">
        <v>1922</v>
      </c>
      <c r="O129" s="300">
        <v>3147650</v>
      </c>
      <c r="P129" s="301">
        <v>1.1130742049469965E-2</v>
      </c>
    </row>
    <row r="130" spans="1:16" ht="15">
      <c r="A130" s="263">
        <v>120</v>
      </c>
      <c r="B130" s="362" t="s">
        <v>72</v>
      </c>
      <c r="C130" s="468" t="s">
        <v>158</v>
      </c>
      <c r="D130" s="469">
        <v>44280</v>
      </c>
      <c r="E130" s="297">
        <v>253.7</v>
      </c>
      <c r="F130" s="297">
        <v>254.81666666666669</v>
      </c>
      <c r="G130" s="298">
        <v>251.88333333333338</v>
      </c>
      <c r="H130" s="298">
        <v>250.06666666666669</v>
      </c>
      <c r="I130" s="298">
        <v>247.13333333333338</v>
      </c>
      <c r="J130" s="298">
        <v>256.63333333333338</v>
      </c>
      <c r="K130" s="298">
        <v>259.56666666666672</v>
      </c>
      <c r="L130" s="298">
        <v>261.38333333333338</v>
      </c>
      <c r="M130" s="285">
        <v>257.75</v>
      </c>
      <c r="N130" s="285">
        <v>253</v>
      </c>
      <c r="O130" s="300">
        <v>18234000</v>
      </c>
      <c r="P130" s="301">
        <v>1.0641835716661123E-2</v>
      </c>
    </row>
    <row r="131" spans="1:16" ht="15">
      <c r="A131" s="263">
        <v>121</v>
      </c>
      <c r="B131" s="362" t="s">
        <v>56</v>
      </c>
      <c r="C131" s="468" t="s">
        <v>159</v>
      </c>
      <c r="D131" s="469">
        <v>44280</v>
      </c>
      <c r="E131" s="297">
        <v>133.1</v>
      </c>
      <c r="F131" s="297">
        <v>132.26666666666668</v>
      </c>
      <c r="G131" s="298">
        <v>130.28333333333336</v>
      </c>
      <c r="H131" s="298">
        <v>127.46666666666667</v>
      </c>
      <c r="I131" s="298">
        <v>125.48333333333335</v>
      </c>
      <c r="J131" s="298">
        <v>135.08333333333337</v>
      </c>
      <c r="K131" s="298">
        <v>137.06666666666666</v>
      </c>
      <c r="L131" s="298">
        <v>139.88333333333338</v>
      </c>
      <c r="M131" s="285">
        <v>134.25</v>
      </c>
      <c r="N131" s="285">
        <v>129.44999999999999</v>
      </c>
      <c r="O131" s="300">
        <v>37826200</v>
      </c>
      <c r="P131" s="301">
        <v>3.4418446931163103E-2</v>
      </c>
    </row>
    <row r="132" spans="1:16" ht="15">
      <c r="A132" s="263">
        <v>122</v>
      </c>
      <c r="B132" s="362" t="s">
        <v>51</v>
      </c>
      <c r="C132" s="468" t="s">
        <v>269</v>
      </c>
      <c r="D132" s="469">
        <v>44280</v>
      </c>
      <c r="E132" s="297">
        <v>4679</v>
      </c>
      <c r="F132" s="297">
        <v>4696.8999999999996</v>
      </c>
      <c r="G132" s="298">
        <v>4615.9999999999991</v>
      </c>
      <c r="H132" s="298">
        <v>4552.9999999999991</v>
      </c>
      <c r="I132" s="298">
        <v>4472.0999999999985</v>
      </c>
      <c r="J132" s="298">
        <v>4759.8999999999996</v>
      </c>
      <c r="K132" s="298">
        <v>4840.8000000000011</v>
      </c>
      <c r="L132" s="298">
        <v>4903.8</v>
      </c>
      <c r="M132" s="285">
        <v>4777.8</v>
      </c>
      <c r="N132" s="285">
        <v>4633.8999999999996</v>
      </c>
      <c r="O132" s="300">
        <v>28500</v>
      </c>
      <c r="P132" s="301">
        <v>4.5871559633027525E-2</v>
      </c>
    </row>
    <row r="133" spans="1:16" ht="15">
      <c r="A133" s="263">
        <v>123</v>
      </c>
      <c r="B133" s="362" t="s">
        <v>49</v>
      </c>
      <c r="C133" s="468" t="s">
        <v>160</v>
      </c>
      <c r="D133" s="469">
        <v>44280</v>
      </c>
      <c r="E133" s="297">
        <v>1725.85</v>
      </c>
      <c r="F133" s="297">
        <v>1736.9833333333333</v>
      </c>
      <c r="G133" s="298">
        <v>1711.4166666666667</v>
      </c>
      <c r="H133" s="298">
        <v>1696.9833333333333</v>
      </c>
      <c r="I133" s="298">
        <v>1671.4166666666667</v>
      </c>
      <c r="J133" s="298">
        <v>1751.4166666666667</v>
      </c>
      <c r="K133" s="298">
        <v>1776.9833333333333</v>
      </c>
      <c r="L133" s="298">
        <v>1791.4166666666667</v>
      </c>
      <c r="M133" s="285">
        <v>1762.55</v>
      </c>
      <c r="N133" s="285">
        <v>1722.55</v>
      </c>
      <c r="O133" s="300">
        <v>2169000</v>
      </c>
      <c r="P133" s="301">
        <v>3.7302725968436153E-2</v>
      </c>
    </row>
    <row r="134" spans="1:16" ht="15">
      <c r="A134" s="263">
        <v>124</v>
      </c>
      <c r="B134" s="362" t="s">
        <v>858</v>
      </c>
      <c r="C134" s="468" t="s">
        <v>267</v>
      </c>
      <c r="D134" s="469">
        <v>44280</v>
      </c>
      <c r="E134" s="297">
        <v>2273.8000000000002</v>
      </c>
      <c r="F134" s="297">
        <v>2276.7166666666667</v>
      </c>
      <c r="G134" s="298">
        <v>2246.4333333333334</v>
      </c>
      <c r="H134" s="298">
        <v>2219.0666666666666</v>
      </c>
      <c r="I134" s="298">
        <v>2188.7833333333333</v>
      </c>
      <c r="J134" s="298">
        <v>2304.0833333333335</v>
      </c>
      <c r="K134" s="298">
        <v>2334.3666666666672</v>
      </c>
      <c r="L134" s="298">
        <v>2361.7333333333336</v>
      </c>
      <c r="M134" s="285">
        <v>2307</v>
      </c>
      <c r="N134" s="285">
        <v>2249.35</v>
      </c>
      <c r="O134" s="300">
        <v>314000</v>
      </c>
      <c r="P134" s="301">
        <v>-1.024428684003152E-2</v>
      </c>
    </row>
    <row r="135" spans="1:16" ht="15">
      <c r="A135" s="263">
        <v>125</v>
      </c>
      <c r="B135" s="362" t="s">
        <v>53</v>
      </c>
      <c r="C135" s="468" t="s">
        <v>161</v>
      </c>
      <c r="D135" s="469">
        <v>44280</v>
      </c>
      <c r="E135" s="297">
        <v>40.6</v>
      </c>
      <c r="F135" s="297">
        <v>40.75</v>
      </c>
      <c r="G135" s="298">
        <v>40.1</v>
      </c>
      <c r="H135" s="298">
        <v>39.6</v>
      </c>
      <c r="I135" s="298">
        <v>38.950000000000003</v>
      </c>
      <c r="J135" s="298">
        <v>41.25</v>
      </c>
      <c r="K135" s="298">
        <v>41.900000000000006</v>
      </c>
      <c r="L135" s="298">
        <v>42.4</v>
      </c>
      <c r="M135" s="285">
        <v>41.4</v>
      </c>
      <c r="N135" s="285">
        <v>40.25</v>
      </c>
      <c r="O135" s="300">
        <v>242272000</v>
      </c>
      <c r="P135" s="301">
        <v>-1.4513504718516108E-2</v>
      </c>
    </row>
    <row r="136" spans="1:16" ht="15">
      <c r="A136" s="263">
        <v>126</v>
      </c>
      <c r="B136" s="362" t="s">
        <v>42</v>
      </c>
      <c r="C136" s="468" t="s">
        <v>162</v>
      </c>
      <c r="D136" s="469">
        <v>44280</v>
      </c>
      <c r="E136" s="297">
        <v>220.75</v>
      </c>
      <c r="F136" s="297">
        <v>221.08333333333334</v>
      </c>
      <c r="G136" s="298">
        <v>217.51666666666668</v>
      </c>
      <c r="H136" s="298">
        <v>214.28333333333333</v>
      </c>
      <c r="I136" s="298">
        <v>210.71666666666667</v>
      </c>
      <c r="J136" s="298">
        <v>224.31666666666669</v>
      </c>
      <c r="K136" s="298">
        <v>227.88333333333335</v>
      </c>
      <c r="L136" s="298">
        <v>231.1166666666667</v>
      </c>
      <c r="M136" s="285">
        <v>224.65</v>
      </c>
      <c r="N136" s="285">
        <v>217.85</v>
      </c>
      <c r="O136" s="300">
        <v>14820000</v>
      </c>
      <c r="P136" s="301">
        <v>-6.9686411149825784E-3</v>
      </c>
    </row>
    <row r="137" spans="1:16" ht="15">
      <c r="A137" s="263">
        <v>127</v>
      </c>
      <c r="B137" s="362" t="s">
        <v>88</v>
      </c>
      <c r="C137" s="468" t="s">
        <v>163</v>
      </c>
      <c r="D137" s="469">
        <v>44280</v>
      </c>
      <c r="E137" s="297">
        <v>1453.05</v>
      </c>
      <c r="F137" s="297">
        <v>1464.6333333333332</v>
      </c>
      <c r="G137" s="298">
        <v>1434.5166666666664</v>
      </c>
      <c r="H137" s="298">
        <v>1415.9833333333331</v>
      </c>
      <c r="I137" s="298">
        <v>1385.8666666666663</v>
      </c>
      <c r="J137" s="298">
        <v>1483.1666666666665</v>
      </c>
      <c r="K137" s="298">
        <v>1513.2833333333333</v>
      </c>
      <c r="L137" s="298">
        <v>1531.8166666666666</v>
      </c>
      <c r="M137" s="285">
        <v>1494.75</v>
      </c>
      <c r="N137" s="285">
        <v>1446.1</v>
      </c>
      <c r="O137" s="300">
        <v>1638989</v>
      </c>
      <c r="P137" s="301">
        <v>-5.1877470355731229E-3</v>
      </c>
    </row>
    <row r="138" spans="1:16" ht="15">
      <c r="A138" s="263">
        <v>128</v>
      </c>
      <c r="B138" s="362" t="s">
        <v>37</v>
      </c>
      <c r="C138" s="468" t="s">
        <v>164</v>
      </c>
      <c r="D138" s="469">
        <v>44280</v>
      </c>
      <c r="E138" s="297">
        <v>1014.65</v>
      </c>
      <c r="F138" s="297">
        <v>1015.2000000000002</v>
      </c>
      <c r="G138" s="298">
        <v>1004.5000000000002</v>
      </c>
      <c r="H138" s="298">
        <v>994.35</v>
      </c>
      <c r="I138" s="298">
        <v>983.65000000000009</v>
      </c>
      <c r="J138" s="298">
        <v>1025.3500000000004</v>
      </c>
      <c r="K138" s="298">
        <v>1036.0500000000004</v>
      </c>
      <c r="L138" s="298">
        <v>1046.2000000000005</v>
      </c>
      <c r="M138" s="285">
        <v>1025.9000000000001</v>
      </c>
      <c r="N138" s="285">
        <v>1005.05</v>
      </c>
      <c r="O138" s="300">
        <v>1626900</v>
      </c>
      <c r="P138" s="301">
        <v>1.5923566878980892E-2</v>
      </c>
    </row>
    <row r="139" spans="1:16" ht="15">
      <c r="A139" s="263">
        <v>129</v>
      </c>
      <c r="B139" s="362" t="s">
        <v>53</v>
      </c>
      <c r="C139" s="468" t="s">
        <v>165</v>
      </c>
      <c r="D139" s="469">
        <v>44280</v>
      </c>
      <c r="E139" s="297">
        <v>245.2</v>
      </c>
      <c r="F139" s="297">
        <v>246.26666666666665</v>
      </c>
      <c r="G139" s="298">
        <v>242.1333333333333</v>
      </c>
      <c r="H139" s="298">
        <v>239.06666666666663</v>
      </c>
      <c r="I139" s="298">
        <v>234.93333333333328</v>
      </c>
      <c r="J139" s="298">
        <v>249.33333333333331</v>
      </c>
      <c r="K139" s="298">
        <v>253.46666666666664</v>
      </c>
      <c r="L139" s="298">
        <v>256.5333333333333</v>
      </c>
      <c r="M139" s="285">
        <v>250.4</v>
      </c>
      <c r="N139" s="285">
        <v>243.2</v>
      </c>
      <c r="O139" s="300">
        <v>19395200</v>
      </c>
      <c r="P139" s="301">
        <v>-5.7975323323918538E-3</v>
      </c>
    </row>
    <row r="140" spans="1:16" ht="15">
      <c r="A140" s="263">
        <v>130</v>
      </c>
      <c r="B140" s="362" t="s">
        <v>42</v>
      </c>
      <c r="C140" s="468" t="s">
        <v>166</v>
      </c>
      <c r="D140" s="469">
        <v>44280</v>
      </c>
      <c r="E140" s="297">
        <v>143.4</v>
      </c>
      <c r="F140" s="297">
        <v>142.73333333333335</v>
      </c>
      <c r="G140" s="298">
        <v>140.91666666666669</v>
      </c>
      <c r="H140" s="298">
        <v>138.43333333333334</v>
      </c>
      <c r="I140" s="298">
        <v>136.61666666666667</v>
      </c>
      <c r="J140" s="298">
        <v>145.2166666666667</v>
      </c>
      <c r="K140" s="298">
        <v>147.03333333333336</v>
      </c>
      <c r="L140" s="298">
        <v>149.51666666666671</v>
      </c>
      <c r="M140" s="285">
        <v>144.55000000000001</v>
      </c>
      <c r="N140" s="285">
        <v>140.25</v>
      </c>
      <c r="O140" s="300">
        <v>17514000</v>
      </c>
      <c r="P140" s="301">
        <v>-6.1287027579162408E-3</v>
      </c>
    </row>
    <row r="141" spans="1:16" ht="15">
      <c r="A141" s="263">
        <v>131</v>
      </c>
      <c r="B141" s="362" t="s">
        <v>72</v>
      </c>
      <c r="C141" s="468" t="s">
        <v>167</v>
      </c>
      <c r="D141" s="469">
        <v>44280</v>
      </c>
      <c r="E141" s="297">
        <v>2195.3000000000002</v>
      </c>
      <c r="F141" s="297">
        <v>2204.0166666666664</v>
      </c>
      <c r="G141" s="298">
        <v>2166.4333333333329</v>
      </c>
      <c r="H141" s="298">
        <v>2137.5666666666666</v>
      </c>
      <c r="I141" s="298">
        <v>2099.9833333333331</v>
      </c>
      <c r="J141" s="298">
        <v>2232.8833333333328</v>
      </c>
      <c r="K141" s="298">
        <v>2270.4666666666667</v>
      </c>
      <c r="L141" s="298">
        <v>2299.3333333333326</v>
      </c>
      <c r="M141" s="285">
        <v>2241.6</v>
      </c>
      <c r="N141" s="285">
        <v>2175.15</v>
      </c>
      <c r="O141" s="300">
        <v>27455750</v>
      </c>
      <c r="P141" s="301">
        <v>1.0108163790883338E-2</v>
      </c>
    </row>
    <row r="142" spans="1:16" ht="15">
      <c r="A142" s="263">
        <v>132</v>
      </c>
      <c r="B142" s="362" t="s">
        <v>111</v>
      </c>
      <c r="C142" s="468" t="s">
        <v>168</v>
      </c>
      <c r="D142" s="469">
        <v>44280</v>
      </c>
      <c r="E142" s="297">
        <v>74.349999999999994</v>
      </c>
      <c r="F142" s="297">
        <v>73.350000000000009</v>
      </c>
      <c r="G142" s="298">
        <v>71.500000000000014</v>
      </c>
      <c r="H142" s="298">
        <v>68.650000000000006</v>
      </c>
      <c r="I142" s="298">
        <v>66.800000000000011</v>
      </c>
      <c r="J142" s="298">
        <v>76.200000000000017</v>
      </c>
      <c r="K142" s="298">
        <v>78.050000000000011</v>
      </c>
      <c r="L142" s="298">
        <v>80.90000000000002</v>
      </c>
      <c r="M142" s="285">
        <v>75.2</v>
      </c>
      <c r="N142" s="285">
        <v>70.5</v>
      </c>
      <c r="O142" s="300">
        <v>119548000</v>
      </c>
      <c r="P142" s="301">
        <v>-1.1779487984922255E-2</v>
      </c>
    </row>
    <row r="143" spans="1:16" ht="15">
      <c r="A143" s="263">
        <v>133</v>
      </c>
      <c r="B143" s="362" t="s">
        <v>56</v>
      </c>
      <c r="C143" s="468" t="s">
        <v>274</v>
      </c>
      <c r="D143" s="469">
        <v>44280</v>
      </c>
      <c r="E143" s="297">
        <v>926.6</v>
      </c>
      <c r="F143" s="297">
        <v>920.85</v>
      </c>
      <c r="G143" s="298">
        <v>908.30000000000007</v>
      </c>
      <c r="H143" s="298">
        <v>890</v>
      </c>
      <c r="I143" s="298">
        <v>877.45</v>
      </c>
      <c r="J143" s="298">
        <v>939.15000000000009</v>
      </c>
      <c r="K143" s="298">
        <v>951.7</v>
      </c>
      <c r="L143" s="298">
        <v>970.00000000000011</v>
      </c>
      <c r="M143" s="285">
        <v>933.4</v>
      </c>
      <c r="N143" s="285">
        <v>902.55</v>
      </c>
      <c r="O143" s="300">
        <v>5198250</v>
      </c>
      <c r="P143" s="301">
        <v>-6.8777761856999567E-3</v>
      </c>
    </row>
    <row r="144" spans="1:16" ht="15">
      <c r="A144" s="263">
        <v>134</v>
      </c>
      <c r="B144" s="362" t="s">
        <v>53</v>
      </c>
      <c r="C144" s="468" t="s">
        <v>169</v>
      </c>
      <c r="D144" s="469">
        <v>44280</v>
      </c>
      <c r="E144" s="297">
        <v>390.6</v>
      </c>
      <c r="F144" s="297">
        <v>391.09999999999997</v>
      </c>
      <c r="G144" s="298">
        <v>387.49999999999994</v>
      </c>
      <c r="H144" s="298">
        <v>384.4</v>
      </c>
      <c r="I144" s="298">
        <v>380.79999999999995</v>
      </c>
      <c r="J144" s="298">
        <v>394.19999999999993</v>
      </c>
      <c r="K144" s="298">
        <v>397.79999999999995</v>
      </c>
      <c r="L144" s="298">
        <v>400.89999999999992</v>
      </c>
      <c r="M144" s="285">
        <v>394.7</v>
      </c>
      <c r="N144" s="285">
        <v>388</v>
      </c>
      <c r="O144" s="300">
        <v>97296000</v>
      </c>
      <c r="P144" s="301">
        <v>-3.8225438154265885E-2</v>
      </c>
    </row>
    <row r="145" spans="1:16" ht="15">
      <c r="A145" s="263">
        <v>135</v>
      </c>
      <c r="B145" s="362" t="s">
        <v>37</v>
      </c>
      <c r="C145" s="468" t="s">
        <v>170</v>
      </c>
      <c r="D145" s="469">
        <v>44280</v>
      </c>
      <c r="E145" s="297">
        <v>27340.2</v>
      </c>
      <c r="F145" s="297">
        <v>27699.016666666663</v>
      </c>
      <c r="G145" s="298">
        <v>26896.283333333326</v>
      </c>
      <c r="H145" s="298">
        <v>26452.366666666661</v>
      </c>
      <c r="I145" s="298">
        <v>25649.633333333324</v>
      </c>
      <c r="J145" s="298">
        <v>28142.933333333327</v>
      </c>
      <c r="K145" s="298">
        <v>28945.666666666664</v>
      </c>
      <c r="L145" s="298">
        <v>29389.583333333328</v>
      </c>
      <c r="M145" s="285">
        <v>28501.75</v>
      </c>
      <c r="N145" s="285">
        <v>27255.1</v>
      </c>
      <c r="O145" s="300">
        <v>133350</v>
      </c>
      <c r="P145" s="301">
        <v>2.4980784012298231E-2</v>
      </c>
    </row>
    <row r="146" spans="1:16" ht="15">
      <c r="A146" s="263">
        <v>136</v>
      </c>
      <c r="B146" s="362" t="s">
        <v>63</v>
      </c>
      <c r="C146" s="468" t="s">
        <v>171</v>
      </c>
      <c r="D146" s="469">
        <v>44280</v>
      </c>
      <c r="E146" s="297">
        <v>1911</v>
      </c>
      <c r="F146" s="297">
        <v>1913.45</v>
      </c>
      <c r="G146" s="298">
        <v>1894.75</v>
      </c>
      <c r="H146" s="298">
        <v>1878.5</v>
      </c>
      <c r="I146" s="298">
        <v>1859.8</v>
      </c>
      <c r="J146" s="298">
        <v>1929.7</v>
      </c>
      <c r="K146" s="298">
        <v>1948.4000000000003</v>
      </c>
      <c r="L146" s="298">
        <v>1964.65</v>
      </c>
      <c r="M146" s="285">
        <v>1932.15</v>
      </c>
      <c r="N146" s="285">
        <v>1897.2</v>
      </c>
      <c r="O146" s="300">
        <v>740850</v>
      </c>
      <c r="P146" s="301">
        <v>2.9029793735676088E-2</v>
      </c>
    </row>
    <row r="147" spans="1:16" ht="15">
      <c r="A147" s="263">
        <v>137</v>
      </c>
      <c r="B147" s="362" t="s">
        <v>78</v>
      </c>
      <c r="C147" s="468" t="s">
        <v>172</v>
      </c>
      <c r="D147" s="469">
        <v>44280</v>
      </c>
      <c r="E147" s="297">
        <v>5682</v>
      </c>
      <c r="F147" s="297">
        <v>5685.1833333333334</v>
      </c>
      <c r="G147" s="298">
        <v>5621.3666666666668</v>
      </c>
      <c r="H147" s="298">
        <v>5560.7333333333336</v>
      </c>
      <c r="I147" s="298">
        <v>5496.916666666667</v>
      </c>
      <c r="J147" s="298">
        <v>5745.8166666666666</v>
      </c>
      <c r="K147" s="298">
        <v>5809.6333333333341</v>
      </c>
      <c r="L147" s="298">
        <v>5870.2666666666664</v>
      </c>
      <c r="M147" s="285">
        <v>5749</v>
      </c>
      <c r="N147" s="285">
        <v>5624.55</v>
      </c>
      <c r="O147" s="300">
        <v>272625</v>
      </c>
      <c r="P147" s="301">
        <v>-2.8074866310160429E-2</v>
      </c>
    </row>
    <row r="148" spans="1:16" ht="15">
      <c r="A148" s="263">
        <v>138</v>
      </c>
      <c r="B148" s="362" t="s">
        <v>56</v>
      </c>
      <c r="C148" s="468" t="s">
        <v>173</v>
      </c>
      <c r="D148" s="469">
        <v>44280</v>
      </c>
      <c r="E148" s="297">
        <v>1273.3499999999999</v>
      </c>
      <c r="F148" s="297">
        <v>1291.5166666666667</v>
      </c>
      <c r="G148" s="298">
        <v>1243.3333333333333</v>
      </c>
      <c r="H148" s="298">
        <v>1213.3166666666666</v>
      </c>
      <c r="I148" s="298">
        <v>1165.1333333333332</v>
      </c>
      <c r="J148" s="298">
        <v>1321.5333333333333</v>
      </c>
      <c r="K148" s="298">
        <v>1369.7166666666667</v>
      </c>
      <c r="L148" s="298">
        <v>1399.7333333333333</v>
      </c>
      <c r="M148" s="285">
        <v>1339.7</v>
      </c>
      <c r="N148" s="285">
        <v>1261.5</v>
      </c>
      <c r="O148" s="300">
        <v>4620800</v>
      </c>
      <c r="P148" s="301">
        <v>8.5306275836151829E-2</v>
      </c>
    </row>
    <row r="149" spans="1:16" ht="15">
      <c r="A149" s="263">
        <v>139</v>
      </c>
      <c r="B149" s="362" t="s">
        <v>51</v>
      </c>
      <c r="C149" s="468" t="s">
        <v>175</v>
      </c>
      <c r="D149" s="469">
        <v>44280</v>
      </c>
      <c r="E149" s="297">
        <v>617.85</v>
      </c>
      <c r="F149" s="297">
        <v>618.26666666666677</v>
      </c>
      <c r="G149" s="298">
        <v>612.23333333333358</v>
      </c>
      <c r="H149" s="298">
        <v>606.61666666666679</v>
      </c>
      <c r="I149" s="298">
        <v>600.5833333333336</v>
      </c>
      <c r="J149" s="298">
        <v>623.88333333333355</v>
      </c>
      <c r="K149" s="298">
        <v>629.91666666666663</v>
      </c>
      <c r="L149" s="298">
        <v>635.53333333333353</v>
      </c>
      <c r="M149" s="285">
        <v>624.29999999999995</v>
      </c>
      <c r="N149" s="285">
        <v>612.65</v>
      </c>
      <c r="O149" s="300">
        <v>44329600</v>
      </c>
      <c r="P149" s="301">
        <v>-8.9825044599543043E-3</v>
      </c>
    </row>
    <row r="150" spans="1:16" ht="15">
      <c r="A150" s="263">
        <v>140</v>
      </c>
      <c r="B150" s="362" t="s">
        <v>88</v>
      </c>
      <c r="C150" s="468" t="s">
        <v>176</v>
      </c>
      <c r="D150" s="469">
        <v>44280</v>
      </c>
      <c r="E150" s="297">
        <v>503.3</v>
      </c>
      <c r="F150" s="297">
        <v>504.76666666666665</v>
      </c>
      <c r="G150" s="298">
        <v>496.5333333333333</v>
      </c>
      <c r="H150" s="298">
        <v>489.76666666666665</v>
      </c>
      <c r="I150" s="298">
        <v>481.5333333333333</v>
      </c>
      <c r="J150" s="298">
        <v>511.5333333333333</v>
      </c>
      <c r="K150" s="298">
        <v>519.76666666666665</v>
      </c>
      <c r="L150" s="298">
        <v>526.5333333333333</v>
      </c>
      <c r="M150" s="285">
        <v>513</v>
      </c>
      <c r="N150" s="285">
        <v>498</v>
      </c>
      <c r="O150" s="300">
        <v>12958500</v>
      </c>
      <c r="P150" s="301">
        <v>-3.5718272128585776E-2</v>
      </c>
    </row>
    <row r="151" spans="1:16" ht="15">
      <c r="A151" s="263">
        <v>141</v>
      </c>
      <c r="B151" s="362" t="s">
        <v>858</v>
      </c>
      <c r="C151" s="468" t="s">
        <v>177</v>
      </c>
      <c r="D151" s="469">
        <v>44280</v>
      </c>
      <c r="E151" s="297">
        <v>772.55</v>
      </c>
      <c r="F151" s="297">
        <v>769.0333333333333</v>
      </c>
      <c r="G151" s="298">
        <v>757.56666666666661</v>
      </c>
      <c r="H151" s="298">
        <v>742.58333333333326</v>
      </c>
      <c r="I151" s="298">
        <v>731.11666666666656</v>
      </c>
      <c r="J151" s="298">
        <v>784.01666666666665</v>
      </c>
      <c r="K151" s="298">
        <v>795.48333333333335</v>
      </c>
      <c r="L151" s="298">
        <v>810.4666666666667</v>
      </c>
      <c r="M151" s="285">
        <v>780.5</v>
      </c>
      <c r="N151" s="285">
        <v>754.05</v>
      </c>
      <c r="O151" s="300">
        <v>9710000</v>
      </c>
      <c r="P151" s="301">
        <v>-2.7054108216432865E-2</v>
      </c>
    </row>
    <row r="152" spans="1:16" ht="15">
      <c r="A152" s="263">
        <v>142</v>
      </c>
      <c r="B152" s="362" t="s">
        <v>49</v>
      </c>
      <c r="C152" s="468" t="s">
        <v>804</v>
      </c>
      <c r="D152" s="469">
        <v>44280</v>
      </c>
      <c r="E152" s="297">
        <v>619.35</v>
      </c>
      <c r="F152" s="297">
        <v>622.43333333333339</v>
      </c>
      <c r="G152" s="298">
        <v>615.31666666666683</v>
      </c>
      <c r="H152" s="298">
        <v>611.28333333333342</v>
      </c>
      <c r="I152" s="298">
        <v>604.16666666666686</v>
      </c>
      <c r="J152" s="298">
        <v>626.46666666666681</v>
      </c>
      <c r="K152" s="298">
        <v>633.58333333333337</v>
      </c>
      <c r="L152" s="298">
        <v>637.61666666666679</v>
      </c>
      <c r="M152" s="285">
        <v>629.54999999999995</v>
      </c>
      <c r="N152" s="285">
        <v>618.4</v>
      </c>
      <c r="O152" s="300">
        <v>13134150</v>
      </c>
      <c r="P152" s="301">
        <v>1.0385294423096894E-2</v>
      </c>
    </row>
    <row r="153" spans="1:16" ht="15">
      <c r="A153" s="263">
        <v>143</v>
      </c>
      <c r="B153" s="362" t="s">
        <v>43</v>
      </c>
      <c r="C153" s="468" t="s">
        <v>179</v>
      </c>
      <c r="D153" s="469">
        <v>44280</v>
      </c>
      <c r="E153" s="297">
        <v>323</v>
      </c>
      <c r="F153" s="297">
        <v>324.61666666666667</v>
      </c>
      <c r="G153" s="298">
        <v>317.73333333333335</v>
      </c>
      <c r="H153" s="298">
        <v>312.4666666666667</v>
      </c>
      <c r="I153" s="298">
        <v>305.58333333333337</v>
      </c>
      <c r="J153" s="298">
        <v>329.88333333333333</v>
      </c>
      <c r="K153" s="298">
        <v>336.76666666666665</v>
      </c>
      <c r="L153" s="298">
        <v>342.0333333333333</v>
      </c>
      <c r="M153" s="285">
        <v>331.5</v>
      </c>
      <c r="N153" s="285">
        <v>319.35000000000002</v>
      </c>
      <c r="O153" s="300">
        <v>96010800</v>
      </c>
      <c r="P153" s="301">
        <v>2.9647288954092549E-2</v>
      </c>
    </row>
    <row r="154" spans="1:16" ht="15">
      <c r="A154" s="263">
        <v>144</v>
      </c>
      <c r="B154" s="362" t="s">
        <v>42</v>
      </c>
      <c r="C154" s="468" t="s">
        <v>181</v>
      </c>
      <c r="D154" s="469">
        <v>44280</v>
      </c>
      <c r="E154" s="297">
        <v>109.5</v>
      </c>
      <c r="F154" s="297">
        <v>110.08333333333333</v>
      </c>
      <c r="G154" s="298">
        <v>107.86666666666666</v>
      </c>
      <c r="H154" s="298">
        <v>106.23333333333333</v>
      </c>
      <c r="I154" s="298">
        <v>104.01666666666667</v>
      </c>
      <c r="J154" s="298">
        <v>111.71666666666665</v>
      </c>
      <c r="K154" s="298">
        <v>113.93333333333332</v>
      </c>
      <c r="L154" s="298">
        <v>115.56666666666665</v>
      </c>
      <c r="M154" s="285">
        <v>112.3</v>
      </c>
      <c r="N154" s="285">
        <v>108.45</v>
      </c>
      <c r="O154" s="300">
        <v>143343000</v>
      </c>
      <c r="P154" s="301">
        <v>-1.5575746337845356E-2</v>
      </c>
    </row>
    <row r="155" spans="1:16" ht="15">
      <c r="A155" s="263">
        <v>145</v>
      </c>
      <c r="B155" s="362" t="s">
        <v>111</v>
      </c>
      <c r="C155" s="468" t="s">
        <v>182</v>
      </c>
      <c r="D155" s="469">
        <v>44280</v>
      </c>
      <c r="E155" s="297">
        <v>740.35</v>
      </c>
      <c r="F155" s="297">
        <v>744.46666666666658</v>
      </c>
      <c r="G155" s="298">
        <v>734.43333333333317</v>
      </c>
      <c r="H155" s="298">
        <v>728.51666666666654</v>
      </c>
      <c r="I155" s="298">
        <v>718.48333333333312</v>
      </c>
      <c r="J155" s="298">
        <v>750.38333333333321</v>
      </c>
      <c r="K155" s="298">
        <v>760.41666666666674</v>
      </c>
      <c r="L155" s="298">
        <v>766.33333333333326</v>
      </c>
      <c r="M155" s="285">
        <v>754.5</v>
      </c>
      <c r="N155" s="285">
        <v>738.55</v>
      </c>
      <c r="O155" s="300">
        <v>40038400</v>
      </c>
      <c r="P155" s="301">
        <v>8.6941624908989674E-3</v>
      </c>
    </row>
    <row r="156" spans="1:16" ht="15">
      <c r="A156" s="263">
        <v>146</v>
      </c>
      <c r="B156" s="362" t="s">
        <v>106</v>
      </c>
      <c r="C156" s="468" t="s">
        <v>183</v>
      </c>
      <c r="D156" s="469">
        <v>44280</v>
      </c>
      <c r="E156" s="297">
        <v>3017.1</v>
      </c>
      <c r="F156" s="297">
        <v>3022.5333333333333</v>
      </c>
      <c r="G156" s="298">
        <v>2997.2166666666667</v>
      </c>
      <c r="H156" s="298">
        <v>2977.3333333333335</v>
      </c>
      <c r="I156" s="298">
        <v>2952.0166666666669</v>
      </c>
      <c r="J156" s="298">
        <v>3042.4166666666665</v>
      </c>
      <c r="K156" s="298">
        <v>3067.7333333333331</v>
      </c>
      <c r="L156" s="298">
        <v>3087.6166666666663</v>
      </c>
      <c r="M156" s="285">
        <v>3047.85</v>
      </c>
      <c r="N156" s="285">
        <v>3002.65</v>
      </c>
      <c r="O156" s="300">
        <v>7238700</v>
      </c>
      <c r="P156" s="301">
        <v>2.2371933392652855E-2</v>
      </c>
    </row>
    <row r="157" spans="1:16" ht="15">
      <c r="A157" s="263">
        <v>147</v>
      </c>
      <c r="B157" s="362" t="s">
        <v>106</v>
      </c>
      <c r="C157" s="468" t="s">
        <v>184</v>
      </c>
      <c r="D157" s="469">
        <v>44280</v>
      </c>
      <c r="E157" s="297">
        <v>973</v>
      </c>
      <c r="F157" s="297">
        <v>974.01666666666677</v>
      </c>
      <c r="G157" s="298">
        <v>962.98333333333358</v>
      </c>
      <c r="H157" s="298">
        <v>952.96666666666681</v>
      </c>
      <c r="I157" s="298">
        <v>941.93333333333362</v>
      </c>
      <c r="J157" s="298">
        <v>984.03333333333353</v>
      </c>
      <c r="K157" s="298">
        <v>995.06666666666661</v>
      </c>
      <c r="L157" s="298">
        <v>1005.0833333333335</v>
      </c>
      <c r="M157" s="285">
        <v>985.05</v>
      </c>
      <c r="N157" s="285">
        <v>964</v>
      </c>
      <c r="O157" s="300">
        <v>11647200</v>
      </c>
      <c r="P157" s="301">
        <v>2.2760800842992625E-2</v>
      </c>
    </row>
    <row r="158" spans="1:16" ht="15">
      <c r="A158" s="263">
        <v>148</v>
      </c>
      <c r="B158" s="362" t="s">
        <v>49</v>
      </c>
      <c r="C158" s="468" t="s">
        <v>185</v>
      </c>
      <c r="D158" s="469">
        <v>44280</v>
      </c>
      <c r="E158" s="297">
        <v>1459.6</v>
      </c>
      <c r="F158" s="297">
        <v>1466.3666666666668</v>
      </c>
      <c r="G158" s="298">
        <v>1448.9833333333336</v>
      </c>
      <c r="H158" s="298">
        <v>1438.3666666666668</v>
      </c>
      <c r="I158" s="298">
        <v>1420.9833333333336</v>
      </c>
      <c r="J158" s="298">
        <v>1476.9833333333336</v>
      </c>
      <c r="K158" s="298">
        <v>1494.3666666666668</v>
      </c>
      <c r="L158" s="298">
        <v>1504.9833333333336</v>
      </c>
      <c r="M158" s="285">
        <v>1483.75</v>
      </c>
      <c r="N158" s="285">
        <v>1455.75</v>
      </c>
      <c r="O158" s="300">
        <v>6418500</v>
      </c>
      <c r="P158" s="301">
        <v>1.0527547081530004E-3</v>
      </c>
    </row>
    <row r="159" spans="1:16" ht="15">
      <c r="A159" s="263">
        <v>149</v>
      </c>
      <c r="B159" s="362" t="s">
        <v>51</v>
      </c>
      <c r="C159" s="468" t="s">
        <v>186</v>
      </c>
      <c r="D159" s="469">
        <v>44280</v>
      </c>
      <c r="E159" s="297">
        <v>2492.75</v>
      </c>
      <c r="F159" s="297">
        <v>2492.9666666666667</v>
      </c>
      <c r="G159" s="298">
        <v>2467.9333333333334</v>
      </c>
      <c r="H159" s="298">
        <v>2443.1166666666668</v>
      </c>
      <c r="I159" s="298">
        <v>2418.0833333333335</v>
      </c>
      <c r="J159" s="298">
        <v>2517.7833333333333</v>
      </c>
      <c r="K159" s="298">
        <v>2542.8166666666671</v>
      </c>
      <c r="L159" s="298">
        <v>2567.6333333333332</v>
      </c>
      <c r="M159" s="285">
        <v>2518</v>
      </c>
      <c r="N159" s="285">
        <v>2468.15</v>
      </c>
      <c r="O159" s="300">
        <v>1011250</v>
      </c>
      <c r="P159" s="301">
        <v>1.2376237623762376E-3</v>
      </c>
    </row>
    <row r="160" spans="1:16" ht="15">
      <c r="A160" s="263">
        <v>150</v>
      </c>
      <c r="B160" s="362" t="s">
        <v>42</v>
      </c>
      <c r="C160" s="468" t="s">
        <v>187</v>
      </c>
      <c r="D160" s="469">
        <v>44280</v>
      </c>
      <c r="E160" s="297">
        <v>418.25</v>
      </c>
      <c r="F160" s="297">
        <v>416.41666666666669</v>
      </c>
      <c r="G160" s="298">
        <v>410.63333333333338</v>
      </c>
      <c r="H160" s="298">
        <v>403.01666666666671</v>
      </c>
      <c r="I160" s="298">
        <v>397.23333333333341</v>
      </c>
      <c r="J160" s="298">
        <v>424.03333333333336</v>
      </c>
      <c r="K160" s="298">
        <v>429.81666666666666</v>
      </c>
      <c r="L160" s="298">
        <v>437.43333333333334</v>
      </c>
      <c r="M160" s="285">
        <v>422.2</v>
      </c>
      <c r="N160" s="285">
        <v>408.8</v>
      </c>
      <c r="O160" s="300">
        <v>2799000</v>
      </c>
      <c r="P160" s="301">
        <v>-3.1152647975077882E-2</v>
      </c>
    </row>
    <row r="161" spans="1:16" ht="15">
      <c r="A161" s="263">
        <v>151</v>
      </c>
      <c r="B161" s="362" t="s">
        <v>39</v>
      </c>
      <c r="C161" s="468" t="s">
        <v>510</v>
      </c>
      <c r="D161" s="469">
        <v>44280</v>
      </c>
      <c r="E161" s="297">
        <v>889.3</v>
      </c>
      <c r="F161" s="297">
        <v>894.78333333333342</v>
      </c>
      <c r="G161" s="298">
        <v>878.71666666666681</v>
      </c>
      <c r="H161" s="298">
        <v>868.13333333333344</v>
      </c>
      <c r="I161" s="298">
        <v>852.06666666666683</v>
      </c>
      <c r="J161" s="298">
        <v>905.36666666666679</v>
      </c>
      <c r="K161" s="298">
        <v>921.43333333333339</v>
      </c>
      <c r="L161" s="298">
        <v>932.01666666666677</v>
      </c>
      <c r="M161" s="285">
        <v>910.85</v>
      </c>
      <c r="N161" s="285">
        <v>884.2</v>
      </c>
      <c r="O161" s="300">
        <v>453850</v>
      </c>
      <c r="P161" s="301">
        <v>6.8259385665529013E-2</v>
      </c>
    </row>
    <row r="162" spans="1:16" ht="15">
      <c r="A162" s="263">
        <v>152</v>
      </c>
      <c r="B162" s="362" t="s">
        <v>43</v>
      </c>
      <c r="C162" s="468" t="s">
        <v>188</v>
      </c>
      <c r="D162" s="469">
        <v>44280</v>
      </c>
      <c r="E162" s="297">
        <v>604.1</v>
      </c>
      <c r="F162" s="297">
        <v>610.7166666666667</v>
      </c>
      <c r="G162" s="298">
        <v>595.38333333333344</v>
      </c>
      <c r="H162" s="298">
        <v>586.66666666666674</v>
      </c>
      <c r="I162" s="298">
        <v>571.33333333333348</v>
      </c>
      <c r="J162" s="298">
        <v>619.43333333333339</v>
      </c>
      <c r="K162" s="298">
        <v>634.76666666666665</v>
      </c>
      <c r="L162" s="298">
        <v>643.48333333333335</v>
      </c>
      <c r="M162" s="285">
        <v>626.04999999999995</v>
      </c>
      <c r="N162" s="285">
        <v>602</v>
      </c>
      <c r="O162" s="300">
        <v>3854200</v>
      </c>
      <c r="P162" s="301">
        <v>0.10429201764941837</v>
      </c>
    </row>
    <row r="163" spans="1:16" ht="15">
      <c r="A163" s="263">
        <v>153</v>
      </c>
      <c r="B163" s="362" t="s">
        <v>49</v>
      </c>
      <c r="C163" s="468" t="s">
        <v>189</v>
      </c>
      <c r="D163" s="469">
        <v>44280</v>
      </c>
      <c r="E163" s="297">
        <v>1205.75</v>
      </c>
      <c r="F163" s="297">
        <v>1207.8333333333333</v>
      </c>
      <c r="G163" s="298">
        <v>1198.2166666666665</v>
      </c>
      <c r="H163" s="298">
        <v>1190.6833333333332</v>
      </c>
      <c r="I163" s="298">
        <v>1181.0666666666664</v>
      </c>
      <c r="J163" s="298">
        <v>1215.3666666666666</v>
      </c>
      <c r="K163" s="298">
        <v>1224.9833333333333</v>
      </c>
      <c r="L163" s="298">
        <v>1232.5166666666667</v>
      </c>
      <c r="M163" s="285">
        <v>1217.45</v>
      </c>
      <c r="N163" s="285">
        <v>1200.3</v>
      </c>
      <c r="O163" s="300">
        <v>1346800</v>
      </c>
      <c r="P163" s="301">
        <v>-1.2827090815802977E-2</v>
      </c>
    </row>
    <row r="164" spans="1:16" ht="15">
      <c r="A164" s="263">
        <v>154</v>
      </c>
      <c r="B164" s="362" t="s">
        <v>37</v>
      </c>
      <c r="C164" s="468" t="s">
        <v>191</v>
      </c>
      <c r="D164" s="469">
        <v>44280</v>
      </c>
      <c r="E164" s="297">
        <v>6703.35</v>
      </c>
      <c r="F164" s="297">
        <v>6744.9333333333334</v>
      </c>
      <c r="G164" s="298">
        <v>6634.666666666667</v>
      </c>
      <c r="H164" s="298">
        <v>6565.9833333333336</v>
      </c>
      <c r="I164" s="298">
        <v>6455.7166666666672</v>
      </c>
      <c r="J164" s="298">
        <v>6813.6166666666668</v>
      </c>
      <c r="K164" s="298">
        <v>6923.8833333333332</v>
      </c>
      <c r="L164" s="298">
        <v>6992.5666666666666</v>
      </c>
      <c r="M164" s="285">
        <v>6855.2</v>
      </c>
      <c r="N164" s="285">
        <v>6676.25</v>
      </c>
      <c r="O164" s="300">
        <v>1537400</v>
      </c>
      <c r="P164" s="301">
        <v>1.3180440226703572E-2</v>
      </c>
    </row>
    <row r="165" spans="1:16" ht="15">
      <c r="A165" s="263">
        <v>155</v>
      </c>
      <c r="B165" s="362" t="s">
        <v>858</v>
      </c>
      <c r="C165" s="468" t="s">
        <v>193</v>
      </c>
      <c r="D165" s="469">
        <v>44280</v>
      </c>
      <c r="E165" s="297">
        <v>631.70000000000005</v>
      </c>
      <c r="F165" s="297">
        <v>623.2166666666667</v>
      </c>
      <c r="G165" s="298">
        <v>609.63333333333344</v>
      </c>
      <c r="H165" s="298">
        <v>587.56666666666672</v>
      </c>
      <c r="I165" s="298">
        <v>573.98333333333346</v>
      </c>
      <c r="J165" s="298">
        <v>645.28333333333342</v>
      </c>
      <c r="K165" s="298">
        <v>658.86666666666667</v>
      </c>
      <c r="L165" s="298">
        <v>680.93333333333339</v>
      </c>
      <c r="M165" s="285">
        <v>636.79999999999995</v>
      </c>
      <c r="N165" s="285">
        <v>601.15</v>
      </c>
      <c r="O165" s="300">
        <v>19753500</v>
      </c>
      <c r="P165" s="301">
        <v>-3.0745678382343562E-2</v>
      </c>
    </row>
    <row r="166" spans="1:16" ht="15">
      <c r="A166" s="263">
        <v>156</v>
      </c>
      <c r="B166" s="362" t="s">
        <v>111</v>
      </c>
      <c r="C166" s="468" t="s">
        <v>194</v>
      </c>
      <c r="D166" s="469">
        <v>44280</v>
      </c>
      <c r="E166" s="297">
        <v>226.1</v>
      </c>
      <c r="F166" s="297">
        <v>226.18333333333331</v>
      </c>
      <c r="G166" s="298">
        <v>221.66666666666663</v>
      </c>
      <c r="H166" s="298">
        <v>217.23333333333332</v>
      </c>
      <c r="I166" s="298">
        <v>212.71666666666664</v>
      </c>
      <c r="J166" s="298">
        <v>230.61666666666662</v>
      </c>
      <c r="K166" s="298">
        <v>235.13333333333333</v>
      </c>
      <c r="L166" s="298">
        <v>239.56666666666661</v>
      </c>
      <c r="M166" s="285">
        <v>230.7</v>
      </c>
      <c r="N166" s="285">
        <v>221.75</v>
      </c>
      <c r="O166" s="300">
        <v>117508600</v>
      </c>
      <c r="P166" s="301">
        <v>6.4177428411005058E-2</v>
      </c>
    </row>
    <row r="167" spans="1:16" ht="15">
      <c r="A167" s="263">
        <v>157</v>
      </c>
      <c r="B167" s="362" t="s">
        <v>63</v>
      </c>
      <c r="C167" s="468" t="s">
        <v>195</v>
      </c>
      <c r="D167" s="469">
        <v>44280</v>
      </c>
      <c r="E167" s="297">
        <v>1055.5</v>
      </c>
      <c r="F167" s="297">
        <v>1051.5833333333333</v>
      </c>
      <c r="G167" s="298">
        <v>1041.1666666666665</v>
      </c>
      <c r="H167" s="298">
        <v>1026.8333333333333</v>
      </c>
      <c r="I167" s="298">
        <v>1016.4166666666665</v>
      </c>
      <c r="J167" s="298">
        <v>1065.9166666666665</v>
      </c>
      <c r="K167" s="298">
        <v>1076.333333333333</v>
      </c>
      <c r="L167" s="298">
        <v>1090.6666666666665</v>
      </c>
      <c r="M167" s="285">
        <v>1062</v>
      </c>
      <c r="N167" s="285">
        <v>1037.25</v>
      </c>
      <c r="O167" s="300">
        <v>2574000</v>
      </c>
      <c r="P167" s="301">
        <v>1.179245283018868E-2</v>
      </c>
    </row>
    <row r="168" spans="1:16" ht="15">
      <c r="A168" s="263">
        <v>158</v>
      </c>
      <c r="B168" s="362" t="s">
        <v>106</v>
      </c>
      <c r="C168" s="468" t="s">
        <v>196</v>
      </c>
      <c r="D168" s="469">
        <v>44280</v>
      </c>
      <c r="E168" s="297">
        <v>418.55</v>
      </c>
      <c r="F168" s="297">
        <v>419.83333333333331</v>
      </c>
      <c r="G168" s="298">
        <v>414.71666666666664</v>
      </c>
      <c r="H168" s="298">
        <v>410.88333333333333</v>
      </c>
      <c r="I168" s="298">
        <v>405.76666666666665</v>
      </c>
      <c r="J168" s="298">
        <v>423.66666666666663</v>
      </c>
      <c r="K168" s="298">
        <v>428.7833333333333</v>
      </c>
      <c r="L168" s="298">
        <v>432.61666666666662</v>
      </c>
      <c r="M168" s="285">
        <v>424.95</v>
      </c>
      <c r="N168" s="285">
        <v>416</v>
      </c>
      <c r="O168" s="300">
        <v>40809600</v>
      </c>
      <c r="P168" s="301">
        <v>5.014822134387352E-2</v>
      </c>
    </row>
    <row r="169" spans="1:16" ht="15">
      <c r="A169" s="263">
        <v>159</v>
      </c>
      <c r="B169" s="362" t="s">
        <v>88</v>
      </c>
      <c r="C169" s="468" t="s">
        <v>198</v>
      </c>
      <c r="D169" s="469">
        <v>44280</v>
      </c>
      <c r="E169" s="297">
        <v>225.35</v>
      </c>
      <c r="F169" s="297">
        <v>224.38333333333333</v>
      </c>
      <c r="G169" s="298">
        <v>220.21666666666664</v>
      </c>
      <c r="H169" s="298">
        <v>215.08333333333331</v>
      </c>
      <c r="I169" s="298">
        <v>210.91666666666663</v>
      </c>
      <c r="J169" s="298">
        <v>229.51666666666665</v>
      </c>
      <c r="K169" s="298">
        <v>233.68333333333334</v>
      </c>
      <c r="L169" s="298">
        <v>238.81666666666666</v>
      </c>
      <c r="M169" s="285">
        <v>228.55</v>
      </c>
      <c r="N169" s="285">
        <v>219.25</v>
      </c>
      <c r="O169" s="300">
        <v>42411000</v>
      </c>
      <c r="P169" s="301">
        <v>-1.8263888888888889E-2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3" sqref="B13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44264</v>
      </c>
    </row>
    <row r="7" spans="1:15">
      <c r="A7"/>
    </row>
    <row r="8" spans="1:15" ht="28.5" customHeight="1">
      <c r="A8" s="543" t="s">
        <v>16</v>
      </c>
      <c r="B8" s="544" t="s">
        <v>18</v>
      </c>
      <c r="C8" s="542" t="s">
        <v>19</v>
      </c>
      <c r="D8" s="542" t="s">
        <v>20</v>
      </c>
      <c r="E8" s="542" t="s">
        <v>21</v>
      </c>
      <c r="F8" s="542"/>
      <c r="G8" s="542"/>
      <c r="H8" s="542" t="s">
        <v>22</v>
      </c>
      <c r="I8" s="542"/>
      <c r="J8" s="542"/>
      <c r="K8" s="260"/>
      <c r="L8" s="268"/>
      <c r="M8" s="268"/>
    </row>
    <row r="9" spans="1:15" ht="36" customHeight="1">
      <c r="A9" s="538"/>
      <c r="B9" s="540"/>
      <c r="C9" s="545" t="s">
        <v>23</v>
      </c>
      <c r="D9" s="545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14956.2</v>
      </c>
      <c r="D10" s="284">
        <v>14995.75</v>
      </c>
      <c r="E10" s="284">
        <v>14880.35</v>
      </c>
      <c r="F10" s="284">
        <v>14804.5</v>
      </c>
      <c r="G10" s="284">
        <v>14689.1</v>
      </c>
      <c r="H10" s="284">
        <v>15071.6</v>
      </c>
      <c r="I10" s="284">
        <v>15187.000000000002</v>
      </c>
      <c r="J10" s="284">
        <v>15262.85</v>
      </c>
      <c r="K10" s="283">
        <v>15111.15</v>
      </c>
      <c r="L10" s="283">
        <v>14919.9</v>
      </c>
      <c r="M10" s="288"/>
    </row>
    <row r="11" spans="1:15">
      <c r="A11" s="282">
        <v>2</v>
      </c>
      <c r="B11" s="263" t="s">
        <v>216</v>
      </c>
      <c r="C11" s="285">
        <v>35275.75</v>
      </c>
      <c r="D11" s="265">
        <v>35397.933333333334</v>
      </c>
      <c r="E11" s="265">
        <v>34968.566666666666</v>
      </c>
      <c r="F11" s="265">
        <v>34661.383333333331</v>
      </c>
      <c r="G11" s="265">
        <v>34232.016666666663</v>
      </c>
      <c r="H11" s="265">
        <v>35705.116666666669</v>
      </c>
      <c r="I11" s="265">
        <v>36134.483333333337</v>
      </c>
      <c r="J11" s="265">
        <v>36441.666666666672</v>
      </c>
      <c r="K11" s="285">
        <v>35827.300000000003</v>
      </c>
      <c r="L11" s="285">
        <v>35090.75</v>
      </c>
      <c r="M11" s="288"/>
    </row>
    <row r="12" spans="1:15">
      <c r="A12" s="282">
        <v>3</v>
      </c>
      <c r="B12" s="271" t="s">
        <v>217</v>
      </c>
      <c r="C12" s="285">
        <v>1925.65</v>
      </c>
      <c r="D12" s="265">
        <v>1934.3</v>
      </c>
      <c r="E12" s="265">
        <v>1911.3</v>
      </c>
      <c r="F12" s="265">
        <v>1896.95</v>
      </c>
      <c r="G12" s="265">
        <v>1873.95</v>
      </c>
      <c r="H12" s="265">
        <v>1948.6499999999999</v>
      </c>
      <c r="I12" s="265">
        <v>1971.6499999999999</v>
      </c>
      <c r="J12" s="265">
        <v>1985.9999999999998</v>
      </c>
      <c r="K12" s="285">
        <v>1957.3</v>
      </c>
      <c r="L12" s="285">
        <v>1919.95</v>
      </c>
      <c r="M12" s="288"/>
    </row>
    <row r="13" spans="1:15">
      <c r="A13" s="282">
        <v>4</v>
      </c>
      <c r="B13" s="263" t="s">
        <v>218</v>
      </c>
      <c r="C13" s="285">
        <v>4269.8999999999996</v>
      </c>
      <c r="D13" s="265">
        <v>4281.2833333333338</v>
      </c>
      <c r="E13" s="265">
        <v>4247.0166666666673</v>
      </c>
      <c r="F13" s="265">
        <v>4224.1333333333332</v>
      </c>
      <c r="G13" s="265">
        <v>4189.8666666666668</v>
      </c>
      <c r="H13" s="265">
        <v>4304.1666666666679</v>
      </c>
      <c r="I13" s="265">
        <v>4338.4333333333343</v>
      </c>
      <c r="J13" s="265">
        <v>4361.3166666666684</v>
      </c>
      <c r="K13" s="285">
        <v>4315.55</v>
      </c>
      <c r="L13" s="285">
        <v>4258.3999999999996</v>
      </c>
      <c r="M13" s="288"/>
    </row>
    <row r="14" spans="1:15">
      <c r="A14" s="282">
        <v>5</v>
      </c>
      <c r="B14" s="263" t="s">
        <v>219</v>
      </c>
      <c r="C14" s="285">
        <v>25347.95</v>
      </c>
      <c r="D14" s="265">
        <v>25385.616666666669</v>
      </c>
      <c r="E14" s="265">
        <v>25221.933333333338</v>
      </c>
      <c r="F14" s="265">
        <v>25095.916666666668</v>
      </c>
      <c r="G14" s="265">
        <v>24932.233333333337</v>
      </c>
      <c r="H14" s="265">
        <v>25511.633333333339</v>
      </c>
      <c r="I14" s="265">
        <v>25675.316666666673</v>
      </c>
      <c r="J14" s="265">
        <v>25801.333333333339</v>
      </c>
      <c r="K14" s="285">
        <v>25549.3</v>
      </c>
      <c r="L14" s="285">
        <v>25259.599999999999</v>
      </c>
      <c r="M14" s="288"/>
    </row>
    <row r="15" spans="1:15">
      <c r="A15" s="282">
        <v>6</v>
      </c>
      <c r="B15" s="263" t="s">
        <v>220</v>
      </c>
      <c r="C15" s="285">
        <v>3347.9</v>
      </c>
      <c r="D15" s="265">
        <v>3351.3166666666671</v>
      </c>
      <c r="E15" s="265">
        <v>3315.6833333333343</v>
      </c>
      <c r="F15" s="265">
        <v>3283.4666666666672</v>
      </c>
      <c r="G15" s="265">
        <v>3247.8333333333344</v>
      </c>
      <c r="H15" s="265">
        <v>3383.5333333333342</v>
      </c>
      <c r="I15" s="265">
        <v>3419.1666666666665</v>
      </c>
      <c r="J15" s="265">
        <v>3451.3833333333341</v>
      </c>
      <c r="K15" s="285">
        <v>3386.95</v>
      </c>
      <c r="L15" s="285">
        <v>3319.1</v>
      </c>
      <c r="M15" s="288"/>
    </row>
    <row r="16" spans="1:15">
      <c r="A16" s="282">
        <v>7</v>
      </c>
      <c r="B16" s="263" t="s">
        <v>221</v>
      </c>
      <c r="C16" s="285">
        <v>6977.6</v>
      </c>
      <c r="D16" s="265">
        <v>7001.3</v>
      </c>
      <c r="E16" s="265">
        <v>6941.5</v>
      </c>
      <c r="F16" s="265">
        <v>6905.4</v>
      </c>
      <c r="G16" s="265">
        <v>6845.5999999999995</v>
      </c>
      <c r="H16" s="265">
        <v>7037.4000000000005</v>
      </c>
      <c r="I16" s="265">
        <v>7097.2000000000016</v>
      </c>
      <c r="J16" s="265">
        <v>7133.3000000000011</v>
      </c>
      <c r="K16" s="285">
        <v>7061.1</v>
      </c>
      <c r="L16" s="285">
        <v>6965.2</v>
      </c>
      <c r="M16" s="288"/>
    </row>
    <row r="17" spans="1:13">
      <c r="A17" s="282">
        <v>8</v>
      </c>
      <c r="B17" s="263" t="s">
        <v>38</v>
      </c>
      <c r="C17" s="263">
        <v>1822.8</v>
      </c>
      <c r="D17" s="265">
        <v>1829.8999999999999</v>
      </c>
      <c r="E17" s="265">
        <v>1806.3999999999996</v>
      </c>
      <c r="F17" s="265">
        <v>1789.9999999999998</v>
      </c>
      <c r="G17" s="265">
        <v>1766.4999999999995</v>
      </c>
      <c r="H17" s="265">
        <v>1846.2999999999997</v>
      </c>
      <c r="I17" s="265">
        <v>1869.8000000000002</v>
      </c>
      <c r="J17" s="265">
        <v>1886.1999999999998</v>
      </c>
      <c r="K17" s="263">
        <v>1853.4</v>
      </c>
      <c r="L17" s="263">
        <v>1813.5</v>
      </c>
      <c r="M17" s="263">
        <v>7.5765900000000004</v>
      </c>
    </row>
    <row r="18" spans="1:13">
      <c r="A18" s="282">
        <v>9</v>
      </c>
      <c r="B18" s="263" t="s">
        <v>222</v>
      </c>
      <c r="C18" s="263">
        <v>1264.05</v>
      </c>
      <c r="D18" s="265">
        <v>1265.6500000000001</v>
      </c>
      <c r="E18" s="265">
        <v>1241.3000000000002</v>
      </c>
      <c r="F18" s="265">
        <v>1218.5500000000002</v>
      </c>
      <c r="G18" s="265">
        <v>1194.2000000000003</v>
      </c>
      <c r="H18" s="265">
        <v>1288.4000000000001</v>
      </c>
      <c r="I18" s="265">
        <v>1312.75</v>
      </c>
      <c r="J18" s="265">
        <v>1335.5</v>
      </c>
      <c r="K18" s="263">
        <v>1290</v>
      </c>
      <c r="L18" s="263">
        <v>1242.9000000000001</v>
      </c>
      <c r="M18" s="263">
        <v>9.2512100000000004</v>
      </c>
    </row>
    <row r="19" spans="1:13">
      <c r="A19" s="282">
        <v>10</v>
      </c>
      <c r="B19" s="263" t="s">
        <v>735</v>
      </c>
      <c r="C19" s="264">
        <v>1258.8499999999999</v>
      </c>
      <c r="D19" s="265">
        <v>1264.2</v>
      </c>
      <c r="E19" s="265">
        <v>1245.9000000000001</v>
      </c>
      <c r="F19" s="265">
        <v>1232.95</v>
      </c>
      <c r="G19" s="265">
        <v>1214.6500000000001</v>
      </c>
      <c r="H19" s="265">
        <v>1277.1500000000001</v>
      </c>
      <c r="I19" s="265">
        <v>1295.4499999999998</v>
      </c>
      <c r="J19" s="265">
        <v>1308.4000000000001</v>
      </c>
      <c r="K19" s="263">
        <v>1282.5</v>
      </c>
      <c r="L19" s="263">
        <v>1251.25</v>
      </c>
      <c r="M19" s="263">
        <v>1.1034299999999999</v>
      </c>
    </row>
    <row r="20" spans="1:13">
      <c r="A20" s="282">
        <v>11</v>
      </c>
      <c r="B20" s="263" t="s">
        <v>288</v>
      </c>
      <c r="C20" s="263">
        <v>14759.7</v>
      </c>
      <c r="D20" s="265">
        <v>14744.966666666667</v>
      </c>
      <c r="E20" s="265">
        <v>14639.883333333335</v>
      </c>
      <c r="F20" s="265">
        <v>14520.066666666668</v>
      </c>
      <c r="G20" s="265">
        <v>14414.983333333335</v>
      </c>
      <c r="H20" s="265">
        <v>14864.783333333335</v>
      </c>
      <c r="I20" s="265">
        <v>14969.866666666667</v>
      </c>
      <c r="J20" s="265">
        <v>15089.683333333334</v>
      </c>
      <c r="K20" s="263">
        <v>14850.05</v>
      </c>
      <c r="L20" s="263">
        <v>14625.15</v>
      </c>
      <c r="M20" s="263">
        <v>5.7770000000000002E-2</v>
      </c>
    </row>
    <row r="21" spans="1:13">
      <c r="A21" s="282">
        <v>12</v>
      </c>
      <c r="B21" s="263" t="s">
        <v>40</v>
      </c>
      <c r="C21" s="263">
        <v>910.2</v>
      </c>
      <c r="D21" s="265">
        <v>913.9</v>
      </c>
      <c r="E21" s="265">
        <v>901.4</v>
      </c>
      <c r="F21" s="265">
        <v>892.6</v>
      </c>
      <c r="G21" s="265">
        <v>880.1</v>
      </c>
      <c r="H21" s="265">
        <v>922.69999999999993</v>
      </c>
      <c r="I21" s="265">
        <v>935.19999999999993</v>
      </c>
      <c r="J21" s="265">
        <v>943.99999999999989</v>
      </c>
      <c r="K21" s="263">
        <v>926.4</v>
      </c>
      <c r="L21" s="263">
        <v>905.1</v>
      </c>
      <c r="M21" s="263">
        <v>39.044690000000003</v>
      </c>
    </row>
    <row r="22" spans="1:13">
      <c r="A22" s="282">
        <v>13</v>
      </c>
      <c r="B22" s="263" t="s">
        <v>289</v>
      </c>
      <c r="C22" s="263">
        <v>1171.5999999999999</v>
      </c>
      <c r="D22" s="265">
        <v>1172.95</v>
      </c>
      <c r="E22" s="265">
        <v>1160.9000000000001</v>
      </c>
      <c r="F22" s="265">
        <v>1150.2</v>
      </c>
      <c r="G22" s="265">
        <v>1138.1500000000001</v>
      </c>
      <c r="H22" s="265">
        <v>1183.6500000000001</v>
      </c>
      <c r="I22" s="265">
        <v>1195.6999999999998</v>
      </c>
      <c r="J22" s="265">
        <v>1206.4000000000001</v>
      </c>
      <c r="K22" s="263">
        <v>1185</v>
      </c>
      <c r="L22" s="263">
        <v>1162.25</v>
      </c>
      <c r="M22" s="263">
        <v>2.6789100000000001</v>
      </c>
    </row>
    <row r="23" spans="1:13">
      <c r="A23" s="282">
        <v>14</v>
      </c>
      <c r="B23" s="263" t="s">
        <v>41</v>
      </c>
      <c r="C23" s="263">
        <v>748.4</v>
      </c>
      <c r="D23" s="265">
        <v>753.46666666666658</v>
      </c>
      <c r="E23" s="265">
        <v>739.13333333333321</v>
      </c>
      <c r="F23" s="265">
        <v>729.86666666666667</v>
      </c>
      <c r="G23" s="265">
        <v>715.5333333333333</v>
      </c>
      <c r="H23" s="265">
        <v>762.73333333333312</v>
      </c>
      <c r="I23" s="265">
        <v>777.06666666666638</v>
      </c>
      <c r="J23" s="265">
        <v>786.33333333333303</v>
      </c>
      <c r="K23" s="263">
        <v>767.8</v>
      </c>
      <c r="L23" s="263">
        <v>744.2</v>
      </c>
      <c r="M23" s="263">
        <v>152.86851999999999</v>
      </c>
    </row>
    <row r="24" spans="1:13">
      <c r="A24" s="282">
        <v>15</v>
      </c>
      <c r="B24" s="263" t="s">
        <v>832</v>
      </c>
      <c r="C24" s="263">
        <v>716.2</v>
      </c>
      <c r="D24" s="265">
        <v>723.88333333333333</v>
      </c>
      <c r="E24" s="265">
        <v>698.31666666666661</v>
      </c>
      <c r="F24" s="265">
        <v>680.43333333333328</v>
      </c>
      <c r="G24" s="265">
        <v>654.86666666666656</v>
      </c>
      <c r="H24" s="265">
        <v>741.76666666666665</v>
      </c>
      <c r="I24" s="265">
        <v>767.33333333333348</v>
      </c>
      <c r="J24" s="265">
        <v>785.2166666666667</v>
      </c>
      <c r="K24" s="263">
        <v>749.45</v>
      </c>
      <c r="L24" s="263">
        <v>706</v>
      </c>
      <c r="M24" s="263">
        <v>18.847200000000001</v>
      </c>
    </row>
    <row r="25" spans="1:13">
      <c r="A25" s="282">
        <v>16</v>
      </c>
      <c r="B25" s="263" t="s">
        <v>290</v>
      </c>
      <c r="C25" s="263">
        <v>793.9</v>
      </c>
      <c r="D25" s="265">
        <v>799.13333333333333</v>
      </c>
      <c r="E25" s="265">
        <v>770.86666666666667</v>
      </c>
      <c r="F25" s="265">
        <v>747.83333333333337</v>
      </c>
      <c r="G25" s="265">
        <v>719.56666666666672</v>
      </c>
      <c r="H25" s="265">
        <v>822.16666666666663</v>
      </c>
      <c r="I25" s="265">
        <v>850.43333333333328</v>
      </c>
      <c r="J25" s="265">
        <v>873.46666666666658</v>
      </c>
      <c r="K25" s="263">
        <v>827.4</v>
      </c>
      <c r="L25" s="263">
        <v>776.1</v>
      </c>
      <c r="M25" s="263">
        <v>7.7474999999999996</v>
      </c>
    </row>
    <row r="26" spans="1:13">
      <c r="A26" s="282">
        <v>17</v>
      </c>
      <c r="B26" s="263" t="s">
        <v>223</v>
      </c>
      <c r="C26" s="263">
        <v>131.25</v>
      </c>
      <c r="D26" s="265">
        <v>129.58333333333334</v>
      </c>
      <c r="E26" s="265">
        <v>126.16666666666669</v>
      </c>
      <c r="F26" s="265">
        <v>121.08333333333334</v>
      </c>
      <c r="G26" s="265">
        <v>117.66666666666669</v>
      </c>
      <c r="H26" s="265">
        <v>134.66666666666669</v>
      </c>
      <c r="I26" s="265">
        <v>138.08333333333337</v>
      </c>
      <c r="J26" s="265">
        <v>143.16666666666669</v>
      </c>
      <c r="K26" s="263">
        <v>133</v>
      </c>
      <c r="L26" s="263">
        <v>124.5</v>
      </c>
      <c r="M26" s="263">
        <v>38.942340000000002</v>
      </c>
    </row>
    <row r="27" spans="1:13">
      <c r="A27" s="282">
        <v>18</v>
      </c>
      <c r="B27" s="263" t="s">
        <v>224</v>
      </c>
      <c r="C27" s="263">
        <v>220.85</v>
      </c>
      <c r="D27" s="265">
        <v>219.86666666666667</v>
      </c>
      <c r="E27" s="265">
        <v>216.13333333333335</v>
      </c>
      <c r="F27" s="265">
        <v>211.41666666666669</v>
      </c>
      <c r="G27" s="265">
        <v>207.68333333333337</v>
      </c>
      <c r="H27" s="265">
        <v>224.58333333333334</v>
      </c>
      <c r="I27" s="265">
        <v>228.31666666666669</v>
      </c>
      <c r="J27" s="265">
        <v>233.03333333333333</v>
      </c>
      <c r="K27" s="263">
        <v>223.6</v>
      </c>
      <c r="L27" s="263">
        <v>215.15</v>
      </c>
      <c r="M27" s="263">
        <v>29.783850000000001</v>
      </c>
    </row>
    <row r="28" spans="1:13">
      <c r="A28" s="282">
        <v>19</v>
      </c>
      <c r="B28" s="263" t="s">
        <v>225</v>
      </c>
      <c r="C28" s="263">
        <v>1751.85</v>
      </c>
      <c r="D28" s="265">
        <v>1752.2666666666667</v>
      </c>
      <c r="E28" s="265">
        <v>1734.5833333333333</v>
      </c>
      <c r="F28" s="265">
        <v>1717.3166666666666</v>
      </c>
      <c r="G28" s="265">
        <v>1699.6333333333332</v>
      </c>
      <c r="H28" s="265">
        <v>1769.5333333333333</v>
      </c>
      <c r="I28" s="265">
        <v>1787.2166666666667</v>
      </c>
      <c r="J28" s="265">
        <v>1804.4833333333333</v>
      </c>
      <c r="K28" s="263">
        <v>1769.95</v>
      </c>
      <c r="L28" s="263">
        <v>1735</v>
      </c>
      <c r="M28" s="263">
        <v>0.90624000000000005</v>
      </c>
    </row>
    <row r="29" spans="1:13">
      <c r="A29" s="282">
        <v>20</v>
      </c>
      <c r="B29" s="263" t="s">
        <v>294</v>
      </c>
      <c r="C29" s="263">
        <v>927.5</v>
      </c>
      <c r="D29" s="265">
        <v>921.15</v>
      </c>
      <c r="E29" s="265">
        <v>912.59999999999991</v>
      </c>
      <c r="F29" s="265">
        <v>897.69999999999993</v>
      </c>
      <c r="G29" s="265">
        <v>889.14999999999986</v>
      </c>
      <c r="H29" s="265">
        <v>936.05</v>
      </c>
      <c r="I29" s="265">
        <v>944.59999999999991</v>
      </c>
      <c r="J29" s="265">
        <v>959.5</v>
      </c>
      <c r="K29" s="263">
        <v>929.7</v>
      </c>
      <c r="L29" s="263">
        <v>906.25</v>
      </c>
      <c r="M29" s="263">
        <v>3.06352</v>
      </c>
    </row>
    <row r="30" spans="1:13">
      <c r="A30" s="282">
        <v>21</v>
      </c>
      <c r="B30" s="263" t="s">
        <v>226</v>
      </c>
      <c r="C30" s="263">
        <v>2785.65</v>
      </c>
      <c r="D30" s="265">
        <v>2785.9</v>
      </c>
      <c r="E30" s="265">
        <v>2767.8500000000004</v>
      </c>
      <c r="F30" s="265">
        <v>2750.05</v>
      </c>
      <c r="G30" s="265">
        <v>2732.0000000000005</v>
      </c>
      <c r="H30" s="265">
        <v>2803.7000000000003</v>
      </c>
      <c r="I30" s="265">
        <v>2821.7500000000005</v>
      </c>
      <c r="J30" s="265">
        <v>2839.55</v>
      </c>
      <c r="K30" s="263">
        <v>2803.95</v>
      </c>
      <c r="L30" s="263">
        <v>2768.1</v>
      </c>
      <c r="M30" s="263">
        <v>0.36016999999999999</v>
      </c>
    </row>
    <row r="31" spans="1:13">
      <c r="A31" s="282">
        <v>22</v>
      </c>
      <c r="B31" s="263" t="s">
        <v>44</v>
      </c>
      <c r="C31" s="263">
        <v>902.2</v>
      </c>
      <c r="D31" s="265">
        <v>901.4</v>
      </c>
      <c r="E31" s="265">
        <v>893.8</v>
      </c>
      <c r="F31" s="265">
        <v>885.4</v>
      </c>
      <c r="G31" s="265">
        <v>877.8</v>
      </c>
      <c r="H31" s="265">
        <v>909.8</v>
      </c>
      <c r="I31" s="265">
        <v>917.40000000000009</v>
      </c>
      <c r="J31" s="265">
        <v>925.8</v>
      </c>
      <c r="K31" s="263">
        <v>909</v>
      </c>
      <c r="L31" s="263">
        <v>893</v>
      </c>
      <c r="M31" s="263">
        <v>6.3811600000000004</v>
      </c>
    </row>
    <row r="32" spans="1:13">
      <c r="A32" s="282">
        <v>23</v>
      </c>
      <c r="B32" s="263" t="s">
        <v>45</v>
      </c>
      <c r="C32" s="263">
        <v>285.75</v>
      </c>
      <c r="D32" s="265">
        <v>286.98333333333335</v>
      </c>
      <c r="E32" s="265">
        <v>282.9666666666667</v>
      </c>
      <c r="F32" s="265">
        <v>280.18333333333334</v>
      </c>
      <c r="G32" s="265">
        <v>276.16666666666669</v>
      </c>
      <c r="H32" s="265">
        <v>289.76666666666671</v>
      </c>
      <c r="I32" s="265">
        <v>293.78333333333336</v>
      </c>
      <c r="J32" s="265">
        <v>296.56666666666672</v>
      </c>
      <c r="K32" s="263">
        <v>291</v>
      </c>
      <c r="L32" s="263">
        <v>284.2</v>
      </c>
      <c r="M32" s="263">
        <v>44.703850000000003</v>
      </c>
    </row>
    <row r="33" spans="1:13">
      <c r="A33" s="282">
        <v>24</v>
      </c>
      <c r="B33" s="263" t="s">
        <v>46</v>
      </c>
      <c r="C33" s="263">
        <v>2866.6</v>
      </c>
      <c r="D33" s="265">
        <v>2883.0666666666671</v>
      </c>
      <c r="E33" s="265">
        <v>2830.2833333333342</v>
      </c>
      <c r="F33" s="265">
        <v>2793.9666666666672</v>
      </c>
      <c r="G33" s="265">
        <v>2741.1833333333343</v>
      </c>
      <c r="H33" s="265">
        <v>2919.3833333333341</v>
      </c>
      <c r="I33" s="265">
        <v>2972.166666666667</v>
      </c>
      <c r="J33" s="265">
        <v>3008.483333333334</v>
      </c>
      <c r="K33" s="263">
        <v>2935.85</v>
      </c>
      <c r="L33" s="263">
        <v>2846.75</v>
      </c>
      <c r="M33" s="263">
        <v>9.5208700000000004</v>
      </c>
    </row>
    <row r="34" spans="1:13">
      <c r="A34" s="282">
        <v>25</v>
      </c>
      <c r="B34" s="263" t="s">
        <v>47</v>
      </c>
      <c r="C34" s="263">
        <v>234.8</v>
      </c>
      <c r="D34" s="265">
        <v>238.38333333333333</v>
      </c>
      <c r="E34" s="265">
        <v>230.51666666666665</v>
      </c>
      <c r="F34" s="265">
        <v>226.23333333333332</v>
      </c>
      <c r="G34" s="265">
        <v>218.36666666666665</v>
      </c>
      <c r="H34" s="265">
        <v>242.66666666666666</v>
      </c>
      <c r="I34" s="265">
        <v>250.53333333333333</v>
      </c>
      <c r="J34" s="265">
        <v>254.81666666666666</v>
      </c>
      <c r="K34" s="263">
        <v>246.25</v>
      </c>
      <c r="L34" s="263">
        <v>234.1</v>
      </c>
      <c r="M34" s="263">
        <v>105.5107</v>
      </c>
    </row>
    <row r="35" spans="1:13">
      <c r="A35" s="282">
        <v>26</v>
      </c>
      <c r="B35" s="263" t="s">
        <v>48</v>
      </c>
      <c r="C35" s="263">
        <v>125.8</v>
      </c>
      <c r="D35" s="265">
        <v>126.13333333333333</v>
      </c>
      <c r="E35" s="265">
        <v>124.31666666666665</v>
      </c>
      <c r="F35" s="265">
        <v>122.83333333333333</v>
      </c>
      <c r="G35" s="265">
        <v>121.01666666666665</v>
      </c>
      <c r="H35" s="265">
        <v>127.61666666666665</v>
      </c>
      <c r="I35" s="265">
        <v>129.43333333333331</v>
      </c>
      <c r="J35" s="265">
        <v>130.91666666666663</v>
      </c>
      <c r="K35" s="263">
        <v>127.95</v>
      </c>
      <c r="L35" s="263">
        <v>124.65</v>
      </c>
      <c r="M35" s="263">
        <v>199.50234</v>
      </c>
    </row>
    <row r="36" spans="1:13">
      <c r="A36" s="282">
        <v>27</v>
      </c>
      <c r="B36" s="263" t="s">
        <v>50</v>
      </c>
      <c r="C36" s="263">
        <v>2382.6999999999998</v>
      </c>
      <c r="D36" s="265">
        <v>2385.4166666666665</v>
      </c>
      <c r="E36" s="265">
        <v>2357.333333333333</v>
      </c>
      <c r="F36" s="265">
        <v>2331.9666666666667</v>
      </c>
      <c r="G36" s="265">
        <v>2303.8833333333332</v>
      </c>
      <c r="H36" s="265">
        <v>2410.7833333333328</v>
      </c>
      <c r="I36" s="265">
        <v>2438.8666666666659</v>
      </c>
      <c r="J36" s="265">
        <v>2464.2333333333327</v>
      </c>
      <c r="K36" s="263">
        <v>2413.5</v>
      </c>
      <c r="L36" s="263">
        <v>2360.0500000000002</v>
      </c>
      <c r="M36" s="263">
        <v>15.93838</v>
      </c>
    </row>
    <row r="37" spans="1:13">
      <c r="A37" s="282">
        <v>28</v>
      </c>
      <c r="B37" s="263" t="s">
        <v>52</v>
      </c>
      <c r="C37" s="263">
        <v>862.7</v>
      </c>
      <c r="D37" s="265">
        <v>866.06666666666661</v>
      </c>
      <c r="E37" s="265">
        <v>855.63333333333321</v>
      </c>
      <c r="F37" s="265">
        <v>848.56666666666661</v>
      </c>
      <c r="G37" s="265">
        <v>838.13333333333321</v>
      </c>
      <c r="H37" s="265">
        <v>873.13333333333321</v>
      </c>
      <c r="I37" s="265">
        <v>883.56666666666661</v>
      </c>
      <c r="J37" s="265">
        <v>890.63333333333321</v>
      </c>
      <c r="K37" s="263">
        <v>876.5</v>
      </c>
      <c r="L37" s="263">
        <v>859</v>
      </c>
      <c r="M37" s="263">
        <v>15.50642</v>
      </c>
    </row>
    <row r="38" spans="1:13">
      <c r="A38" s="282">
        <v>29</v>
      </c>
      <c r="B38" s="263" t="s">
        <v>227</v>
      </c>
      <c r="C38" s="263">
        <v>3191.15</v>
      </c>
      <c r="D38" s="265">
        <v>3223.3833333333332</v>
      </c>
      <c r="E38" s="265">
        <v>3137.7666666666664</v>
      </c>
      <c r="F38" s="265">
        <v>3084.3833333333332</v>
      </c>
      <c r="G38" s="265">
        <v>2998.7666666666664</v>
      </c>
      <c r="H38" s="265">
        <v>3276.7666666666664</v>
      </c>
      <c r="I38" s="265">
        <v>3362.3833333333332</v>
      </c>
      <c r="J38" s="265">
        <v>3415.7666666666664</v>
      </c>
      <c r="K38" s="263">
        <v>3309</v>
      </c>
      <c r="L38" s="263">
        <v>3170</v>
      </c>
      <c r="M38" s="263">
        <v>4.0674599999999996</v>
      </c>
    </row>
    <row r="39" spans="1:13">
      <c r="A39" s="282">
        <v>30</v>
      </c>
      <c r="B39" s="263" t="s">
        <v>54</v>
      </c>
      <c r="C39" s="263">
        <v>743.3</v>
      </c>
      <c r="D39" s="265">
        <v>742.6</v>
      </c>
      <c r="E39" s="265">
        <v>732.7</v>
      </c>
      <c r="F39" s="265">
        <v>722.1</v>
      </c>
      <c r="G39" s="265">
        <v>712.2</v>
      </c>
      <c r="H39" s="265">
        <v>753.2</v>
      </c>
      <c r="I39" s="265">
        <v>763.09999999999991</v>
      </c>
      <c r="J39" s="265">
        <v>773.7</v>
      </c>
      <c r="K39" s="263">
        <v>752.5</v>
      </c>
      <c r="L39" s="263">
        <v>732</v>
      </c>
      <c r="M39" s="263">
        <v>138.98555999999999</v>
      </c>
    </row>
    <row r="40" spans="1:13">
      <c r="A40" s="282">
        <v>31</v>
      </c>
      <c r="B40" s="263" t="s">
        <v>55</v>
      </c>
      <c r="C40" s="263">
        <v>3798.75</v>
      </c>
      <c r="D40" s="265">
        <v>3805.5833333333335</v>
      </c>
      <c r="E40" s="265">
        <v>3763.166666666667</v>
      </c>
      <c r="F40" s="265">
        <v>3727.5833333333335</v>
      </c>
      <c r="G40" s="265">
        <v>3685.166666666667</v>
      </c>
      <c r="H40" s="265">
        <v>3841.166666666667</v>
      </c>
      <c r="I40" s="265">
        <v>3883.5833333333339</v>
      </c>
      <c r="J40" s="265">
        <v>3919.166666666667</v>
      </c>
      <c r="K40" s="263">
        <v>3848</v>
      </c>
      <c r="L40" s="263">
        <v>3770</v>
      </c>
      <c r="M40" s="263">
        <v>8.1827500000000004</v>
      </c>
    </row>
    <row r="41" spans="1:13">
      <c r="A41" s="282">
        <v>32</v>
      </c>
      <c r="B41" s="263" t="s">
        <v>58</v>
      </c>
      <c r="C41" s="263">
        <v>5320.65</v>
      </c>
      <c r="D41" s="265">
        <v>5375.2</v>
      </c>
      <c r="E41" s="265">
        <v>5256.45</v>
      </c>
      <c r="F41" s="265">
        <v>5192.25</v>
      </c>
      <c r="G41" s="265">
        <v>5073.5</v>
      </c>
      <c r="H41" s="265">
        <v>5439.4</v>
      </c>
      <c r="I41" s="265">
        <v>5558.15</v>
      </c>
      <c r="J41" s="265">
        <v>5622.3499999999995</v>
      </c>
      <c r="K41" s="263">
        <v>5493.95</v>
      </c>
      <c r="L41" s="263">
        <v>5311</v>
      </c>
      <c r="M41" s="263">
        <v>17.210419999999999</v>
      </c>
    </row>
    <row r="42" spans="1:13">
      <c r="A42" s="282">
        <v>33</v>
      </c>
      <c r="B42" s="263" t="s">
        <v>57</v>
      </c>
      <c r="C42" s="263">
        <v>9839.1</v>
      </c>
      <c r="D42" s="265">
        <v>9896.6833333333325</v>
      </c>
      <c r="E42" s="265">
        <v>9747.7166666666653</v>
      </c>
      <c r="F42" s="265">
        <v>9656.3333333333321</v>
      </c>
      <c r="G42" s="265">
        <v>9507.366666666665</v>
      </c>
      <c r="H42" s="265">
        <v>9988.0666666666657</v>
      </c>
      <c r="I42" s="265">
        <v>10137.033333333333</v>
      </c>
      <c r="J42" s="265">
        <v>10228.416666666666</v>
      </c>
      <c r="K42" s="263">
        <v>10045.65</v>
      </c>
      <c r="L42" s="263">
        <v>9805.2999999999993</v>
      </c>
      <c r="M42" s="263">
        <v>2.6400700000000001</v>
      </c>
    </row>
    <row r="43" spans="1:13">
      <c r="A43" s="282">
        <v>34</v>
      </c>
      <c r="B43" s="263" t="s">
        <v>228</v>
      </c>
      <c r="C43" s="263">
        <v>3588.6</v>
      </c>
      <c r="D43" s="265">
        <v>3587.8666666666668</v>
      </c>
      <c r="E43" s="265">
        <v>3560.8333333333335</v>
      </c>
      <c r="F43" s="265">
        <v>3533.0666666666666</v>
      </c>
      <c r="G43" s="265">
        <v>3506.0333333333333</v>
      </c>
      <c r="H43" s="265">
        <v>3615.6333333333337</v>
      </c>
      <c r="I43" s="265">
        <v>3642.6666666666665</v>
      </c>
      <c r="J43" s="265">
        <v>3670.4333333333338</v>
      </c>
      <c r="K43" s="263">
        <v>3614.9</v>
      </c>
      <c r="L43" s="263">
        <v>3560.1</v>
      </c>
      <c r="M43" s="263">
        <v>0.19338</v>
      </c>
    </row>
    <row r="44" spans="1:13">
      <c r="A44" s="282">
        <v>35</v>
      </c>
      <c r="B44" s="263" t="s">
        <v>59</v>
      </c>
      <c r="C44" s="263">
        <v>1600</v>
      </c>
      <c r="D44" s="265">
        <v>1603.6166666666668</v>
      </c>
      <c r="E44" s="265">
        <v>1591.3833333333337</v>
      </c>
      <c r="F44" s="265">
        <v>1582.7666666666669</v>
      </c>
      <c r="G44" s="265">
        <v>1570.5333333333338</v>
      </c>
      <c r="H44" s="265">
        <v>1612.2333333333336</v>
      </c>
      <c r="I44" s="265">
        <v>1624.4666666666667</v>
      </c>
      <c r="J44" s="265">
        <v>1633.0833333333335</v>
      </c>
      <c r="K44" s="263">
        <v>1615.85</v>
      </c>
      <c r="L44" s="263">
        <v>1595</v>
      </c>
      <c r="M44" s="263">
        <v>3.4843000000000002</v>
      </c>
    </row>
    <row r="45" spans="1:13">
      <c r="A45" s="282">
        <v>36</v>
      </c>
      <c r="B45" s="263" t="s">
        <v>229</v>
      </c>
      <c r="C45" s="263">
        <v>351.9</v>
      </c>
      <c r="D45" s="265">
        <v>351.83333333333331</v>
      </c>
      <c r="E45" s="265">
        <v>347.21666666666664</v>
      </c>
      <c r="F45" s="265">
        <v>342.5333333333333</v>
      </c>
      <c r="G45" s="265">
        <v>337.91666666666663</v>
      </c>
      <c r="H45" s="265">
        <v>356.51666666666665</v>
      </c>
      <c r="I45" s="265">
        <v>361.13333333333333</v>
      </c>
      <c r="J45" s="265">
        <v>365.81666666666666</v>
      </c>
      <c r="K45" s="263">
        <v>356.45</v>
      </c>
      <c r="L45" s="263">
        <v>347.15</v>
      </c>
      <c r="M45" s="263">
        <v>48.720190000000002</v>
      </c>
    </row>
    <row r="46" spans="1:13">
      <c r="A46" s="282">
        <v>37</v>
      </c>
      <c r="B46" s="263" t="s">
        <v>60</v>
      </c>
      <c r="C46" s="263">
        <v>81.2</v>
      </c>
      <c r="D46" s="265">
        <v>81.8</v>
      </c>
      <c r="E46" s="265">
        <v>80.099999999999994</v>
      </c>
      <c r="F46" s="265">
        <v>79</v>
      </c>
      <c r="G46" s="265">
        <v>77.3</v>
      </c>
      <c r="H46" s="265">
        <v>82.899999999999991</v>
      </c>
      <c r="I46" s="265">
        <v>84.600000000000009</v>
      </c>
      <c r="J46" s="265">
        <v>85.699999999999989</v>
      </c>
      <c r="K46" s="263">
        <v>83.5</v>
      </c>
      <c r="L46" s="263">
        <v>80.7</v>
      </c>
      <c r="M46" s="263">
        <v>497.14873</v>
      </c>
    </row>
    <row r="47" spans="1:13">
      <c r="A47" s="282">
        <v>38</v>
      </c>
      <c r="B47" s="263" t="s">
        <v>61</v>
      </c>
      <c r="C47" s="263">
        <v>81.55</v>
      </c>
      <c r="D47" s="265">
        <v>81.933333333333337</v>
      </c>
      <c r="E47" s="265">
        <v>79.316666666666677</v>
      </c>
      <c r="F47" s="265">
        <v>77.083333333333343</v>
      </c>
      <c r="G47" s="265">
        <v>74.466666666666683</v>
      </c>
      <c r="H47" s="265">
        <v>84.166666666666671</v>
      </c>
      <c r="I47" s="265">
        <v>86.783333333333346</v>
      </c>
      <c r="J47" s="265">
        <v>89.016666666666666</v>
      </c>
      <c r="K47" s="263">
        <v>84.55</v>
      </c>
      <c r="L47" s="263">
        <v>79.7</v>
      </c>
      <c r="M47" s="263">
        <v>149.80157</v>
      </c>
    </row>
    <row r="48" spans="1:13">
      <c r="A48" s="282">
        <v>39</v>
      </c>
      <c r="B48" s="263" t="s">
        <v>62</v>
      </c>
      <c r="C48" s="263">
        <v>1499.65</v>
      </c>
      <c r="D48" s="265">
        <v>1512.5666666666666</v>
      </c>
      <c r="E48" s="265">
        <v>1482.6333333333332</v>
      </c>
      <c r="F48" s="265">
        <v>1465.6166666666666</v>
      </c>
      <c r="G48" s="265">
        <v>1435.6833333333332</v>
      </c>
      <c r="H48" s="265">
        <v>1529.5833333333333</v>
      </c>
      <c r="I48" s="265">
        <v>1559.5166666666667</v>
      </c>
      <c r="J48" s="265">
        <v>1576.5333333333333</v>
      </c>
      <c r="K48" s="263">
        <v>1542.5</v>
      </c>
      <c r="L48" s="263">
        <v>1495.55</v>
      </c>
      <c r="M48" s="263">
        <v>4.5352199999999998</v>
      </c>
    </row>
    <row r="49" spans="1:13">
      <c r="A49" s="282">
        <v>40</v>
      </c>
      <c r="B49" s="263" t="s">
        <v>65</v>
      </c>
      <c r="C49" s="263">
        <v>712.5</v>
      </c>
      <c r="D49" s="265">
        <v>718.83333333333337</v>
      </c>
      <c r="E49" s="265">
        <v>703.66666666666674</v>
      </c>
      <c r="F49" s="265">
        <v>694.83333333333337</v>
      </c>
      <c r="G49" s="265">
        <v>679.66666666666674</v>
      </c>
      <c r="H49" s="265">
        <v>727.66666666666674</v>
      </c>
      <c r="I49" s="265">
        <v>742.83333333333348</v>
      </c>
      <c r="J49" s="265">
        <v>751.66666666666674</v>
      </c>
      <c r="K49" s="263">
        <v>734</v>
      </c>
      <c r="L49" s="263">
        <v>710</v>
      </c>
      <c r="M49" s="263">
        <v>13.073499999999999</v>
      </c>
    </row>
    <row r="50" spans="1:13">
      <c r="A50" s="282">
        <v>41</v>
      </c>
      <c r="B50" s="263" t="s">
        <v>64</v>
      </c>
      <c r="C50" s="263">
        <v>145.05000000000001</v>
      </c>
      <c r="D50" s="265">
        <v>146.65</v>
      </c>
      <c r="E50" s="265">
        <v>142.60000000000002</v>
      </c>
      <c r="F50" s="265">
        <v>140.15</v>
      </c>
      <c r="G50" s="265">
        <v>136.10000000000002</v>
      </c>
      <c r="H50" s="265">
        <v>149.10000000000002</v>
      </c>
      <c r="I50" s="265">
        <v>153.15000000000003</v>
      </c>
      <c r="J50" s="265">
        <v>155.60000000000002</v>
      </c>
      <c r="K50" s="263">
        <v>150.69999999999999</v>
      </c>
      <c r="L50" s="263">
        <v>144.19999999999999</v>
      </c>
      <c r="M50" s="263">
        <v>115.61785999999999</v>
      </c>
    </row>
    <row r="51" spans="1:13">
      <c r="A51" s="282">
        <v>42</v>
      </c>
      <c r="B51" s="263" t="s">
        <v>66</v>
      </c>
      <c r="C51" s="263">
        <v>618.95000000000005</v>
      </c>
      <c r="D51" s="265">
        <v>625.55000000000007</v>
      </c>
      <c r="E51" s="265">
        <v>609.15000000000009</v>
      </c>
      <c r="F51" s="265">
        <v>599.35</v>
      </c>
      <c r="G51" s="265">
        <v>582.95000000000005</v>
      </c>
      <c r="H51" s="265">
        <v>635.35000000000014</v>
      </c>
      <c r="I51" s="265">
        <v>651.75</v>
      </c>
      <c r="J51" s="265">
        <v>661.55000000000018</v>
      </c>
      <c r="K51" s="263">
        <v>641.95000000000005</v>
      </c>
      <c r="L51" s="263">
        <v>615.75</v>
      </c>
      <c r="M51" s="263">
        <v>32.578809999999997</v>
      </c>
    </row>
    <row r="52" spans="1:13">
      <c r="A52" s="282">
        <v>43</v>
      </c>
      <c r="B52" s="263" t="s">
        <v>69</v>
      </c>
      <c r="C52" s="263">
        <v>54.4</v>
      </c>
      <c r="D52" s="265">
        <v>54.300000000000004</v>
      </c>
      <c r="E52" s="265">
        <v>53.100000000000009</v>
      </c>
      <c r="F52" s="265">
        <v>51.800000000000004</v>
      </c>
      <c r="G52" s="265">
        <v>50.600000000000009</v>
      </c>
      <c r="H52" s="265">
        <v>55.600000000000009</v>
      </c>
      <c r="I52" s="265">
        <v>56.800000000000011</v>
      </c>
      <c r="J52" s="265">
        <v>58.100000000000009</v>
      </c>
      <c r="K52" s="263">
        <v>55.5</v>
      </c>
      <c r="L52" s="263">
        <v>53</v>
      </c>
      <c r="M52" s="263">
        <v>797.29836999999998</v>
      </c>
    </row>
    <row r="53" spans="1:13">
      <c r="A53" s="282">
        <v>44</v>
      </c>
      <c r="B53" s="263" t="s">
        <v>73</v>
      </c>
      <c r="C53" s="263">
        <v>466.7</v>
      </c>
      <c r="D53" s="265">
        <v>467.15000000000003</v>
      </c>
      <c r="E53" s="265">
        <v>461.35000000000008</v>
      </c>
      <c r="F53" s="265">
        <v>456.00000000000006</v>
      </c>
      <c r="G53" s="265">
        <v>450.2000000000001</v>
      </c>
      <c r="H53" s="265">
        <v>472.50000000000006</v>
      </c>
      <c r="I53" s="265">
        <v>478.3</v>
      </c>
      <c r="J53" s="265">
        <v>483.65000000000003</v>
      </c>
      <c r="K53" s="263">
        <v>472.95</v>
      </c>
      <c r="L53" s="263">
        <v>461.8</v>
      </c>
      <c r="M53" s="263">
        <v>56.747689999999999</v>
      </c>
    </row>
    <row r="54" spans="1:13">
      <c r="A54" s="282">
        <v>45</v>
      </c>
      <c r="B54" s="263" t="s">
        <v>68</v>
      </c>
      <c r="C54" s="263">
        <v>525.70000000000005</v>
      </c>
      <c r="D54" s="265">
        <v>528.63333333333333</v>
      </c>
      <c r="E54" s="265">
        <v>521.81666666666661</v>
      </c>
      <c r="F54" s="265">
        <v>517.93333333333328</v>
      </c>
      <c r="G54" s="265">
        <v>511.11666666666656</v>
      </c>
      <c r="H54" s="265">
        <v>532.51666666666665</v>
      </c>
      <c r="I54" s="265">
        <v>539.33333333333348</v>
      </c>
      <c r="J54" s="265">
        <v>543.2166666666667</v>
      </c>
      <c r="K54" s="263">
        <v>535.45000000000005</v>
      </c>
      <c r="L54" s="263">
        <v>524.75</v>
      </c>
      <c r="M54" s="263">
        <v>150.11518000000001</v>
      </c>
    </row>
    <row r="55" spans="1:13">
      <c r="A55" s="282">
        <v>46</v>
      </c>
      <c r="B55" s="263" t="s">
        <v>70</v>
      </c>
      <c r="C55" s="263">
        <v>393.35</v>
      </c>
      <c r="D55" s="265">
        <v>393.86666666666662</v>
      </c>
      <c r="E55" s="265">
        <v>390.78333333333325</v>
      </c>
      <c r="F55" s="265">
        <v>388.21666666666664</v>
      </c>
      <c r="G55" s="265">
        <v>385.13333333333327</v>
      </c>
      <c r="H55" s="265">
        <v>396.43333333333322</v>
      </c>
      <c r="I55" s="265">
        <v>399.51666666666659</v>
      </c>
      <c r="J55" s="265">
        <v>402.0833333333332</v>
      </c>
      <c r="K55" s="263">
        <v>396.95</v>
      </c>
      <c r="L55" s="263">
        <v>391.3</v>
      </c>
      <c r="M55" s="263">
        <v>19.232759999999999</v>
      </c>
    </row>
    <row r="56" spans="1:13">
      <c r="A56" s="282">
        <v>47</v>
      </c>
      <c r="B56" s="263" t="s">
        <v>230</v>
      </c>
      <c r="C56" s="263">
        <v>1201.2</v>
      </c>
      <c r="D56" s="265">
        <v>1206.3999999999999</v>
      </c>
      <c r="E56" s="265">
        <v>1194.7999999999997</v>
      </c>
      <c r="F56" s="265">
        <v>1188.3999999999999</v>
      </c>
      <c r="G56" s="265">
        <v>1176.7999999999997</v>
      </c>
      <c r="H56" s="265">
        <v>1212.7999999999997</v>
      </c>
      <c r="I56" s="265">
        <v>1224.3999999999996</v>
      </c>
      <c r="J56" s="265">
        <v>1230.7999999999997</v>
      </c>
      <c r="K56" s="263">
        <v>1218</v>
      </c>
      <c r="L56" s="263">
        <v>1200</v>
      </c>
      <c r="M56" s="263">
        <v>0.37253999999999998</v>
      </c>
    </row>
    <row r="57" spans="1:13">
      <c r="A57" s="282">
        <v>48</v>
      </c>
      <c r="B57" s="263" t="s">
        <v>71</v>
      </c>
      <c r="C57" s="263">
        <v>14962.2</v>
      </c>
      <c r="D57" s="265">
        <v>14972.4</v>
      </c>
      <c r="E57" s="265">
        <v>14819.8</v>
      </c>
      <c r="F57" s="265">
        <v>14677.4</v>
      </c>
      <c r="G57" s="265">
        <v>14524.8</v>
      </c>
      <c r="H57" s="265">
        <v>15114.8</v>
      </c>
      <c r="I57" s="265">
        <v>15267.400000000001</v>
      </c>
      <c r="J57" s="265">
        <v>15409.8</v>
      </c>
      <c r="K57" s="263">
        <v>15125</v>
      </c>
      <c r="L57" s="263">
        <v>14830</v>
      </c>
      <c r="M57" s="263">
        <v>0.39763999999999999</v>
      </c>
    </row>
    <row r="58" spans="1:13">
      <c r="A58" s="282">
        <v>49</v>
      </c>
      <c r="B58" s="263" t="s">
        <v>74</v>
      </c>
      <c r="C58" s="263">
        <v>3463.2</v>
      </c>
      <c r="D58" s="265">
        <v>3474.3833333333332</v>
      </c>
      <c r="E58" s="265">
        <v>3439.8166666666666</v>
      </c>
      <c r="F58" s="265">
        <v>3416.4333333333334</v>
      </c>
      <c r="G58" s="265">
        <v>3381.8666666666668</v>
      </c>
      <c r="H58" s="265">
        <v>3497.7666666666664</v>
      </c>
      <c r="I58" s="265">
        <v>3532.333333333333</v>
      </c>
      <c r="J58" s="265">
        <v>3555.7166666666662</v>
      </c>
      <c r="K58" s="263">
        <v>3508.95</v>
      </c>
      <c r="L58" s="263">
        <v>3451</v>
      </c>
      <c r="M58" s="263">
        <v>4.6398400000000004</v>
      </c>
    </row>
    <row r="59" spans="1:13">
      <c r="A59" s="282">
        <v>50</v>
      </c>
      <c r="B59" s="263" t="s">
        <v>80</v>
      </c>
      <c r="C59" s="263">
        <v>629.9</v>
      </c>
      <c r="D59" s="265">
        <v>630.68333333333328</v>
      </c>
      <c r="E59" s="265">
        <v>619.51666666666654</v>
      </c>
      <c r="F59" s="265">
        <v>609.13333333333321</v>
      </c>
      <c r="G59" s="265">
        <v>597.96666666666647</v>
      </c>
      <c r="H59" s="265">
        <v>641.06666666666661</v>
      </c>
      <c r="I59" s="265">
        <v>652.23333333333335</v>
      </c>
      <c r="J59" s="265">
        <v>662.61666666666667</v>
      </c>
      <c r="K59" s="263">
        <v>641.85</v>
      </c>
      <c r="L59" s="263">
        <v>620.29999999999995</v>
      </c>
      <c r="M59" s="263">
        <v>2.3393999999999999</v>
      </c>
    </row>
    <row r="60" spans="1:13">
      <c r="A60" s="282">
        <v>51</v>
      </c>
      <c r="B60" s="263" t="s">
        <v>75</v>
      </c>
      <c r="C60" s="263">
        <v>446.2</v>
      </c>
      <c r="D60" s="265">
        <v>446.56666666666666</v>
      </c>
      <c r="E60" s="265">
        <v>441.63333333333333</v>
      </c>
      <c r="F60" s="265">
        <v>437.06666666666666</v>
      </c>
      <c r="G60" s="265">
        <v>432.13333333333333</v>
      </c>
      <c r="H60" s="265">
        <v>451.13333333333333</v>
      </c>
      <c r="I60" s="265">
        <v>456.06666666666661</v>
      </c>
      <c r="J60" s="265">
        <v>460.63333333333333</v>
      </c>
      <c r="K60" s="263">
        <v>451.5</v>
      </c>
      <c r="L60" s="263">
        <v>442</v>
      </c>
      <c r="M60" s="263">
        <v>15.96275</v>
      </c>
    </row>
    <row r="61" spans="1:13">
      <c r="A61" s="282">
        <v>52</v>
      </c>
      <c r="B61" s="263" t="s">
        <v>76</v>
      </c>
      <c r="C61" s="263">
        <v>161.35</v>
      </c>
      <c r="D61" s="265">
        <v>162.04999999999998</v>
      </c>
      <c r="E61" s="265">
        <v>159.29999999999995</v>
      </c>
      <c r="F61" s="265">
        <v>157.24999999999997</v>
      </c>
      <c r="G61" s="265">
        <v>154.49999999999994</v>
      </c>
      <c r="H61" s="265">
        <v>164.09999999999997</v>
      </c>
      <c r="I61" s="265">
        <v>166.85000000000002</v>
      </c>
      <c r="J61" s="265">
        <v>168.89999999999998</v>
      </c>
      <c r="K61" s="263">
        <v>164.8</v>
      </c>
      <c r="L61" s="263">
        <v>160</v>
      </c>
      <c r="M61" s="263">
        <v>162.72959</v>
      </c>
    </row>
    <row r="62" spans="1:13">
      <c r="A62" s="282">
        <v>53</v>
      </c>
      <c r="B62" s="263" t="s">
        <v>77</v>
      </c>
      <c r="C62" s="263">
        <v>135.55000000000001</v>
      </c>
      <c r="D62" s="265">
        <v>136.11666666666667</v>
      </c>
      <c r="E62" s="265">
        <v>134.43333333333334</v>
      </c>
      <c r="F62" s="265">
        <v>133.31666666666666</v>
      </c>
      <c r="G62" s="265">
        <v>131.63333333333333</v>
      </c>
      <c r="H62" s="265">
        <v>137.23333333333335</v>
      </c>
      <c r="I62" s="265">
        <v>138.91666666666669</v>
      </c>
      <c r="J62" s="265">
        <v>140.03333333333336</v>
      </c>
      <c r="K62" s="263">
        <v>137.80000000000001</v>
      </c>
      <c r="L62" s="263">
        <v>135</v>
      </c>
      <c r="M62" s="263">
        <v>8.6909200000000002</v>
      </c>
    </row>
    <row r="63" spans="1:13">
      <c r="A63" s="282">
        <v>54</v>
      </c>
      <c r="B63" s="263" t="s">
        <v>81</v>
      </c>
      <c r="C63" s="263">
        <v>534.15</v>
      </c>
      <c r="D63" s="265">
        <v>533.33333333333326</v>
      </c>
      <c r="E63" s="265">
        <v>527.36666666666656</v>
      </c>
      <c r="F63" s="265">
        <v>520.58333333333326</v>
      </c>
      <c r="G63" s="265">
        <v>514.61666666666656</v>
      </c>
      <c r="H63" s="265">
        <v>540.11666666666656</v>
      </c>
      <c r="I63" s="265">
        <v>546.08333333333326</v>
      </c>
      <c r="J63" s="265">
        <v>552.86666666666656</v>
      </c>
      <c r="K63" s="263">
        <v>539.29999999999995</v>
      </c>
      <c r="L63" s="263">
        <v>526.54999999999995</v>
      </c>
      <c r="M63" s="263">
        <v>30.61065</v>
      </c>
    </row>
    <row r="64" spans="1:13">
      <c r="A64" s="282">
        <v>55</v>
      </c>
      <c r="B64" s="263" t="s">
        <v>82</v>
      </c>
      <c r="C64" s="263">
        <v>809.25</v>
      </c>
      <c r="D64" s="265">
        <v>811.48333333333323</v>
      </c>
      <c r="E64" s="265">
        <v>803.96666666666647</v>
      </c>
      <c r="F64" s="265">
        <v>798.68333333333328</v>
      </c>
      <c r="G64" s="265">
        <v>791.16666666666652</v>
      </c>
      <c r="H64" s="265">
        <v>816.76666666666642</v>
      </c>
      <c r="I64" s="265">
        <v>824.28333333333308</v>
      </c>
      <c r="J64" s="265">
        <v>829.56666666666638</v>
      </c>
      <c r="K64" s="263">
        <v>819</v>
      </c>
      <c r="L64" s="263">
        <v>806.2</v>
      </c>
      <c r="M64" s="263">
        <v>29.152979999999999</v>
      </c>
    </row>
    <row r="65" spans="1:13">
      <c r="A65" s="282">
        <v>56</v>
      </c>
      <c r="B65" s="263" t="s">
        <v>231</v>
      </c>
      <c r="C65" s="263">
        <v>175.1</v>
      </c>
      <c r="D65" s="265">
        <v>175.19999999999996</v>
      </c>
      <c r="E65" s="265">
        <v>171.69999999999993</v>
      </c>
      <c r="F65" s="265">
        <v>168.29999999999998</v>
      </c>
      <c r="G65" s="265">
        <v>164.79999999999995</v>
      </c>
      <c r="H65" s="265">
        <v>178.59999999999991</v>
      </c>
      <c r="I65" s="265">
        <v>182.09999999999997</v>
      </c>
      <c r="J65" s="265">
        <v>185.49999999999989</v>
      </c>
      <c r="K65" s="263">
        <v>178.7</v>
      </c>
      <c r="L65" s="263">
        <v>171.8</v>
      </c>
      <c r="M65" s="263">
        <v>24.604990000000001</v>
      </c>
    </row>
    <row r="66" spans="1:13">
      <c r="A66" s="282">
        <v>57</v>
      </c>
      <c r="B66" s="263" t="s">
        <v>83</v>
      </c>
      <c r="C66" s="263">
        <v>153.15</v>
      </c>
      <c r="D66" s="265">
        <v>153.83333333333334</v>
      </c>
      <c r="E66" s="265">
        <v>151.66666666666669</v>
      </c>
      <c r="F66" s="265">
        <v>150.18333333333334</v>
      </c>
      <c r="G66" s="265">
        <v>148.01666666666668</v>
      </c>
      <c r="H66" s="265">
        <v>155.31666666666669</v>
      </c>
      <c r="I66" s="265">
        <v>157.48333333333338</v>
      </c>
      <c r="J66" s="265">
        <v>158.9666666666667</v>
      </c>
      <c r="K66" s="263">
        <v>156</v>
      </c>
      <c r="L66" s="263">
        <v>152.35</v>
      </c>
      <c r="M66" s="263">
        <v>187.27655999999999</v>
      </c>
    </row>
    <row r="67" spans="1:13">
      <c r="A67" s="282">
        <v>58</v>
      </c>
      <c r="B67" s="263" t="s">
        <v>823</v>
      </c>
      <c r="C67" s="263">
        <v>2563.15</v>
      </c>
      <c r="D67" s="265">
        <v>2582.3166666666671</v>
      </c>
      <c r="E67" s="265">
        <v>2532.8333333333339</v>
      </c>
      <c r="F67" s="265">
        <v>2502.5166666666669</v>
      </c>
      <c r="G67" s="265">
        <v>2453.0333333333338</v>
      </c>
      <c r="H67" s="265">
        <v>2612.6333333333341</v>
      </c>
      <c r="I67" s="265">
        <v>2662.1166666666668</v>
      </c>
      <c r="J67" s="265">
        <v>2692.4333333333343</v>
      </c>
      <c r="K67" s="263">
        <v>2631.8</v>
      </c>
      <c r="L67" s="263">
        <v>2552</v>
      </c>
      <c r="M67" s="263">
        <v>1.36788</v>
      </c>
    </row>
    <row r="68" spans="1:13">
      <c r="A68" s="282">
        <v>59</v>
      </c>
      <c r="B68" s="263" t="s">
        <v>84</v>
      </c>
      <c r="C68" s="263">
        <v>1642</v>
      </c>
      <c r="D68" s="265">
        <v>1644.5166666666667</v>
      </c>
      <c r="E68" s="265">
        <v>1629.8833333333332</v>
      </c>
      <c r="F68" s="265">
        <v>1617.7666666666667</v>
      </c>
      <c r="G68" s="265">
        <v>1603.1333333333332</v>
      </c>
      <c r="H68" s="265">
        <v>1656.6333333333332</v>
      </c>
      <c r="I68" s="265">
        <v>1671.2666666666669</v>
      </c>
      <c r="J68" s="265">
        <v>1683.3833333333332</v>
      </c>
      <c r="K68" s="263">
        <v>1659.15</v>
      </c>
      <c r="L68" s="263">
        <v>1632.4</v>
      </c>
      <c r="M68" s="263">
        <v>5.1628600000000002</v>
      </c>
    </row>
    <row r="69" spans="1:13">
      <c r="A69" s="282">
        <v>60</v>
      </c>
      <c r="B69" s="263" t="s">
        <v>85</v>
      </c>
      <c r="C69" s="263">
        <v>597.25</v>
      </c>
      <c r="D69" s="265">
        <v>604.05000000000007</v>
      </c>
      <c r="E69" s="265">
        <v>586.15000000000009</v>
      </c>
      <c r="F69" s="265">
        <v>575.05000000000007</v>
      </c>
      <c r="G69" s="265">
        <v>557.15000000000009</v>
      </c>
      <c r="H69" s="265">
        <v>615.15000000000009</v>
      </c>
      <c r="I69" s="265">
        <v>633.04999999999995</v>
      </c>
      <c r="J69" s="265">
        <v>644.15000000000009</v>
      </c>
      <c r="K69" s="263">
        <v>621.95000000000005</v>
      </c>
      <c r="L69" s="263">
        <v>592.95000000000005</v>
      </c>
      <c r="M69" s="263">
        <v>58.259500000000003</v>
      </c>
    </row>
    <row r="70" spans="1:13">
      <c r="A70" s="282">
        <v>61</v>
      </c>
      <c r="B70" s="263" t="s">
        <v>232</v>
      </c>
      <c r="C70" s="263">
        <v>773.35</v>
      </c>
      <c r="D70" s="265">
        <v>776.38333333333333</v>
      </c>
      <c r="E70" s="265">
        <v>764.9666666666667</v>
      </c>
      <c r="F70" s="265">
        <v>756.58333333333337</v>
      </c>
      <c r="G70" s="265">
        <v>745.16666666666674</v>
      </c>
      <c r="H70" s="265">
        <v>784.76666666666665</v>
      </c>
      <c r="I70" s="265">
        <v>796.18333333333339</v>
      </c>
      <c r="J70" s="265">
        <v>804.56666666666661</v>
      </c>
      <c r="K70" s="263">
        <v>787.8</v>
      </c>
      <c r="L70" s="263">
        <v>768</v>
      </c>
      <c r="M70" s="263">
        <v>2.8403900000000002</v>
      </c>
    </row>
    <row r="71" spans="1:13">
      <c r="A71" s="282">
        <v>62</v>
      </c>
      <c r="B71" s="263" t="s">
        <v>233</v>
      </c>
      <c r="C71" s="263">
        <v>407.95</v>
      </c>
      <c r="D71" s="265">
        <v>409.96666666666664</v>
      </c>
      <c r="E71" s="265">
        <v>402.2833333333333</v>
      </c>
      <c r="F71" s="265">
        <v>396.61666666666667</v>
      </c>
      <c r="G71" s="265">
        <v>388.93333333333334</v>
      </c>
      <c r="H71" s="265">
        <v>415.63333333333327</v>
      </c>
      <c r="I71" s="265">
        <v>423.31666666666655</v>
      </c>
      <c r="J71" s="265">
        <v>428.98333333333323</v>
      </c>
      <c r="K71" s="263">
        <v>417.65</v>
      </c>
      <c r="L71" s="263">
        <v>404.3</v>
      </c>
      <c r="M71" s="263">
        <v>15.187060000000001</v>
      </c>
    </row>
    <row r="72" spans="1:13">
      <c r="A72" s="282">
        <v>63</v>
      </c>
      <c r="B72" s="263" t="s">
        <v>86</v>
      </c>
      <c r="C72" s="263">
        <v>881.05</v>
      </c>
      <c r="D72" s="265">
        <v>872.93333333333339</v>
      </c>
      <c r="E72" s="265">
        <v>852.11666666666679</v>
      </c>
      <c r="F72" s="265">
        <v>823.18333333333339</v>
      </c>
      <c r="G72" s="265">
        <v>802.36666666666679</v>
      </c>
      <c r="H72" s="265">
        <v>901.86666666666679</v>
      </c>
      <c r="I72" s="265">
        <v>922.68333333333339</v>
      </c>
      <c r="J72" s="265">
        <v>951.61666666666679</v>
      </c>
      <c r="K72" s="263">
        <v>893.75</v>
      </c>
      <c r="L72" s="263">
        <v>844</v>
      </c>
      <c r="M72" s="263">
        <v>24.152609999999999</v>
      </c>
    </row>
    <row r="73" spans="1:13">
      <c r="A73" s="282">
        <v>64</v>
      </c>
      <c r="B73" s="263" t="s">
        <v>92</v>
      </c>
      <c r="C73" s="263">
        <v>316.25</v>
      </c>
      <c r="D73" s="265">
        <v>317.96666666666664</v>
      </c>
      <c r="E73" s="265">
        <v>312.68333333333328</v>
      </c>
      <c r="F73" s="265">
        <v>309.11666666666662</v>
      </c>
      <c r="G73" s="265">
        <v>303.83333333333326</v>
      </c>
      <c r="H73" s="265">
        <v>321.5333333333333</v>
      </c>
      <c r="I73" s="265">
        <v>326.81666666666672</v>
      </c>
      <c r="J73" s="265">
        <v>330.38333333333333</v>
      </c>
      <c r="K73" s="263">
        <v>323.25</v>
      </c>
      <c r="L73" s="263">
        <v>314.39999999999998</v>
      </c>
      <c r="M73" s="263">
        <v>62.736449999999998</v>
      </c>
    </row>
    <row r="74" spans="1:13">
      <c r="A74" s="282">
        <v>65</v>
      </c>
      <c r="B74" s="263" t="s">
        <v>87</v>
      </c>
      <c r="C74" s="263">
        <v>528.65</v>
      </c>
      <c r="D74" s="265">
        <v>527.11666666666667</v>
      </c>
      <c r="E74" s="265">
        <v>523.2833333333333</v>
      </c>
      <c r="F74" s="265">
        <v>517.91666666666663</v>
      </c>
      <c r="G74" s="265">
        <v>514.08333333333326</v>
      </c>
      <c r="H74" s="265">
        <v>532.48333333333335</v>
      </c>
      <c r="I74" s="265">
        <v>536.31666666666661</v>
      </c>
      <c r="J74" s="265">
        <v>541.68333333333339</v>
      </c>
      <c r="K74" s="263">
        <v>530.95000000000005</v>
      </c>
      <c r="L74" s="263">
        <v>521.75</v>
      </c>
      <c r="M74" s="263">
        <v>16.845459999999999</v>
      </c>
    </row>
    <row r="75" spans="1:13">
      <c r="A75" s="282">
        <v>66</v>
      </c>
      <c r="B75" s="263" t="s">
        <v>234</v>
      </c>
      <c r="C75" s="263">
        <v>1449.1</v>
      </c>
      <c r="D75" s="265">
        <v>1462</v>
      </c>
      <c r="E75" s="265">
        <v>1429.1</v>
      </c>
      <c r="F75" s="265">
        <v>1409.1</v>
      </c>
      <c r="G75" s="265">
        <v>1376.1999999999998</v>
      </c>
      <c r="H75" s="265">
        <v>1482</v>
      </c>
      <c r="I75" s="265">
        <v>1514.9</v>
      </c>
      <c r="J75" s="265">
        <v>1534.9</v>
      </c>
      <c r="K75" s="263">
        <v>1494.9</v>
      </c>
      <c r="L75" s="263">
        <v>1442</v>
      </c>
      <c r="M75" s="263">
        <v>0.73551</v>
      </c>
    </row>
    <row r="76" spans="1:13">
      <c r="A76" s="282">
        <v>67</v>
      </c>
      <c r="B76" s="263" t="s">
        <v>834</v>
      </c>
      <c r="C76" s="263">
        <v>312.05</v>
      </c>
      <c r="D76" s="265">
        <v>315.56666666666666</v>
      </c>
      <c r="E76" s="265">
        <v>306.48333333333335</v>
      </c>
      <c r="F76" s="265">
        <v>300.91666666666669</v>
      </c>
      <c r="G76" s="265">
        <v>291.83333333333337</v>
      </c>
      <c r="H76" s="265">
        <v>321.13333333333333</v>
      </c>
      <c r="I76" s="265">
        <v>330.2166666666667</v>
      </c>
      <c r="J76" s="265">
        <v>335.7833333333333</v>
      </c>
      <c r="K76" s="263">
        <v>324.64999999999998</v>
      </c>
      <c r="L76" s="263">
        <v>310</v>
      </c>
      <c r="M76" s="263">
        <v>10.18056</v>
      </c>
    </row>
    <row r="77" spans="1:13">
      <c r="A77" s="282">
        <v>68</v>
      </c>
      <c r="B77" s="263" t="s">
        <v>90</v>
      </c>
      <c r="C77" s="263">
        <v>3507.7</v>
      </c>
      <c r="D77" s="265">
        <v>3519.2166666666667</v>
      </c>
      <c r="E77" s="265">
        <v>3489.4833333333336</v>
      </c>
      <c r="F77" s="265">
        <v>3471.2666666666669</v>
      </c>
      <c r="G77" s="265">
        <v>3441.5333333333338</v>
      </c>
      <c r="H77" s="265">
        <v>3537.4333333333334</v>
      </c>
      <c r="I77" s="265">
        <v>3567.1666666666661</v>
      </c>
      <c r="J77" s="265">
        <v>3585.3833333333332</v>
      </c>
      <c r="K77" s="263">
        <v>3548.95</v>
      </c>
      <c r="L77" s="263">
        <v>3501</v>
      </c>
      <c r="M77" s="263">
        <v>3.72681</v>
      </c>
    </row>
    <row r="78" spans="1:13">
      <c r="A78" s="282">
        <v>69</v>
      </c>
      <c r="B78" s="263" t="s">
        <v>348</v>
      </c>
      <c r="C78" s="263">
        <v>2318.15</v>
      </c>
      <c r="D78" s="265">
        <v>2336.6</v>
      </c>
      <c r="E78" s="265">
        <v>2273.25</v>
      </c>
      <c r="F78" s="265">
        <v>2228.35</v>
      </c>
      <c r="G78" s="265">
        <v>2165</v>
      </c>
      <c r="H78" s="265">
        <v>2381.5</v>
      </c>
      <c r="I78" s="265">
        <v>2444.8499999999995</v>
      </c>
      <c r="J78" s="265">
        <v>2489.75</v>
      </c>
      <c r="K78" s="263">
        <v>2399.9499999999998</v>
      </c>
      <c r="L78" s="263">
        <v>2291.6999999999998</v>
      </c>
      <c r="M78" s="263">
        <v>2.0200300000000002</v>
      </c>
    </row>
    <row r="79" spans="1:13">
      <c r="A79" s="282">
        <v>70</v>
      </c>
      <c r="B79" s="263" t="s">
        <v>93</v>
      </c>
      <c r="C79" s="263">
        <v>4492.25</v>
      </c>
      <c r="D79" s="265">
        <v>4492.416666666667</v>
      </c>
      <c r="E79" s="265">
        <v>4462.8333333333339</v>
      </c>
      <c r="F79" s="265">
        <v>4433.416666666667</v>
      </c>
      <c r="G79" s="265">
        <v>4403.8333333333339</v>
      </c>
      <c r="H79" s="265">
        <v>4521.8333333333339</v>
      </c>
      <c r="I79" s="265">
        <v>4551.4166666666679</v>
      </c>
      <c r="J79" s="265">
        <v>4580.8333333333339</v>
      </c>
      <c r="K79" s="263">
        <v>4522</v>
      </c>
      <c r="L79" s="263">
        <v>4463</v>
      </c>
      <c r="M79" s="263">
        <v>5.5641600000000002</v>
      </c>
    </row>
    <row r="80" spans="1:13">
      <c r="A80" s="282">
        <v>71</v>
      </c>
      <c r="B80" s="263" t="s">
        <v>235</v>
      </c>
      <c r="C80" s="263">
        <v>75.5</v>
      </c>
      <c r="D80" s="265">
        <v>75.783333333333346</v>
      </c>
      <c r="E80" s="265">
        <v>74.266666666666694</v>
      </c>
      <c r="F80" s="265">
        <v>73.033333333333346</v>
      </c>
      <c r="G80" s="265">
        <v>71.516666666666694</v>
      </c>
      <c r="H80" s="265">
        <v>77.016666666666694</v>
      </c>
      <c r="I80" s="265">
        <v>78.533333333333346</v>
      </c>
      <c r="J80" s="265">
        <v>79.766666666666694</v>
      </c>
      <c r="K80" s="263">
        <v>77.3</v>
      </c>
      <c r="L80" s="263">
        <v>74.55</v>
      </c>
      <c r="M80" s="263">
        <v>31.66225</v>
      </c>
    </row>
    <row r="81" spans="1:13">
      <c r="A81" s="282">
        <v>72</v>
      </c>
      <c r="B81" s="263" t="s">
        <v>94</v>
      </c>
      <c r="C81" s="263">
        <v>2583.25</v>
      </c>
      <c r="D81" s="265">
        <v>2600.5833333333335</v>
      </c>
      <c r="E81" s="265">
        <v>2557.666666666667</v>
      </c>
      <c r="F81" s="265">
        <v>2532.0833333333335</v>
      </c>
      <c r="G81" s="265">
        <v>2489.166666666667</v>
      </c>
      <c r="H81" s="265">
        <v>2626.166666666667</v>
      </c>
      <c r="I81" s="265">
        <v>2669.0833333333339</v>
      </c>
      <c r="J81" s="265">
        <v>2694.666666666667</v>
      </c>
      <c r="K81" s="263">
        <v>2643.5</v>
      </c>
      <c r="L81" s="263">
        <v>2575</v>
      </c>
      <c r="M81" s="263">
        <v>9.5080899999999993</v>
      </c>
    </row>
    <row r="82" spans="1:13">
      <c r="A82" s="282">
        <v>73</v>
      </c>
      <c r="B82" s="263" t="s">
        <v>236</v>
      </c>
      <c r="C82" s="263">
        <v>481.8</v>
      </c>
      <c r="D82" s="265">
        <v>483.09999999999997</v>
      </c>
      <c r="E82" s="265">
        <v>476.74999999999994</v>
      </c>
      <c r="F82" s="265">
        <v>471.7</v>
      </c>
      <c r="G82" s="265">
        <v>465.34999999999997</v>
      </c>
      <c r="H82" s="265">
        <v>488.14999999999992</v>
      </c>
      <c r="I82" s="265">
        <v>494.49999999999994</v>
      </c>
      <c r="J82" s="265">
        <v>499.5499999999999</v>
      </c>
      <c r="K82" s="263">
        <v>489.45</v>
      </c>
      <c r="L82" s="263">
        <v>478.05</v>
      </c>
      <c r="M82" s="263">
        <v>8.2922600000000006</v>
      </c>
    </row>
    <row r="83" spans="1:13">
      <c r="A83" s="282">
        <v>74</v>
      </c>
      <c r="B83" s="263" t="s">
        <v>237</v>
      </c>
      <c r="C83" s="263">
        <v>1384.35</v>
      </c>
      <c r="D83" s="265">
        <v>1397.55</v>
      </c>
      <c r="E83" s="265">
        <v>1363.8</v>
      </c>
      <c r="F83" s="265">
        <v>1343.25</v>
      </c>
      <c r="G83" s="265">
        <v>1309.5</v>
      </c>
      <c r="H83" s="265">
        <v>1418.1</v>
      </c>
      <c r="I83" s="265">
        <v>1451.85</v>
      </c>
      <c r="J83" s="265">
        <v>1472.3999999999999</v>
      </c>
      <c r="K83" s="263">
        <v>1431.3</v>
      </c>
      <c r="L83" s="263">
        <v>1377</v>
      </c>
      <c r="M83" s="263">
        <v>2.66689</v>
      </c>
    </row>
    <row r="84" spans="1:13">
      <c r="A84" s="282">
        <v>75</v>
      </c>
      <c r="B84" s="263" t="s">
        <v>96</v>
      </c>
      <c r="C84" s="263">
        <v>1336.55</v>
      </c>
      <c r="D84" s="265">
        <v>1337.2666666666667</v>
      </c>
      <c r="E84" s="265">
        <v>1322.2833333333333</v>
      </c>
      <c r="F84" s="265">
        <v>1308.0166666666667</v>
      </c>
      <c r="G84" s="265">
        <v>1293.0333333333333</v>
      </c>
      <c r="H84" s="265">
        <v>1351.5333333333333</v>
      </c>
      <c r="I84" s="265">
        <v>1366.5166666666664</v>
      </c>
      <c r="J84" s="265">
        <v>1380.7833333333333</v>
      </c>
      <c r="K84" s="263">
        <v>1352.25</v>
      </c>
      <c r="L84" s="263">
        <v>1323</v>
      </c>
      <c r="M84" s="263">
        <v>6.4831500000000002</v>
      </c>
    </row>
    <row r="85" spans="1:13">
      <c r="A85" s="282">
        <v>76</v>
      </c>
      <c r="B85" s="263" t="s">
        <v>97</v>
      </c>
      <c r="C85" s="263">
        <v>204.9</v>
      </c>
      <c r="D85" s="265">
        <v>205.78333333333333</v>
      </c>
      <c r="E85" s="265">
        <v>203.16666666666666</v>
      </c>
      <c r="F85" s="265">
        <v>201.43333333333334</v>
      </c>
      <c r="G85" s="265">
        <v>198.81666666666666</v>
      </c>
      <c r="H85" s="265">
        <v>207.51666666666665</v>
      </c>
      <c r="I85" s="265">
        <v>210.13333333333333</v>
      </c>
      <c r="J85" s="265">
        <v>211.86666666666665</v>
      </c>
      <c r="K85" s="263">
        <v>208.4</v>
      </c>
      <c r="L85" s="263">
        <v>204.05</v>
      </c>
      <c r="M85" s="263">
        <v>21.772680000000001</v>
      </c>
    </row>
    <row r="86" spans="1:13">
      <c r="A86" s="282">
        <v>77</v>
      </c>
      <c r="B86" s="263" t="s">
        <v>98</v>
      </c>
      <c r="C86" s="263">
        <v>86.3</v>
      </c>
      <c r="D86" s="265">
        <v>87.133333333333326</v>
      </c>
      <c r="E86" s="265">
        <v>85.066666666666649</v>
      </c>
      <c r="F86" s="265">
        <v>83.833333333333329</v>
      </c>
      <c r="G86" s="265">
        <v>81.766666666666652</v>
      </c>
      <c r="H86" s="265">
        <v>88.366666666666646</v>
      </c>
      <c r="I86" s="265">
        <v>90.433333333333309</v>
      </c>
      <c r="J86" s="265">
        <v>91.666666666666643</v>
      </c>
      <c r="K86" s="263">
        <v>89.2</v>
      </c>
      <c r="L86" s="263">
        <v>85.9</v>
      </c>
      <c r="M86" s="263">
        <v>204.3211</v>
      </c>
    </row>
    <row r="87" spans="1:13">
      <c r="A87" s="282">
        <v>78</v>
      </c>
      <c r="B87" s="263" t="s">
        <v>359</v>
      </c>
      <c r="C87" s="263">
        <v>178.05</v>
      </c>
      <c r="D87" s="265">
        <v>178.36666666666667</v>
      </c>
      <c r="E87" s="265">
        <v>175.33333333333334</v>
      </c>
      <c r="F87" s="265">
        <v>172.61666666666667</v>
      </c>
      <c r="G87" s="265">
        <v>169.58333333333334</v>
      </c>
      <c r="H87" s="265">
        <v>181.08333333333334</v>
      </c>
      <c r="I87" s="265">
        <v>184.11666666666665</v>
      </c>
      <c r="J87" s="265">
        <v>186.83333333333334</v>
      </c>
      <c r="K87" s="263">
        <v>181.4</v>
      </c>
      <c r="L87" s="263">
        <v>175.65</v>
      </c>
      <c r="M87" s="263">
        <v>22.801449999999999</v>
      </c>
    </row>
    <row r="88" spans="1:13">
      <c r="A88" s="282">
        <v>79</v>
      </c>
      <c r="B88" s="263" t="s">
        <v>240</v>
      </c>
      <c r="C88" s="263">
        <v>68.599999999999994</v>
      </c>
      <c r="D88" s="265">
        <v>68.966666666666654</v>
      </c>
      <c r="E88" s="265">
        <v>68.133333333333312</v>
      </c>
      <c r="F88" s="265">
        <v>67.666666666666657</v>
      </c>
      <c r="G88" s="265">
        <v>66.833333333333314</v>
      </c>
      <c r="H88" s="265">
        <v>69.433333333333309</v>
      </c>
      <c r="I88" s="265">
        <v>70.266666666666652</v>
      </c>
      <c r="J88" s="265">
        <v>70.733333333333306</v>
      </c>
      <c r="K88" s="263">
        <v>69.8</v>
      </c>
      <c r="L88" s="263">
        <v>68.5</v>
      </c>
      <c r="M88" s="263">
        <v>15.211819999999999</v>
      </c>
    </row>
    <row r="89" spans="1:13">
      <c r="A89" s="282">
        <v>80</v>
      </c>
      <c r="B89" s="263" t="s">
        <v>99</v>
      </c>
      <c r="C89" s="263">
        <v>154.15</v>
      </c>
      <c r="D89" s="265">
        <v>153.20000000000002</v>
      </c>
      <c r="E89" s="265">
        <v>148.45000000000005</v>
      </c>
      <c r="F89" s="265">
        <v>142.75000000000003</v>
      </c>
      <c r="G89" s="265">
        <v>138.00000000000006</v>
      </c>
      <c r="H89" s="265">
        <v>158.90000000000003</v>
      </c>
      <c r="I89" s="265">
        <v>163.64999999999998</v>
      </c>
      <c r="J89" s="265">
        <v>169.35000000000002</v>
      </c>
      <c r="K89" s="263">
        <v>157.94999999999999</v>
      </c>
      <c r="L89" s="263">
        <v>147.5</v>
      </c>
      <c r="M89" s="263">
        <v>630.69390999999996</v>
      </c>
    </row>
    <row r="90" spans="1:13">
      <c r="A90" s="282">
        <v>81</v>
      </c>
      <c r="B90" s="263" t="s">
        <v>102</v>
      </c>
      <c r="C90" s="263">
        <v>28</v>
      </c>
      <c r="D90" s="265">
        <v>28.066666666666666</v>
      </c>
      <c r="E90" s="265">
        <v>27.483333333333334</v>
      </c>
      <c r="F90" s="265">
        <v>26.966666666666669</v>
      </c>
      <c r="G90" s="265">
        <v>26.383333333333336</v>
      </c>
      <c r="H90" s="265">
        <v>28.583333333333332</v>
      </c>
      <c r="I90" s="265">
        <v>29.166666666666668</v>
      </c>
      <c r="J90" s="265">
        <v>29.68333333333333</v>
      </c>
      <c r="K90" s="263">
        <v>28.65</v>
      </c>
      <c r="L90" s="263">
        <v>27.55</v>
      </c>
      <c r="M90" s="263">
        <v>176.53424999999999</v>
      </c>
    </row>
    <row r="91" spans="1:13">
      <c r="A91" s="282">
        <v>82</v>
      </c>
      <c r="B91" s="263" t="s">
        <v>241</v>
      </c>
      <c r="C91" s="263">
        <v>202.05</v>
      </c>
      <c r="D91" s="265">
        <v>202.20000000000002</v>
      </c>
      <c r="E91" s="265">
        <v>196.15000000000003</v>
      </c>
      <c r="F91" s="265">
        <v>190.25000000000003</v>
      </c>
      <c r="G91" s="265">
        <v>184.20000000000005</v>
      </c>
      <c r="H91" s="265">
        <v>208.10000000000002</v>
      </c>
      <c r="I91" s="265">
        <v>214.15000000000003</v>
      </c>
      <c r="J91" s="265">
        <v>220.05</v>
      </c>
      <c r="K91" s="263">
        <v>208.25</v>
      </c>
      <c r="L91" s="263">
        <v>196.3</v>
      </c>
      <c r="M91" s="263">
        <v>14.24957</v>
      </c>
    </row>
    <row r="92" spans="1:13">
      <c r="A92" s="282">
        <v>83</v>
      </c>
      <c r="B92" s="263" t="s">
        <v>100</v>
      </c>
      <c r="C92" s="263">
        <v>487.1</v>
      </c>
      <c r="D92" s="265">
        <v>481.7</v>
      </c>
      <c r="E92" s="265">
        <v>472.2</v>
      </c>
      <c r="F92" s="265">
        <v>457.3</v>
      </c>
      <c r="G92" s="265">
        <v>447.8</v>
      </c>
      <c r="H92" s="265">
        <v>496.59999999999997</v>
      </c>
      <c r="I92" s="265">
        <v>506.09999999999997</v>
      </c>
      <c r="J92" s="265">
        <v>521</v>
      </c>
      <c r="K92" s="263">
        <v>491.2</v>
      </c>
      <c r="L92" s="263">
        <v>466.8</v>
      </c>
      <c r="M92" s="263">
        <v>27.557549999999999</v>
      </c>
    </row>
    <row r="93" spans="1:13">
      <c r="A93" s="282">
        <v>84</v>
      </c>
      <c r="B93" s="263" t="s">
        <v>242</v>
      </c>
      <c r="C93" s="263">
        <v>495.95</v>
      </c>
      <c r="D93" s="265">
        <v>497.61666666666662</v>
      </c>
      <c r="E93" s="265">
        <v>491.33333333333326</v>
      </c>
      <c r="F93" s="265">
        <v>486.71666666666664</v>
      </c>
      <c r="G93" s="265">
        <v>480.43333333333328</v>
      </c>
      <c r="H93" s="265">
        <v>502.23333333333323</v>
      </c>
      <c r="I93" s="265">
        <v>508.51666666666665</v>
      </c>
      <c r="J93" s="265">
        <v>513.13333333333321</v>
      </c>
      <c r="K93" s="263">
        <v>503.9</v>
      </c>
      <c r="L93" s="263">
        <v>493</v>
      </c>
      <c r="M93" s="263">
        <v>1.1444300000000001</v>
      </c>
    </row>
    <row r="94" spans="1:13">
      <c r="A94" s="282">
        <v>85</v>
      </c>
      <c r="B94" s="263" t="s">
        <v>103</v>
      </c>
      <c r="C94" s="263">
        <v>689.1</v>
      </c>
      <c r="D94" s="265">
        <v>691.4666666666667</v>
      </c>
      <c r="E94" s="265">
        <v>685.33333333333337</v>
      </c>
      <c r="F94" s="265">
        <v>681.56666666666672</v>
      </c>
      <c r="G94" s="265">
        <v>675.43333333333339</v>
      </c>
      <c r="H94" s="265">
        <v>695.23333333333335</v>
      </c>
      <c r="I94" s="265">
        <v>701.36666666666656</v>
      </c>
      <c r="J94" s="265">
        <v>705.13333333333333</v>
      </c>
      <c r="K94" s="263">
        <v>697.6</v>
      </c>
      <c r="L94" s="263">
        <v>687.7</v>
      </c>
      <c r="M94" s="263">
        <v>5.8555599999999997</v>
      </c>
    </row>
    <row r="95" spans="1:13">
      <c r="A95" s="282">
        <v>86</v>
      </c>
      <c r="B95" s="263" t="s">
        <v>243</v>
      </c>
      <c r="C95" s="263">
        <v>474.65</v>
      </c>
      <c r="D95" s="265">
        <v>476.86666666666662</v>
      </c>
      <c r="E95" s="265">
        <v>464.73333333333323</v>
      </c>
      <c r="F95" s="265">
        <v>454.81666666666661</v>
      </c>
      <c r="G95" s="265">
        <v>442.68333333333322</v>
      </c>
      <c r="H95" s="265">
        <v>486.78333333333325</v>
      </c>
      <c r="I95" s="265">
        <v>498.91666666666657</v>
      </c>
      <c r="J95" s="265">
        <v>508.83333333333326</v>
      </c>
      <c r="K95" s="263">
        <v>489</v>
      </c>
      <c r="L95" s="263">
        <v>466.95</v>
      </c>
      <c r="M95" s="263">
        <v>4.2123699999999999</v>
      </c>
    </row>
    <row r="96" spans="1:13">
      <c r="A96" s="282">
        <v>87</v>
      </c>
      <c r="B96" s="263" t="s">
        <v>244</v>
      </c>
      <c r="C96" s="263">
        <v>1483.5</v>
      </c>
      <c r="D96" s="265">
        <v>1487.5</v>
      </c>
      <c r="E96" s="265">
        <v>1466</v>
      </c>
      <c r="F96" s="265">
        <v>1448.5</v>
      </c>
      <c r="G96" s="265">
        <v>1427</v>
      </c>
      <c r="H96" s="265">
        <v>1505</v>
      </c>
      <c r="I96" s="265">
        <v>1526.5</v>
      </c>
      <c r="J96" s="265">
        <v>1544</v>
      </c>
      <c r="K96" s="263">
        <v>1509</v>
      </c>
      <c r="L96" s="263">
        <v>1470</v>
      </c>
      <c r="M96" s="263">
        <v>3.88069</v>
      </c>
    </row>
    <row r="97" spans="1:13">
      <c r="A97" s="282">
        <v>88</v>
      </c>
      <c r="B97" s="263" t="s">
        <v>104</v>
      </c>
      <c r="C97" s="263">
        <v>1344.25</v>
      </c>
      <c r="D97" s="265">
        <v>1347.8333333333333</v>
      </c>
      <c r="E97" s="265">
        <v>1327.9666666666665</v>
      </c>
      <c r="F97" s="265">
        <v>1311.6833333333332</v>
      </c>
      <c r="G97" s="265">
        <v>1291.8166666666664</v>
      </c>
      <c r="H97" s="265">
        <v>1364.1166666666666</v>
      </c>
      <c r="I97" s="265">
        <v>1383.9833333333333</v>
      </c>
      <c r="J97" s="265">
        <v>1400.2666666666667</v>
      </c>
      <c r="K97" s="263">
        <v>1367.7</v>
      </c>
      <c r="L97" s="263">
        <v>1331.55</v>
      </c>
      <c r="M97" s="263">
        <v>14.006790000000001</v>
      </c>
    </row>
    <row r="98" spans="1:13">
      <c r="A98" s="282">
        <v>89</v>
      </c>
      <c r="B98" s="263" t="s">
        <v>372</v>
      </c>
      <c r="C98" s="263">
        <v>537.70000000000005</v>
      </c>
      <c r="D98" s="265">
        <v>540.20000000000005</v>
      </c>
      <c r="E98" s="265">
        <v>530.05000000000007</v>
      </c>
      <c r="F98" s="265">
        <v>522.4</v>
      </c>
      <c r="G98" s="265">
        <v>512.25</v>
      </c>
      <c r="H98" s="265">
        <v>547.85000000000014</v>
      </c>
      <c r="I98" s="265">
        <v>558.00000000000023</v>
      </c>
      <c r="J98" s="265">
        <v>565.6500000000002</v>
      </c>
      <c r="K98" s="263">
        <v>550.35</v>
      </c>
      <c r="L98" s="263">
        <v>532.54999999999995</v>
      </c>
      <c r="M98" s="263">
        <v>11.028829999999999</v>
      </c>
    </row>
    <row r="99" spans="1:13">
      <c r="A99" s="282">
        <v>90</v>
      </c>
      <c r="B99" s="263" t="s">
        <v>246</v>
      </c>
      <c r="C99" s="263">
        <v>285.64999999999998</v>
      </c>
      <c r="D99" s="265">
        <v>287.68333333333334</v>
      </c>
      <c r="E99" s="265">
        <v>279.61666666666667</v>
      </c>
      <c r="F99" s="265">
        <v>273.58333333333331</v>
      </c>
      <c r="G99" s="265">
        <v>265.51666666666665</v>
      </c>
      <c r="H99" s="265">
        <v>293.7166666666667</v>
      </c>
      <c r="I99" s="265">
        <v>301.78333333333342</v>
      </c>
      <c r="J99" s="265">
        <v>307.81666666666672</v>
      </c>
      <c r="K99" s="263">
        <v>295.75</v>
      </c>
      <c r="L99" s="263">
        <v>281.64999999999998</v>
      </c>
      <c r="M99" s="263">
        <v>7.0082100000000001</v>
      </c>
    </row>
    <row r="100" spans="1:13">
      <c r="A100" s="282">
        <v>91</v>
      </c>
      <c r="B100" s="263" t="s">
        <v>107</v>
      </c>
      <c r="C100" s="263">
        <v>961.9</v>
      </c>
      <c r="D100" s="265">
        <v>959.63333333333333</v>
      </c>
      <c r="E100" s="265">
        <v>946.26666666666665</v>
      </c>
      <c r="F100" s="265">
        <v>930.63333333333333</v>
      </c>
      <c r="G100" s="265">
        <v>917.26666666666665</v>
      </c>
      <c r="H100" s="265">
        <v>975.26666666666665</v>
      </c>
      <c r="I100" s="265">
        <v>988.63333333333321</v>
      </c>
      <c r="J100" s="265">
        <v>1004.2666666666667</v>
      </c>
      <c r="K100" s="263">
        <v>973</v>
      </c>
      <c r="L100" s="263">
        <v>944</v>
      </c>
      <c r="M100" s="263">
        <v>56.218229999999998</v>
      </c>
    </row>
    <row r="101" spans="1:13">
      <c r="A101" s="282">
        <v>92</v>
      </c>
      <c r="B101" s="263" t="s">
        <v>248</v>
      </c>
      <c r="C101" s="263">
        <v>3150</v>
      </c>
      <c r="D101" s="265">
        <v>3161.0833333333335</v>
      </c>
      <c r="E101" s="265">
        <v>3127.2166666666672</v>
      </c>
      <c r="F101" s="265">
        <v>3104.4333333333338</v>
      </c>
      <c r="G101" s="265">
        <v>3070.5666666666675</v>
      </c>
      <c r="H101" s="265">
        <v>3183.8666666666668</v>
      </c>
      <c r="I101" s="265">
        <v>3217.7333333333327</v>
      </c>
      <c r="J101" s="265">
        <v>3240.5166666666664</v>
      </c>
      <c r="K101" s="263">
        <v>3194.95</v>
      </c>
      <c r="L101" s="263">
        <v>3138.3</v>
      </c>
      <c r="M101" s="263">
        <v>1.5411699999999999</v>
      </c>
    </row>
    <row r="102" spans="1:13">
      <c r="A102" s="282">
        <v>93</v>
      </c>
      <c r="B102" s="263" t="s">
        <v>109</v>
      </c>
      <c r="C102" s="263">
        <v>1519.5</v>
      </c>
      <c r="D102" s="265">
        <v>1529</v>
      </c>
      <c r="E102" s="265">
        <v>1503</v>
      </c>
      <c r="F102" s="265">
        <v>1486.5</v>
      </c>
      <c r="G102" s="265">
        <v>1460.5</v>
      </c>
      <c r="H102" s="265">
        <v>1545.5</v>
      </c>
      <c r="I102" s="265">
        <v>1571.5</v>
      </c>
      <c r="J102" s="265">
        <v>1588</v>
      </c>
      <c r="K102" s="263">
        <v>1555</v>
      </c>
      <c r="L102" s="263">
        <v>1512.5</v>
      </c>
      <c r="M102" s="263">
        <v>75.585250000000002</v>
      </c>
    </row>
    <row r="103" spans="1:13">
      <c r="A103" s="282">
        <v>94</v>
      </c>
      <c r="B103" s="263" t="s">
        <v>249</v>
      </c>
      <c r="C103" s="263">
        <v>722.95</v>
      </c>
      <c r="D103" s="265">
        <v>724.9666666666667</v>
      </c>
      <c r="E103" s="265">
        <v>712.98333333333335</v>
      </c>
      <c r="F103" s="265">
        <v>703.01666666666665</v>
      </c>
      <c r="G103" s="265">
        <v>691.0333333333333</v>
      </c>
      <c r="H103" s="265">
        <v>734.93333333333339</v>
      </c>
      <c r="I103" s="265">
        <v>746.91666666666674</v>
      </c>
      <c r="J103" s="265">
        <v>756.88333333333344</v>
      </c>
      <c r="K103" s="263">
        <v>736.95</v>
      </c>
      <c r="L103" s="263">
        <v>715</v>
      </c>
      <c r="M103" s="263">
        <v>32.037219999999998</v>
      </c>
    </row>
    <row r="104" spans="1:13">
      <c r="A104" s="282">
        <v>95</v>
      </c>
      <c r="B104" s="263" t="s">
        <v>105</v>
      </c>
      <c r="C104" s="263">
        <v>1115.25</v>
      </c>
      <c r="D104" s="265">
        <v>1124.7</v>
      </c>
      <c r="E104" s="265">
        <v>1099.7</v>
      </c>
      <c r="F104" s="265">
        <v>1084.1500000000001</v>
      </c>
      <c r="G104" s="265">
        <v>1059.1500000000001</v>
      </c>
      <c r="H104" s="265">
        <v>1140.25</v>
      </c>
      <c r="I104" s="265">
        <v>1165.25</v>
      </c>
      <c r="J104" s="265">
        <v>1180.8</v>
      </c>
      <c r="K104" s="263">
        <v>1149.7</v>
      </c>
      <c r="L104" s="263">
        <v>1109.1500000000001</v>
      </c>
      <c r="M104" s="263">
        <v>20.940550000000002</v>
      </c>
    </row>
    <row r="105" spans="1:13">
      <c r="A105" s="282">
        <v>96</v>
      </c>
      <c r="B105" s="263" t="s">
        <v>110</v>
      </c>
      <c r="C105" s="263">
        <v>3463.95</v>
      </c>
      <c r="D105" s="265">
        <v>3458.7166666666667</v>
      </c>
      <c r="E105" s="265">
        <v>3427.9333333333334</v>
      </c>
      <c r="F105" s="265">
        <v>3391.9166666666665</v>
      </c>
      <c r="G105" s="265">
        <v>3361.1333333333332</v>
      </c>
      <c r="H105" s="265">
        <v>3494.7333333333336</v>
      </c>
      <c r="I105" s="265">
        <v>3525.5166666666673</v>
      </c>
      <c r="J105" s="265">
        <v>3561.5333333333338</v>
      </c>
      <c r="K105" s="263">
        <v>3489.5</v>
      </c>
      <c r="L105" s="263">
        <v>3422.7</v>
      </c>
      <c r="M105" s="263">
        <v>7.4910699999999997</v>
      </c>
    </row>
    <row r="106" spans="1:13">
      <c r="A106" s="282">
        <v>97</v>
      </c>
      <c r="B106" s="263" t="s">
        <v>112</v>
      </c>
      <c r="C106" s="263">
        <v>336.6</v>
      </c>
      <c r="D106" s="265">
        <v>338.40000000000003</v>
      </c>
      <c r="E106" s="265">
        <v>332.90000000000009</v>
      </c>
      <c r="F106" s="265">
        <v>329.20000000000005</v>
      </c>
      <c r="G106" s="265">
        <v>323.7000000000001</v>
      </c>
      <c r="H106" s="265">
        <v>342.10000000000008</v>
      </c>
      <c r="I106" s="265">
        <v>347.59999999999997</v>
      </c>
      <c r="J106" s="265">
        <v>351.30000000000007</v>
      </c>
      <c r="K106" s="263">
        <v>343.9</v>
      </c>
      <c r="L106" s="263">
        <v>334.7</v>
      </c>
      <c r="M106" s="263">
        <v>105.55735</v>
      </c>
    </row>
    <row r="107" spans="1:13">
      <c r="A107" s="282">
        <v>98</v>
      </c>
      <c r="B107" s="263" t="s">
        <v>113</v>
      </c>
      <c r="C107" s="263">
        <v>243.15</v>
      </c>
      <c r="D107" s="265">
        <v>245.21666666666667</v>
      </c>
      <c r="E107" s="265">
        <v>240.18333333333334</v>
      </c>
      <c r="F107" s="265">
        <v>237.21666666666667</v>
      </c>
      <c r="G107" s="265">
        <v>232.18333333333334</v>
      </c>
      <c r="H107" s="265">
        <v>248.18333333333334</v>
      </c>
      <c r="I107" s="265">
        <v>253.2166666666667</v>
      </c>
      <c r="J107" s="265">
        <v>256.18333333333334</v>
      </c>
      <c r="K107" s="263">
        <v>250.25</v>
      </c>
      <c r="L107" s="263">
        <v>242.25</v>
      </c>
      <c r="M107" s="263">
        <v>65.387460000000004</v>
      </c>
    </row>
    <row r="108" spans="1:13">
      <c r="A108" s="282">
        <v>99</v>
      </c>
      <c r="B108" s="263" t="s">
        <v>114</v>
      </c>
      <c r="C108" s="263">
        <v>2174.5500000000002</v>
      </c>
      <c r="D108" s="265">
        <v>2186.5499999999997</v>
      </c>
      <c r="E108" s="265">
        <v>2156.9999999999995</v>
      </c>
      <c r="F108" s="265">
        <v>2139.4499999999998</v>
      </c>
      <c r="G108" s="265">
        <v>2109.8999999999996</v>
      </c>
      <c r="H108" s="265">
        <v>2204.0999999999995</v>
      </c>
      <c r="I108" s="265">
        <v>2233.6499999999996</v>
      </c>
      <c r="J108" s="265">
        <v>2251.1999999999994</v>
      </c>
      <c r="K108" s="263">
        <v>2216.1</v>
      </c>
      <c r="L108" s="263">
        <v>2169</v>
      </c>
      <c r="M108" s="263">
        <v>14.40724</v>
      </c>
    </row>
    <row r="109" spans="1:13">
      <c r="A109" s="282">
        <v>100</v>
      </c>
      <c r="B109" s="263" t="s">
        <v>250</v>
      </c>
      <c r="C109" s="263">
        <v>309.2</v>
      </c>
      <c r="D109" s="265">
        <v>311.5333333333333</v>
      </c>
      <c r="E109" s="265">
        <v>305.71666666666658</v>
      </c>
      <c r="F109" s="265">
        <v>302.23333333333329</v>
      </c>
      <c r="G109" s="265">
        <v>296.41666666666657</v>
      </c>
      <c r="H109" s="265">
        <v>315.01666666666659</v>
      </c>
      <c r="I109" s="265">
        <v>320.83333333333331</v>
      </c>
      <c r="J109" s="265">
        <v>324.31666666666661</v>
      </c>
      <c r="K109" s="263">
        <v>317.35000000000002</v>
      </c>
      <c r="L109" s="263">
        <v>308.05</v>
      </c>
      <c r="M109" s="263">
        <v>5.9951100000000004</v>
      </c>
    </row>
    <row r="110" spans="1:13">
      <c r="A110" s="282">
        <v>101</v>
      </c>
      <c r="B110" s="263" t="s">
        <v>251</v>
      </c>
      <c r="C110" s="263">
        <v>50.4</v>
      </c>
      <c r="D110" s="265">
        <v>50.666666666666664</v>
      </c>
      <c r="E110" s="265">
        <v>49.733333333333327</v>
      </c>
      <c r="F110" s="265">
        <v>49.066666666666663</v>
      </c>
      <c r="G110" s="265">
        <v>48.133333333333326</v>
      </c>
      <c r="H110" s="265">
        <v>51.333333333333329</v>
      </c>
      <c r="I110" s="265">
        <v>52.266666666666666</v>
      </c>
      <c r="J110" s="265">
        <v>52.93333333333333</v>
      </c>
      <c r="K110" s="263">
        <v>51.6</v>
      </c>
      <c r="L110" s="263">
        <v>50</v>
      </c>
      <c r="M110" s="263">
        <v>31.216660000000001</v>
      </c>
    </row>
    <row r="111" spans="1:13">
      <c r="A111" s="282">
        <v>102</v>
      </c>
      <c r="B111" s="263" t="s">
        <v>108</v>
      </c>
      <c r="C111" s="263">
        <v>2510.25</v>
      </c>
      <c r="D111" s="265">
        <v>2525.2166666666667</v>
      </c>
      <c r="E111" s="265">
        <v>2490.4333333333334</v>
      </c>
      <c r="F111" s="265">
        <v>2470.6166666666668</v>
      </c>
      <c r="G111" s="265">
        <v>2435.8333333333335</v>
      </c>
      <c r="H111" s="265">
        <v>2545.0333333333333</v>
      </c>
      <c r="I111" s="265">
        <v>2579.8166666666671</v>
      </c>
      <c r="J111" s="265">
        <v>2599.6333333333332</v>
      </c>
      <c r="K111" s="263">
        <v>2560</v>
      </c>
      <c r="L111" s="263">
        <v>2505.4</v>
      </c>
      <c r="M111" s="263">
        <v>21.798210000000001</v>
      </c>
    </row>
    <row r="112" spans="1:13">
      <c r="A112" s="282">
        <v>103</v>
      </c>
      <c r="B112" s="263" t="s">
        <v>116</v>
      </c>
      <c r="C112" s="263">
        <v>608.04999999999995</v>
      </c>
      <c r="D112" s="265">
        <v>608.4</v>
      </c>
      <c r="E112" s="265">
        <v>600.79999999999995</v>
      </c>
      <c r="F112" s="265">
        <v>593.54999999999995</v>
      </c>
      <c r="G112" s="265">
        <v>585.94999999999993</v>
      </c>
      <c r="H112" s="265">
        <v>615.65</v>
      </c>
      <c r="I112" s="265">
        <v>623.25000000000011</v>
      </c>
      <c r="J112" s="265">
        <v>630.5</v>
      </c>
      <c r="K112" s="263">
        <v>616</v>
      </c>
      <c r="L112" s="263">
        <v>601.15</v>
      </c>
      <c r="M112" s="263">
        <v>196.32433</v>
      </c>
    </row>
    <row r="113" spans="1:13">
      <c r="A113" s="282">
        <v>104</v>
      </c>
      <c r="B113" s="263" t="s">
        <v>252</v>
      </c>
      <c r="C113" s="263">
        <v>1481.5</v>
      </c>
      <c r="D113" s="265">
        <v>1497.0833333333333</v>
      </c>
      <c r="E113" s="265">
        <v>1459.4166666666665</v>
      </c>
      <c r="F113" s="265">
        <v>1437.3333333333333</v>
      </c>
      <c r="G113" s="265">
        <v>1399.6666666666665</v>
      </c>
      <c r="H113" s="265">
        <v>1519.1666666666665</v>
      </c>
      <c r="I113" s="265">
        <v>1556.833333333333</v>
      </c>
      <c r="J113" s="265">
        <v>1578.9166666666665</v>
      </c>
      <c r="K113" s="263">
        <v>1534.75</v>
      </c>
      <c r="L113" s="263">
        <v>1475</v>
      </c>
      <c r="M113" s="263">
        <v>5.6467700000000001</v>
      </c>
    </row>
    <row r="114" spans="1:13">
      <c r="A114" s="282">
        <v>105</v>
      </c>
      <c r="B114" s="263" t="s">
        <v>117</v>
      </c>
      <c r="C114" s="263">
        <v>479.05</v>
      </c>
      <c r="D114" s="265">
        <v>481.9666666666667</v>
      </c>
      <c r="E114" s="265">
        <v>474.93333333333339</v>
      </c>
      <c r="F114" s="265">
        <v>470.81666666666672</v>
      </c>
      <c r="G114" s="265">
        <v>463.78333333333342</v>
      </c>
      <c r="H114" s="265">
        <v>486.08333333333337</v>
      </c>
      <c r="I114" s="265">
        <v>493.11666666666667</v>
      </c>
      <c r="J114" s="265">
        <v>497.23333333333335</v>
      </c>
      <c r="K114" s="263">
        <v>489</v>
      </c>
      <c r="L114" s="263">
        <v>477.85</v>
      </c>
      <c r="M114" s="263">
        <v>23.92708</v>
      </c>
    </row>
    <row r="115" spans="1:13">
      <c r="A115" s="282">
        <v>106</v>
      </c>
      <c r="B115" s="263" t="s">
        <v>387</v>
      </c>
      <c r="C115" s="263">
        <v>418.65</v>
      </c>
      <c r="D115" s="265">
        <v>418.56666666666666</v>
      </c>
      <c r="E115" s="265">
        <v>414.13333333333333</v>
      </c>
      <c r="F115" s="265">
        <v>409.61666666666667</v>
      </c>
      <c r="G115" s="265">
        <v>405.18333333333334</v>
      </c>
      <c r="H115" s="265">
        <v>423.08333333333331</v>
      </c>
      <c r="I115" s="265">
        <v>427.51666666666659</v>
      </c>
      <c r="J115" s="265">
        <v>432.0333333333333</v>
      </c>
      <c r="K115" s="263">
        <v>423</v>
      </c>
      <c r="L115" s="263">
        <v>414.05</v>
      </c>
      <c r="M115" s="263">
        <v>3.87764</v>
      </c>
    </row>
    <row r="116" spans="1:13">
      <c r="A116" s="282">
        <v>107</v>
      </c>
      <c r="B116" s="263" t="s">
        <v>119</v>
      </c>
      <c r="C116" s="263">
        <v>67.25</v>
      </c>
      <c r="D116" s="265">
        <v>67.649999999999991</v>
      </c>
      <c r="E116" s="265">
        <v>66.59999999999998</v>
      </c>
      <c r="F116" s="265">
        <v>65.949999999999989</v>
      </c>
      <c r="G116" s="265">
        <v>64.899999999999977</v>
      </c>
      <c r="H116" s="265">
        <v>68.299999999999983</v>
      </c>
      <c r="I116" s="265">
        <v>69.349999999999994</v>
      </c>
      <c r="J116" s="265">
        <v>69.999999999999986</v>
      </c>
      <c r="K116" s="263">
        <v>68.7</v>
      </c>
      <c r="L116" s="263">
        <v>67</v>
      </c>
      <c r="M116" s="263">
        <v>320.67601999999999</v>
      </c>
    </row>
    <row r="117" spans="1:13">
      <c r="A117" s="282">
        <v>108</v>
      </c>
      <c r="B117" s="263" t="s">
        <v>126</v>
      </c>
      <c r="C117" s="263">
        <v>208</v>
      </c>
      <c r="D117" s="265">
        <v>208.83333333333334</v>
      </c>
      <c r="E117" s="265">
        <v>206.86666666666667</v>
      </c>
      <c r="F117" s="265">
        <v>205.73333333333332</v>
      </c>
      <c r="G117" s="265">
        <v>203.76666666666665</v>
      </c>
      <c r="H117" s="265">
        <v>209.9666666666667</v>
      </c>
      <c r="I117" s="265">
        <v>211.93333333333334</v>
      </c>
      <c r="J117" s="265">
        <v>213.06666666666672</v>
      </c>
      <c r="K117" s="263">
        <v>210.8</v>
      </c>
      <c r="L117" s="263">
        <v>207.7</v>
      </c>
      <c r="M117" s="263">
        <v>229.88740000000001</v>
      </c>
    </row>
    <row r="118" spans="1:13">
      <c r="A118" s="282">
        <v>109</v>
      </c>
      <c r="B118" s="263" t="s">
        <v>115</v>
      </c>
      <c r="C118" s="263">
        <v>230.55</v>
      </c>
      <c r="D118" s="265">
        <v>233.33333333333334</v>
      </c>
      <c r="E118" s="265">
        <v>226.7166666666667</v>
      </c>
      <c r="F118" s="265">
        <v>222.88333333333335</v>
      </c>
      <c r="G118" s="265">
        <v>216.26666666666671</v>
      </c>
      <c r="H118" s="265">
        <v>237.16666666666669</v>
      </c>
      <c r="I118" s="265">
        <v>243.7833333333333</v>
      </c>
      <c r="J118" s="265">
        <v>247.61666666666667</v>
      </c>
      <c r="K118" s="263">
        <v>239.95</v>
      </c>
      <c r="L118" s="263">
        <v>229.5</v>
      </c>
      <c r="M118" s="263">
        <v>150.71376000000001</v>
      </c>
    </row>
    <row r="119" spans="1:13">
      <c r="A119" s="282">
        <v>110</v>
      </c>
      <c r="B119" s="263" t="s">
        <v>255</v>
      </c>
      <c r="C119" s="263">
        <v>127.05</v>
      </c>
      <c r="D119" s="265">
        <v>127.53333333333335</v>
      </c>
      <c r="E119" s="265">
        <v>125.76666666666668</v>
      </c>
      <c r="F119" s="265">
        <v>124.48333333333333</v>
      </c>
      <c r="G119" s="265">
        <v>122.71666666666667</v>
      </c>
      <c r="H119" s="265">
        <v>128.81666666666669</v>
      </c>
      <c r="I119" s="265">
        <v>130.58333333333337</v>
      </c>
      <c r="J119" s="265">
        <v>131.8666666666667</v>
      </c>
      <c r="K119" s="263">
        <v>129.30000000000001</v>
      </c>
      <c r="L119" s="263">
        <v>126.25</v>
      </c>
      <c r="M119" s="263">
        <v>11.22119</v>
      </c>
    </row>
    <row r="120" spans="1:13">
      <c r="A120" s="282">
        <v>111</v>
      </c>
      <c r="B120" s="263" t="s">
        <v>125</v>
      </c>
      <c r="C120" s="263">
        <v>103.6</v>
      </c>
      <c r="D120" s="265">
        <v>103.56666666666666</v>
      </c>
      <c r="E120" s="265">
        <v>102.13333333333333</v>
      </c>
      <c r="F120" s="265">
        <v>100.66666666666666</v>
      </c>
      <c r="G120" s="265">
        <v>99.23333333333332</v>
      </c>
      <c r="H120" s="265">
        <v>105.03333333333333</v>
      </c>
      <c r="I120" s="265">
        <v>106.46666666666667</v>
      </c>
      <c r="J120" s="265">
        <v>107.93333333333334</v>
      </c>
      <c r="K120" s="263">
        <v>105</v>
      </c>
      <c r="L120" s="263">
        <v>102.1</v>
      </c>
      <c r="M120" s="263">
        <v>497.32781999999997</v>
      </c>
    </row>
    <row r="121" spans="1:13">
      <c r="A121" s="282">
        <v>112</v>
      </c>
      <c r="B121" s="263" t="s">
        <v>772</v>
      </c>
      <c r="C121" s="263">
        <v>2015.45</v>
      </c>
      <c r="D121" s="265">
        <v>1989.6833333333332</v>
      </c>
      <c r="E121" s="265">
        <v>1952.3666666666663</v>
      </c>
      <c r="F121" s="265">
        <v>1889.2833333333331</v>
      </c>
      <c r="G121" s="265">
        <v>1851.9666666666662</v>
      </c>
      <c r="H121" s="265">
        <v>2052.7666666666664</v>
      </c>
      <c r="I121" s="265">
        <v>2090.0833333333335</v>
      </c>
      <c r="J121" s="265">
        <v>2153.1666666666665</v>
      </c>
      <c r="K121" s="263">
        <v>2027</v>
      </c>
      <c r="L121" s="263">
        <v>1926.6</v>
      </c>
      <c r="M121" s="263">
        <v>41.83381</v>
      </c>
    </row>
    <row r="122" spans="1:13">
      <c r="A122" s="282">
        <v>113</v>
      </c>
      <c r="B122" s="263" t="s">
        <v>120</v>
      </c>
      <c r="C122" s="263">
        <v>529.1</v>
      </c>
      <c r="D122" s="265">
        <v>528.61666666666667</v>
      </c>
      <c r="E122" s="265">
        <v>521.73333333333335</v>
      </c>
      <c r="F122" s="265">
        <v>514.36666666666667</v>
      </c>
      <c r="G122" s="265">
        <v>507.48333333333335</v>
      </c>
      <c r="H122" s="265">
        <v>535.98333333333335</v>
      </c>
      <c r="I122" s="265">
        <v>542.86666666666679</v>
      </c>
      <c r="J122" s="265">
        <v>550.23333333333335</v>
      </c>
      <c r="K122" s="263">
        <v>535.5</v>
      </c>
      <c r="L122" s="263">
        <v>521.25</v>
      </c>
      <c r="M122" s="263">
        <v>29.616440000000001</v>
      </c>
    </row>
    <row r="123" spans="1:13">
      <c r="A123" s="282">
        <v>114</v>
      </c>
      <c r="B123" s="263" t="s">
        <v>827</v>
      </c>
      <c r="C123" s="263">
        <v>252.25</v>
      </c>
      <c r="D123" s="265">
        <v>252.45000000000002</v>
      </c>
      <c r="E123" s="265">
        <v>249.30000000000004</v>
      </c>
      <c r="F123" s="265">
        <v>246.35000000000002</v>
      </c>
      <c r="G123" s="265">
        <v>243.20000000000005</v>
      </c>
      <c r="H123" s="265">
        <v>255.40000000000003</v>
      </c>
      <c r="I123" s="265">
        <v>258.55</v>
      </c>
      <c r="J123" s="265">
        <v>261.5</v>
      </c>
      <c r="K123" s="263">
        <v>255.6</v>
      </c>
      <c r="L123" s="263">
        <v>249.5</v>
      </c>
      <c r="M123" s="263">
        <v>22.89922</v>
      </c>
    </row>
    <row r="124" spans="1:13">
      <c r="A124" s="282">
        <v>115</v>
      </c>
      <c r="B124" s="263" t="s">
        <v>122</v>
      </c>
      <c r="C124" s="263">
        <v>1018.25</v>
      </c>
      <c r="D124" s="265">
        <v>1029.3999999999999</v>
      </c>
      <c r="E124" s="265">
        <v>1003.3499999999997</v>
      </c>
      <c r="F124" s="265">
        <v>988.44999999999982</v>
      </c>
      <c r="G124" s="265">
        <v>962.39999999999964</v>
      </c>
      <c r="H124" s="265">
        <v>1044.2999999999997</v>
      </c>
      <c r="I124" s="265">
        <v>1070.3499999999999</v>
      </c>
      <c r="J124" s="265">
        <v>1085.2499999999998</v>
      </c>
      <c r="K124" s="263">
        <v>1055.45</v>
      </c>
      <c r="L124" s="263">
        <v>1014.5</v>
      </c>
      <c r="M124" s="263">
        <v>105.22266999999999</v>
      </c>
    </row>
    <row r="125" spans="1:13">
      <c r="A125" s="282">
        <v>116</v>
      </c>
      <c r="B125" s="263" t="s">
        <v>256</v>
      </c>
      <c r="C125" s="263">
        <v>4893.8500000000004</v>
      </c>
      <c r="D125" s="265">
        <v>4929.833333333333</v>
      </c>
      <c r="E125" s="265">
        <v>4849.0166666666664</v>
      </c>
      <c r="F125" s="265">
        <v>4804.1833333333334</v>
      </c>
      <c r="G125" s="265">
        <v>4723.3666666666668</v>
      </c>
      <c r="H125" s="265">
        <v>4974.6666666666661</v>
      </c>
      <c r="I125" s="265">
        <v>5055.4833333333336</v>
      </c>
      <c r="J125" s="265">
        <v>5100.3166666666657</v>
      </c>
      <c r="K125" s="263">
        <v>5010.6499999999996</v>
      </c>
      <c r="L125" s="263">
        <v>4885</v>
      </c>
      <c r="M125" s="263">
        <v>2.36781</v>
      </c>
    </row>
    <row r="126" spans="1:13">
      <c r="A126" s="282">
        <v>117</v>
      </c>
      <c r="B126" s="263" t="s">
        <v>124</v>
      </c>
      <c r="C126" s="263">
        <v>1335.75</v>
      </c>
      <c r="D126" s="265">
        <v>1333.0166666666667</v>
      </c>
      <c r="E126" s="265">
        <v>1319.9333333333334</v>
      </c>
      <c r="F126" s="265">
        <v>1304.1166666666668</v>
      </c>
      <c r="G126" s="265">
        <v>1291.0333333333335</v>
      </c>
      <c r="H126" s="265">
        <v>1348.8333333333333</v>
      </c>
      <c r="I126" s="265">
        <v>1361.9166666666667</v>
      </c>
      <c r="J126" s="265">
        <v>1377.7333333333331</v>
      </c>
      <c r="K126" s="263">
        <v>1346.1</v>
      </c>
      <c r="L126" s="263">
        <v>1317.2</v>
      </c>
      <c r="M126" s="263">
        <v>51.193919999999999</v>
      </c>
    </row>
    <row r="127" spans="1:13">
      <c r="A127" s="282">
        <v>118</v>
      </c>
      <c r="B127" s="263" t="s">
        <v>121</v>
      </c>
      <c r="C127" s="263">
        <v>1707.9</v>
      </c>
      <c r="D127" s="265">
        <v>1716.25</v>
      </c>
      <c r="E127" s="265">
        <v>1687.8</v>
      </c>
      <c r="F127" s="265">
        <v>1667.7</v>
      </c>
      <c r="G127" s="265">
        <v>1639.25</v>
      </c>
      <c r="H127" s="265">
        <v>1736.35</v>
      </c>
      <c r="I127" s="265">
        <v>1764.7999999999997</v>
      </c>
      <c r="J127" s="265">
        <v>1784.8999999999999</v>
      </c>
      <c r="K127" s="263">
        <v>1744.7</v>
      </c>
      <c r="L127" s="263">
        <v>1696.15</v>
      </c>
      <c r="M127" s="263">
        <v>16.51023</v>
      </c>
    </row>
    <row r="128" spans="1:13">
      <c r="A128" s="282">
        <v>119</v>
      </c>
      <c r="B128" s="263" t="s">
        <v>257</v>
      </c>
      <c r="C128" s="263">
        <v>1932.85</v>
      </c>
      <c r="D128" s="265">
        <v>1931.8</v>
      </c>
      <c r="E128" s="265">
        <v>1917.1</v>
      </c>
      <c r="F128" s="265">
        <v>1901.35</v>
      </c>
      <c r="G128" s="265">
        <v>1886.6499999999999</v>
      </c>
      <c r="H128" s="265">
        <v>1947.55</v>
      </c>
      <c r="I128" s="265">
        <v>1962.2500000000002</v>
      </c>
      <c r="J128" s="265">
        <v>1978</v>
      </c>
      <c r="K128" s="263">
        <v>1946.5</v>
      </c>
      <c r="L128" s="263">
        <v>1916.05</v>
      </c>
      <c r="M128" s="263">
        <v>0.97119999999999995</v>
      </c>
    </row>
    <row r="129" spans="1:13">
      <c r="A129" s="282">
        <v>120</v>
      </c>
      <c r="B129" s="263" t="s">
        <v>258</v>
      </c>
      <c r="C129" s="263">
        <v>87.15</v>
      </c>
      <c r="D129" s="265">
        <v>86.55</v>
      </c>
      <c r="E129" s="265">
        <v>82.1</v>
      </c>
      <c r="F129" s="265">
        <v>77.05</v>
      </c>
      <c r="G129" s="265">
        <v>72.599999999999994</v>
      </c>
      <c r="H129" s="265">
        <v>91.6</v>
      </c>
      <c r="I129" s="265">
        <v>96.050000000000011</v>
      </c>
      <c r="J129" s="265">
        <v>101.1</v>
      </c>
      <c r="K129" s="263">
        <v>91</v>
      </c>
      <c r="L129" s="263">
        <v>81.5</v>
      </c>
      <c r="M129" s="263">
        <v>306.13601999999997</v>
      </c>
    </row>
    <row r="130" spans="1:13">
      <c r="A130" s="282">
        <v>121</v>
      </c>
      <c r="B130" s="263" t="s">
        <v>128</v>
      </c>
      <c r="C130" s="263">
        <v>407.85</v>
      </c>
      <c r="D130" s="265">
        <v>409.95</v>
      </c>
      <c r="E130" s="265">
        <v>404.4</v>
      </c>
      <c r="F130" s="265">
        <v>400.95</v>
      </c>
      <c r="G130" s="265">
        <v>395.4</v>
      </c>
      <c r="H130" s="265">
        <v>413.4</v>
      </c>
      <c r="I130" s="265">
        <v>418.95000000000005</v>
      </c>
      <c r="J130" s="265">
        <v>422.4</v>
      </c>
      <c r="K130" s="263">
        <v>415.5</v>
      </c>
      <c r="L130" s="263">
        <v>406.5</v>
      </c>
      <c r="M130" s="263">
        <v>41.767090000000003</v>
      </c>
    </row>
    <row r="131" spans="1:13">
      <c r="A131" s="282">
        <v>122</v>
      </c>
      <c r="B131" s="263" t="s">
        <v>127</v>
      </c>
      <c r="C131" s="263">
        <v>324.05</v>
      </c>
      <c r="D131" s="265">
        <v>326.2166666666667</v>
      </c>
      <c r="E131" s="265">
        <v>320.08333333333337</v>
      </c>
      <c r="F131" s="265">
        <v>316.11666666666667</v>
      </c>
      <c r="G131" s="265">
        <v>309.98333333333335</v>
      </c>
      <c r="H131" s="265">
        <v>330.18333333333339</v>
      </c>
      <c r="I131" s="265">
        <v>336.31666666666672</v>
      </c>
      <c r="J131" s="265">
        <v>340.28333333333342</v>
      </c>
      <c r="K131" s="263">
        <v>332.35</v>
      </c>
      <c r="L131" s="263">
        <v>322.25</v>
      </c>
      <c r="M131" s="263">
        <v>60.22231</v>
      </c>
    </row>
    <row r="132" spans="1:13">
      <c r="A132" s="282">
        <v>123</v>
      </c>
      <c r="B132" s="263" t="s">
        <v>129</v>
      </c>
      <c r="C132" s="263">
        <v>3008</v>
      </c>
      <c r="D132" s="265">
        <v>3043.0666666666671</v>
      </c>
      <c r="E132" s="265">
        <v>2961.233333333334</v>
      </c>
      <c r="F132" s="265">
        <v>2914.4666666666672</v>
      </c>
      <c r="G132" s="265">
        <v>2832.6333333333341</v>
      </c>
      <c r="H132" s="265">
        <v>3089.8333333333339</v>
      </c>
      <c r="I132" s="265">
        <v>3171.666666666667</v>
      </c>
      <c r="J132" s="265">
        <v>3218.4333333333338</v>
      </c>
      <c r="K132" s="263">
        <v>3124.9</v>
      </c>
      <c r="L132" s="263">
        <v>2996.3</v>
      </c>
      <c r="M132" s="263">
        <v>3.4878399999999998</v>
      </c>
    </row>
    <row r="133" spans="1:13">
      <c r="A133" s="282">
        <v>124</v>
      </c>
      <c r="B133" s="263" t="s">
        <v>131</v>
      </c>
      <c r="C133" s="263">
        <v>1915.85</v>
      </c>
      <c r="D133" s="265">
        <v>1919</v>
      </c>
      <c r="E133" s="265">
        <v>1890.15</v>
      </c>
      <c r="F133" s="265">
        <v>1864.45</v>
      </c>
      <c r="G133" s="265">
        <v>1835.6000000000001</v>
      </c>
      <c r="H133" s="265">
        <v>1944.7</v>
      </c>
      <c r="I133" s="265">
        <v>1973.55</v>
      </c>
      <c r="J133" s="265">
        <v>1999.25</v>
      </c>
      <c r="K133" s="263">
        <v>1947.85</v>
      </c>
      <c r="L133" s="263">
        <v>1893.3</v>
      </c>
      <c r="M133" s="263">
        <v>46.9801</v>
      </c>
    </row>
    <row r="134" spans="1:13">
      <c r="A134" s="282">
        <v>125</v>
      </c>
      <c r="B134" s="263" t="s">
        <v>132</v>
      </c>
      <c r="C134" s="263">
        <v>108.8</v>
      </c>
      <c r="D134" s="265">
        <v>108.40000000000002</v>
      </c>
      <c r="E134" s="265">
        <v>105.80000000000004</v>
      </c>
      <c r="F134" s="265">
        <v>102.80000000000003</v>
      </c>
      <c r="G134" s="265">
        <v>100.20000000000005</v>
      </c>
      <c r="H134" s="265">
        <v>111.40000000000003</v>
      </c>
      <c r="I134" s="265">
        <v>114.00000000000003</v>
      </c>
      <c r="J134" s="265">
        <v>117.00000000000003</v>
      </c>
      <c r="K134" s="263">
        <v>111</v>
      </c>
      <c r="L134" s="263">
        <v>105.4</v>
      </c>
      <c r="M134" s="263">
        <v>203.04653999999999</v>
      </c>
    </row>
    <row r="135" spans="1:13">
      <c r="A135" s="282">
        <v>126</v>
      </c>
      <c r="B135" s="263" t="s">
        <v>259</v>
      </c>
      <c r="C135" s="263">
        <v>2715.25</v>
      </c>
      <c r="D135" s="265">
        <v>2698.2999999999997</v>
      </c>
      <c r="E135" s="265">
        <v>2633.5999999999995</v>
      </c>
      <c r="F135" s="265">
        <v>2551.9499999999998</v>
      </c>
      <c r="G135" s="265">
        <v>2487.2499999999995</v>
      </c>
      <c r="H135" s="265">
        <v>2779.9499999999994</v>
      </c>
      <c r="I135" s="265">
        <v>2844.6499999999992</v>
      </c>
      <c r="J135" s="265">
        <v>2926.2999999999993</v>
      </c>
      <c r="K135" s="263">
        <v>2763</v>
      </c>
      <c r="L135" s="263">
        <v>2616.65</v>
      </c>
      <c r="M135" s="263">
        <v>3.87249</v>
      </c>
    </row>
    <row r="136" spans="1:13">
      <c r="A136" s="282">
        <v>127</v>
      </c>
      <c r="B136" s="263" t="s">
        <v>133</v>
      </c>
      <c r="C136" s="263">
        <v>432.15</v>
      </c>
      <c r="D136" s="265">
        <v>435.45</v>
      </c>
      <c r="E136" s="265">
        <v>427.2</v>
      </c>
      <c r="F136" s="265">
        <v>422.25</v>
      </c>
      <c r="G136" s="265">
        <v>414</v>
      </c>
      <c r="H136" s="265">
        <v>440.4</v>
      </c>
      <c r="I136" s="265">
        <v>448.65</v>
      </c>
      <c r="J136" s="265">
        <v>453.59999999999997</v>
      </c>
      <c r="K136" s="263">
        <v>443.7</v>
      </c>
      <c r="L136" s="263">
        <v>430.5</v>
      </c>
      <c r="M136" s="263">
        <v>40.123069999999998</v>
      </c>
    </row>
    <row r="137" spans="1:13">
      <c r="A137" s="282">
        <v>128</v>
      </c>
      <c r="B137" s="263" t="s">
        <v>260</v>
      </c>
      <c r="C137" s="263">
        <v>3866.2</v>
      </c>
      <c r="D137" s="265">
        <v>3889.0666666666671</v>
      </c>
      <c r="E137" s="265">
        <v>3823.1333333333341</v>
      </c>
      <c r="F137" s="265">
        <v>3780.0666666666671</v>
      </c>
      <c r="G137" s="265">
        <v>3714.1333333333341</v>
      </c>
      <c r="H137" s="265">
        <v>3932.1333333333341</v>
      </c>
      <c r="I137" s="265">
        <v>3998.0666666666675</v>
      </c>
      <c r="J137" s="265">
        <v>4041.1333333333341</v>
      </c>
      <c r="K137" s="263">
        <v>3955</v>
      </c>
      <c r="L137" s="263">
        <v>3846</v>
      </c>
      <c r="M137" s="263">
        <v>1.6274999999999999</v>
      </c>
    </row>
    <row r="138" spans="1:13">
      <c r="A138" s="282">
        <v>129</v>
      </c>
      <c r="B138" s="263" t="s">
        <v>134</v>
      </c>
      <c r="C138" s="263">
        <v>1515.2</v>
      </c>
      <c r="D138" s="265">
        <v>1503.3999999999999</v>
      </c>
      <c r="E138" s="265">
        <v>1481.7999999999997</v>
      </c>
      <c r="F138" s="265">
        <v>1448.3999999999999</v>
      </c>
      <c r="G138" s="265">
        <v>1426.7999999999997</v>
      </c>
      <c r="H138" s="265">
        <v>1536.7999999999997</v>
      </c>
      <c r="I138" s="265">
        <v>1558.3999999999996</v>
      </c>
      <c r="J138" s="265">
        <v>1591.7999999999997</v>
      </c>
      <c r="K138" s="263">
        <v>1525</v>
      </c>
      <c r="L138" s="263">
        <v>1470</v>
      </c>
      <c r="M138" s="263">
        <v>41.500489999999999</v>
      </c>
    </row>
    <row r="139" spans="1:13">
      <c r="A139" s="282">
        <v>130</v>
      </c>
      <c r="B139" s="263" t="s">
        <v>135</v>
      </c>
      <c r="C139" s="263">
        <v>1050.45</v>
      </c>
      <c r="D139" s="265">
        <v>1049.2</v>
      </c>
      <c r="E139" s="265">
        <v>1034.1500000000001</v>
      </c>
      <c r="F139" s="265">
        <v>1017.8500000000001</v>
      </c>
      <c r="G139" s="265">
        <v>1002.8000000000002</v>
      </c>
      <c r="H139" s="265">
        <v>1065.5</v>
      </c>
      <c r="I139" s="265">
        <v>1080.5499999999997</v>
      </c>
      <c r="J139" s="265">
        <v>1096.8499999999999</v>
      </c>
      <c r="K139" s="263">
        <v>1064.25</v>
      </c>
      <c r="L139" s="263">
        <v>1032.9000000000001</v>
      </c>
      <c r="M139" s="263">
        <v>14.093249999999999</v>
      </c>
    </row>
    <row r="140" spans="1:13">
      <c r="A140" s="282">
        <v>131</v>
      </c>
      <c r="B140" s="263" t="s">
        <v>146</v>
      </c>
      <c r="C140" s="263">
        <v>87564.55</v>
      </c>
      <c r="D140" s="265">
        <v>88083.849999999991</v>
      </c>
      <c r="E140" s="265">
        <v>86682.749999999985</v>
      </c>
      <c r="F140" s="265">
        <v>85800.95</v>
      </c>
      <c r="G140" s="265">
        <v>84399.849999999991</v>
      </c>
      <c r="H140" s="265">
        <v>88965.64999999998</v>
      </c>
      <c r="I140" s="265">
        <v>90366.749999999985</v>
      </c>
      <c r="J140" s="265">
        <v>91248.549999999974</v>
      </c>
      <c r="K140" s="263">
        <v>89484.95</v>
      </c>
      <c r="L140" s="263">
        <v>87202.05</v>
      </c>
      <c r="M140" s="263">
        <v>0.21118999999999999</v>
      </c>
    </row>
    <row r="141" spans="1:13">
      <c r="A141" s="282">
        <v>132</v>
      </c>
      <c r="B141" s="263" t="s">
        <v>143</v>
      </c>
      <c r="C141" s="263">
        <v>1204.5999999999999</v>
      </c>
      <c r="D141" s="265">
        <v>1214.3166666666666</v>
      </c>
      <c r="E141" s="265">
        <v>1190.6333333333332</v>
      </c>
      <c r="F141" s="265">
        <v>1176.6666666666665</v>
      </c>
      <c r="G141" s="265">
        <v>1152.9833333333331</v>
      </c>
      <c r="H141" s="265">
        <v>1228.2833333333333</v>
      </c>
      <c r="I141" s="265">
        <v>1251.9666666666667</v>
      </c>
      <c r="J141" s="265">
        <v>1265.9333333333334</v>
      </c>
      <c r="K141" s="263">
        <v>1238</v>
      </c>
      <c r="L141" s="263">
        <v>1200.3499999999999</v>
      </c>
      <c r="M141" s="263">
        <v>6.3880499999999998</v>
      </c>
    </row>
    <row r="142" spans="1:13">
      <c r="A142" s="282">
        <v>133</v>
      </c>
      <c r="B142" s="263" t="s">
        <v>137</v>
      </c>
      <c r="C142" s="263">
        <v>201.5</v>
      </c>
      <c r="D142" s="265">
        <v>202.11666666666667</v>
      </c>
      <c r="E142" s="265">
        <v>198.23333333333335</v>
      </c>
      <c r="F142" s="265">
        <v>194.96666666666667</v>
      </c>
      <c r="G142" s="265">
        <v>191.08333333333334</v>
      </c>
      <c r="H142" s="265">
        <v>205.38333333333335</v>
      </c>
      <c r="I142" s="265">
        <v>209.26666666666668</v>
      </c>
      <c r="J142" s="265">
        <v>212.53333333333336</v>
      </c>
      <c r="K142" s="263">
        <v>206</v>
      </c>
      <c r="L142" s="263">
        <v>198.85</v>
      </c>
      <c r="M142" s="263">
        <v>88.112030000000004</v>
      </c>
    </row>
    <row r="143" spans="1:13">
      <c r="A143" s="282">
        <v>134</v>
      </c>
      <c r="B143" s="263" t="s">
        <v>136</v>
      </c>
      <c r="C143" s="263">
        <v>851</v>
      </c>
      <c r="D143" s="265">
        <v>849.44999999999993</v>
      </c>
      <c r="E143" s="265">
        <v>841.54999999999984</v>
      </c>
      <c r="F143" s="265">
        <v>832.09999999999991</v>
      </c>
      <c r="G143" s="265">
        <v>824.19999999999982</v>
      </c>
      <c r="H143" s="265">
        <v>858.89999999999986</v>
      </c>
      <c r="I143" s="265">
        <v>866.8</v>
      </c>
      <c r="J143" s="265">
        <v>876.24999999999989</v>
      </c>
      <c r="K143" s="263">
        <v>857.35</v>
      </c>
      <c r="L143" s="263">
        <v>840</v>
      </c>
      <c r="M143" s="263">
        <v>34.74579</v>
      </c>
    </row>
    <row r="144" spans="1:13">
      <c r="A144" s="282">
        <v>135</v>
      </c>
      <c r="B144" s="263" t="s">
        <v>138</v>
      </c>
      <c r="C144" s="263">
        <v>163.9</v>
      </c>
      <c r="D144" s="265">
        <v>165.26666666666668</v>
      </c>
      <c r="E144" s="265">
        <v>161.88333333333335</v>
      </c>
      <c r="F144" s="265">
        <v>159.86666666666667</v>
      </c>
      <c r="G144" s="265">
        <v>156.48333333333335</v>
      </c>
      <c r="H144" s="265">
        <v>167.28333333333336</v>
      </c>
      <c r="I144" s="265">
        <v>170.66666666666669</v>
      </c>
      <c r="J144" s="265">
        <v>172.68333333333337</v>
      </c>
      <c r="K144" s="263">
        <v>168.65</v>
      </c>
      <c r="L144" s="263">
        <v>163.25</v>
      </c>
      <c r="M144" s="263">
        <v>45.393219999999999</v>
      </c>
    </row>
    <row r="145" spans="1:13">
      <c r="A145" s="282">
        <v>136</v>
      </c>
      <c r="B145" s="263" t="s">
        <v>139</v>
      </c>
      <c r="C145" s="263">
        <v>400.45</v>
      </c>
      <c r="D145" s="265">
        <v>401.7</v>
      </c>
      <c r="E145" s="265">
        <v>398.75</v>
      </c>
      <c r="F145" s="265">
        <v>397.05</v>
      </c>
      <c r="G145" s="265">
        <v>394.1</v>
      </c>
      <c r="H145" s="265">
        <v>403.4</v>
      </c>
      <c r="I145" s="265">
        <v>406.34999999999991</v>
      </c>
      <c r="J145" s="265">
        <v>408.04999999999995</v>
      </c>
      <c r="K145" s="263">
        <v>404.65</v>
      </c>
      <c r="L145" s="263">
        <v>400</v>
      </c>
      <c r="M145" s="263">
        <v>13.680149999999999</v>
      </c>
    </row>
    <row r="146" spans="1:13">
      <c r="A146" s="282">
        <v>137</v>
      </c>
      <c r="B146" s="263" t="s">
        <v>140</v>
      </c>
      <c r="C146" s="263">
        <v>7259.5</v>
      </c>
      <c r="D146" s="265">
        <v>7271.4333333333334</v>
      </c>
      <c r="E146" s="265">
        <v>7204.0666666666666</v>
      </c>
      <c r="F146" s="265">
        <v>7148.6333333333332</v>
      </c>
      <c r="G146" s="265">
        <v>7081.2666666666664</v>
      </c>
      <c r="H146" s="265">
        <v>7326.8666666666668</v>
      </c>
      <c r="I146" s="265">
        <v>7394.2333333333336</v>
      </c>
      <c r="J146" s="265">
        <v>7449.666666666667</v>
      </c>
      <c r="K146" s="263">
        <v>7338.8</v>
      </c>
      <c r="L146" s="263">
        <v>7216</v>
      </c>
      <c r="M146" s="263">
        <v>9.7757199999999997</v>
      </c>
    </row>
    <row r="147" spans="1:13">
      <c r="A147" s="282">
        <v>138</v>
      </c>
      <c r="B147" s="263" t="s">
        <v>142</v>
      </c>
      <c r="C147" s="263">
        <v>915.4</v>
      </c>
      <c r="D147" s="265">
        <v>913.85</v>
      </c>
      <c r="E147" s="265">
        <v>903.2</v>
      </c>
      <c r="F147" s="265">
        <v>891</v>
      </c>
      <c r="G147" s="265">
        <v>880.35</v>
      </c>
      <c r="H147" s="265">
        <v>926.05000000000007</v>
      </c>
      <c r="I147" s="265">
        <v>936.69999999999993</v>
      </c>
      <c r="J147" s="265">
        <v>948.90000000000009</v>
      </c>
      <c r="K147" s="263">
        <v>924.5</v>
      </c>
      <c r="L147" s="263">
        <v>901.65</v>
      </c>
      <c r="M147" s="263">
        <v>5.2530400000000004</v>
      </c>
    </row>
    <row r="148" spans="1:13">
      <c r="A148" s="282">
        <v>139</v>
      </c>
      <c r="B148" s="263" t="s">
        <v>144</v>
      </c>
      <c r="C148" s="263">
        <v>1749.5</v>
      </c>
      <c r="D148" s="265">
        <v>1744.6499999999999</v>
      </c>
      <c r="E148" s="265">
        <v>1725.2999999999997</v>
      </c>
      <c r="F148" s="265">
        <v>1701.1</v>
      </c>
      <c r="G148" s="265">
        <v>1681.7499999999998</v>
      </c>
      <c r="H148" s="265">
        <v>1768.8499999999997</v>
      </c>
      <c r="I148" s="265">
        <v>1788.1999999999996</v>
      </c>
      <c r="J148" s="265">
        <v>1812.3999999999996</v>
      </c>
      <c r="K148" s="263">
        <v>1764</v>
      </c>
      <c r="L148" s="263">
        <v>1720.45</v>
      </c>
      <c r="M148" s="263">
        <v>5.1686699999999997</v>
      </c>
    </row>
    <row r="149" spans="1:13">
      <c r="A149" s="282">
        <v>140</v>
      </c>
      <c r="B149" s="263" t="s">
        <v>145</v>
      </c>
      <c r="C149" s="263">
        <v>224.8</v>
      </c>
      <c r="D149" s="265">
        <v>227.4</v>
      </c>
      <c r="E149" s="265">
        <v>221.35000000000002</v>
      </c>
      <c r="F149" s="265">
        <v>217.9</v>
      </c>
      <c r="G149" s="265">
        <v>211.85000000000002</v>
      </c>
      <c r="H149" s="265">
        <v>230.85000000000002</v>
      </c>
      <c r="I149" s="265">
        <v>236.90000000000003</v>
      </c>
      <c r="J149" s="265">
        <v>240.35000000000002</v>
      </c>
      <c r="K149" s="263">
        <v>233.45</v>
      </c>
      <c r="L149" s="263">
        <v>223.95</v>
      </c>
      <c r="M149" s="263">
        <v>112.20395000000001</v>
      </c>
    </row>
    <row r="150" spans="1:13">
      <c r="A150" s="282">
        <v>141</v>
      </c>
      <c r="B150" s="263" t="s">
        <v>262</v>
      </c>
      <c r="C150" s="263">
        <v>1612.05</v>
      </c>
      <c r="D150" s="265">
        <v>1623.8166666666666</v>
      </c>
      <c r="E150" s="265">
        <v>1588.2333333333331</v>
      </c>
      <c r="F150" s="265">
        <v>1564.4166666666665</v>
      </c>
      <c r="G150" s="265">
        <v>1528.833333333333</v>
      </c>
      <c r="H150" s="265">
        <v>1647.6333333333332</v>
      </c>
      <c r="I150" s="265">
        <v>1683.2166666666667</v>
      </c>
      <c r="J150" s="265">
        <v>1707.0333333333333</v>
      </c>
      <c r="K150" s="263">
        <v>1659.4</v>
      </c>
      <c r="L150" s="263">
        <v>1600</v>
      </c>
      <c r="M150" s="263">
        <v>2.05579</v>
      </c>
    </row>
    <row r="151" spans="1:13">
      <c r="A151" s="282">
        <v>142</v>
      </c>
      <c r="B151" s="263" t="s">
        <v>147</v>
      </c>
      <c r="C151" s="263">
        <v>1259.45</v>
      </c>
      <c r="D151" s="265">
        <v>1251.8500000000001</v>
      </c>
      <c r="E151" s="265">
        <v>1232.6000000000004</v>
      </c>
      <c r="F151" s="265">
        <v>1205.7500000000002</v>
      </c>
      <c r="G151" s="265">
        <v>1186.5000000000005</v>
      </c>
      <c r="H151" s="265">
        <v>1278.7000000000003</v>
      </c>
      <c r="I151" s="265">
        <v>1297.9499999999998</v>
      </c>
      <c r="J151" s="265">
        <v>1324.8000000000002</v>
      </c>
      <c r="K151" s="263">
        <v>1271.0999999999999</v>
      </c>
      <c r="L151" s="263">
        <v>1225</v>
      </c>
      <c r="M151" s="263">
        <v>33.021059999999999</v>
      </c>
    </row>
    <row r="152" spans="1:13">
      <c r="A152" s="282">
        <v>143</v>
      </c>
      <c r="B152" s="263" t="s">
        <v>263</v>
      </c>
      <c r="C152" s="263">
        <v>851.55</v>
      </c>
      <c r="D152" s="265">
        <v>862.83333333333337</v>
      </c>
      <c r="E152" s="265">
        <v>826.86666666666679</v>
      </c>
      <c r="F152" s="265">
        <v>802.18333333333339</v>
      </c>
      <c r="G152" s="265">
        <v>766.21666666666681</v>
      </c>
      <c r="H152" s="265">
        <v>887.51666666666677</v>
      </c>
      <c r="I152" s="265">
        <v>923.48333333333323</v>
      </c>
      <c r="J152" s="265">
        <v>948.16666666666674</v>
      </c>
      <c r="K152" s="263">
        <v>898.8</v>
      </c>
      <c r="L152" s="263">
        <v>838.15</v>
      </c>
      <c r="M152" s="263">
        <v>18.445150000000002</v>
      </c>
    </row>
    <row r="153" spans="1:13">
      <c r="A153" s="282">
        <v>144</v>
      </c>
      <c r="B153" s="263" t="s">
        <v>152</v>
      </c>
      <c r="C153" s="263">
        <v>138.25</v>
      </c>
      <c r="D153" s="265">
        <v>138.1</v>
      </c>
      <c r="E153" s="265">
        <v>136.29999999999998</v>
      </c>
      <c r="F153" s="265">
        <v>134.35</v>
      </c>
      <c r="G153" s="265">
        <v>132.54999999999998</v>
      </c>
      <c r="H153" s="265">
        <v>140.04999999999998</v>
      </c>
      <c r="I153" s="265">
        <v>141.85</v>
      </c>
      <c r="J153" s="265">
        <v>143.79999999999998</v>
      </c>
      <c r="K153" s="263">
        <v>139.9</v>
      </c>
      <c r="L153" s="263">
        <v>136.15</v>
      </c>
      <c r="M153" s="263">
        <v>132.96722</v>
      </c>
    </row>
    <row r="154" spans="1:13">
      <c r="A154" s="282">
        <v>145</v>
      </c>
      <c r="B154" s="263" t="s">
        <v>153</v>
      </c>
      <c r="C154" s="263">
        <v>110.55</v>
      </c>
      <c r="D154" s="265">
        <v>111.11666666666667</v>
      </c>
      <c r="E154" s="265">
        <v>108.93333333333335</v>
      </c>
      <c r="F154" s="265">
        <v>107.31666666666668</v>
      </c>
      <c r="G154" s="265">
        <v>105.13333333333335</v>
      </c>
      <c r="H154" s="265">
        <v>112.73333333333335</v>
      </c>
      <c r="I154" s="265">
        <v>114.91666666666669</v>
      </c>
      <c r="J154" s="265">
        <v>116.53333333333335</v>
      </c>
      <c r="K154" s="263">
        <v>113.3</v>
      </c>
      <c r="L154" s="263">
        <v>109.5</v>
      </c>
      <c r="M154" s="263">
        <v>281.63362000000001</v>
      </c>
    </row>
    <row r="155" spans="1:13">
      <c r="A155" s="282">
        <v>146</v>
      </c>
      <c r="B155" s="263" t="s">
        <v>148</v>
      </c>
      <c r="C155" s="263">
        <v>60</v>
      </c>
      <c r="D155" s="265">
        <v>59.716666666666669</v>
      </c>
      <c r="E155" s="265">
        <v>58.483333333333334</v>
      </c>
      <c r="F155" s="265">
        <v>56.966666666666669</v>
      </c>
      <c r="G155" s="265">
        <v>55.733333333333334</v>
      </c>
      <c r="H155" s="265">
        <v>61.233333333333334</v>
      </c>
      <c r="I155" s="265">
        <v>62.466666666666669</v>
      </c>
      <c r="J155" s="265">
        <v>63.983333333333334</v>
      </c>
      <c r="K155" s="263">
        <v>60.95</v>
      </c>
      <c r="L155" s="263">
        <v>58.2</v>
      </c>
      <c r="M155" s="263">
        <v>268.36219999999997</v>
      </c>
    </row>
    <row r="156" spans="1:13">
      <c r="A156" s="282">
        <v>147</v>
      </c>
      <c r="B156" s="263" t="s">
        <v>450</v>
      </c>
      <c r="C156" s="263">
        <v>2722.1</v>
      </c>
      <c r="D156" s="265">
        <v>2755.7166666666672</v>
      </c>
      <c r="E156" s="265">
        <v>2676.4333333333343</v>
      </c>
      <c r="F156" s="265">
        <v>2630.7666666666673</v>
      </c>
      <c r="G156" s="265">
        <v>2551.4833333333345</v>
      </c>
      <c r="H156" s="265">
        <v>2801.3833333333341</v>
      </c>
      <c r="I156" s="265">
        <v>2880.666666666667</v>
      </c>
      <c r="J156" s="265">
        <v>2926.3333333333339</v>
      </c>
      <c r="K156" s="263">
        <v>2835</v>
      </c>
      <c r="L156" s="263">
        <v>2710.05</v>
      </c>
      <c r="M156" s="263">
        <v>1.4420200000000001</v>
      </c>
    </row>
    <row r="157" spans="1:13">
      <c r="A157" s="282">
        <v>148</v>
      </c>
      <c r="B157" s="263" t="s">
        <v>151</v>
      </c>
      <c r="C157" s="263">
        <v>16852.45</v>
      </c>
      <c r="D157" s="265">
        <v>16786.483333333334</v>
      </c>
      <c r="E157" s="265">
        <v>16672.966666666667</v>
      </c>
      <c r="F157" s="265">
        <v>16493.483333333334</v>
      </c>
      <c r="G157" s="265">
        <v>16379.966666666667</v>
      </c>
      <c r="H157" s="265">
        <v>16965.966666666667</v>
      </c>
      <c r="I157" s="265">
        <v>17079.483333333337</v>
      </c>
      <c r="J157" s="265">
        <v>17258.966666666667</v>
      </c>
      <c r="K157" s="263">
        <v>16900</v>
      </c>
      <c r="L157" s="263">
        <v>16607</v>
      </c>
      <c r="M157" s="263">
        <v>0.91842000000000001</v>
      </c>
    </row>
    <row r="158" spans="1:13">
      <c r="A158" s="282">
        <v>149</v>
      </c>
      <c r="B158" s="263" t="s">
        <v>790</v>
      </c>
      <c r="C158" s="263">
        <v>354</v>
      </c>
      <c r="D158" s="265">
        <v>355.64999999999992</v>
      </c>
      <c r="E158" s="265">
        <v>346.49999999999983</v>
      </c>
      <c r="F158" s="265">
        <v>338.99999999999989</v>
      </c>
      <c r="G158" s="265">
        <v>329.8499999999998</v>
      </c>
      <c r="H158" s="265">
        <v>363.14999999999986</v>
      </c>
      <c r="I158" s="265">
        <v>372.29999999999995</v>
      </c>
      <c r="J158" s="265">
        <v>379.7999999999999</v>
      </c>
      <c r="K158" s="263">
        <v>364.8</v>
      </c>
      <c r="L158" s="263">
        <v>348.15</v>
      </c>
      <c r="M158" s="263">
        <v>7.5977100000000002</v>
      </c>
    </row>
    <row r="159" spans="1:13">
      <c r="A159" s="282">
        <v>150</v>
      </c>
      <c r="B159" s="263" t="s">
        <v>265</v>
      </c>
      <c r="C159" s="263">
        <v>531.5</v>
      </c>
      <c r="D159" s="265">
        <v>539.33333333333337</v>
      </c>
      <c r="E159" s="265">
        <v>520.7166666666667</v>
      </c>
      <c r="F159" s="265">
        <v>509.93333333333328</v>
      </c>
      <c r="G159" s="265">
        <v>491.31666666666661</v>
      </c>
      <c r="H159" s="265">
        <v>550.11666666666679</v>
      </c>
      <c r="I159" s="265">
        <v>568.73333333333335</v>
      </c>
      <c r="J159" s="265">
        <v>579.51666666666688</v>
      </c>
      <c r="K159" s="263">
        <v>557.95000000000005</v>
      </c>
      <c r="L159" s="263">
        <v>528.54999999999995</v>
      </c>
      <c r="M159" s="263">
        <v>3.8267799999999998</v>
      </c>
    </row>
    <row r="160" spans="1:13">
      <c r="A160" s="282">
        <v>151</v>
      </c>
      <c r="B160" s="263" t="s">
        <v>155</v>
      </c>
      <c r="C160" s="263">
        <v>118.25</v>
      </c>
      <c r="D160" s="265">
        <v>119.26666666666667</v>
      </c>
      <c r="E160" s="265">
        <v>116.18333333333334</v>
      </c>
      <c r="F160" s="265">
        <v>114.11666666666667</v>
      </c>
      <c r="G160" s="265">
        <v>111.03333333333335</v>
      </c>
      <c r="H160" s="265">
        <v>121.33333333333333</v>
      </c>
      <c r="I160" s="265">
        <v>124.41666666666667</v>
      </c>
      <c r="J160" s="265">
        <v>126.48333333333332</v>
      </c>
      <c r="K160" s="263">
        <v>122.35</v>
      </c>
      <c r="L160" s="263">
        <v>117.2</v>
      </c>
      <c r="M160" s="263">
        <v>638.66178000000002</v>
      </c>
    </row>
    <row r="161" spans="1:13">
      <c r="A161" s="282">
        <v>152</v>
      </c>
      <c r="B161" s="263" t="s">
        <v>154</v>
      </c>
      <c r="C161" s="263">
        <v>131</v>
      </c>
      <c r="D161" s="265">
        <v>131.56666666666666</v>
      </c>
      <c r="E161" s="265">
        <v>129.43333333333334</v>
      </c>
      <c r="F161" s="265">
        <v>127.86666666666667</v>
      </c>
      <c r="G161" s="265">
        <v>125.73333333333335</v>
      </c>
      <c r="H161" s="265">
        <v>133.13333333333333</v>
      </c>
      <c r="I161" s="265">
        <v>135.26666666666665</v>
      </c>
      <c r="J161" s="265">
        <v>136.83333333333331</v>
      </c>
      <c r="K161" s="263">
        <v>133.69999999999999</v>
      </c>
      <c r="L161" s="263">
        <v>130</v>
      </c>
      <c r="M161" s="263">
        <v>43.458390000000001</v>
      </c>
    </row>
    <row r="162" spans="1:13">
      <c r="A162" s="282">
        <v>153</v>
      </c>
      <c r="B162" s="263" t="s">
        <v>266</v>
      </c>
      <c r="C162" s="263">
        <v>3216.8</v>
      </c>
      <c r="D162" s="265">
        <v>3223.9333333333329</v>
      </c>
      <c r="E162" s="265">
        <v>3167.8666666666659</v>
      </c>
      <c r="F162" s="265">
        <v>3118.9333333333329</v>
      </c>
      <c r="G162" s="265">
        <v>3062.8666666666659</v>
      </c>
      <c r="H162" s="265">
        <v>3272.8666666666659</v>
      </c>
      <c r="I162" s="265">
        <v>3328.9333333333325</v>
      </c>
      <c r="J162" s="265">
        <v>3377.8666666666659</v>
      </c>
      <c r="K162" s="263">
        <v>3280</v>
      </c>
      <c r="L162" s="263">
        <v>3175</v>
      </c>
      <c r="M162" s="263">
        <v>1.1821999999999999</v>
      </c>
    </row>
    <row r="163" spans="1:13">
      <c r="A163" s="282">
        <v>154</v>
      </c>
      <c r="B163" s="263" t="s">
        <v>267</v>
      </c>
      <c r="C163" s="263">
        <v>2268.4</v>
      </c>
      <c r="D163" s="265">
        <v>2271.8666666666668</v>
      </c>
      <c r="E163" s="265">
        <v>2241.6333333333337</v>
      </c>
      <c r="F163" s="265">
        <v>2214.8666666666668</v>
      </c>
      <c r="G163" s="265">
        <v>2184.6333333333337</v>
      </c>
      <c r="H163" s="265">
        <v>2298.6333333333337</v>
      </c>
      <c r="I163" s="265">
        <v>2328.8666666666672</v>
      </c>
      <c r="J163" s="265">
        <v>2355.6333333333337</v>
      </c>
      <c r="K163" s="263">
        <v>2302.1</v>
      </c>
      <c r="L163" s="263">
        <v>2245.1</v>
      </c>
      <c r="M163" s="263">
        <v>1.79847</v>
      </c>
    </row>
    <row r="164" spans="1:13">
      <c r="A164" s="282">
        <v>155</v>
      </c>
      <c r="B164" s="263" t="s">
        <v>156</v>
      </c>
      <c r="C164" s="263">
        <v>27539.9</v>
      </c>
      <c r="D164" s="265">
        <v>27806.633333333331</v>
      </c>
      <c r="E164" s="265">
        <v>27113.266666666663</v>
      </c>
      <c r="F164" s="265">
        <v>26686.633333333331</v>
      </c>
      <c r="G164" s="265">
        <v>25993.266666666663</v>
      </c>
      <c r="H164" s="265">
        <v>28233.266666666663</v>
      </c>
      <c r="I164" s="265">
        <v>28926.633333333331</v>
      </c>
      <c r="J164" s="265">
        <v>29353.266666666663</v>
      </c>
      <c r="K164" s="263">
        <v>28500</v>
      </c>
      <c r="L164" s="263">
        <v>27380</v>
      </c>
      <c r="M164" s="263">
        <v>0.38023000000000001</v>
      </c>
    </row>
    <row r="165" spans="1:13">
      <c r="A165" s="282">
        <v>156</v>
      </c>
      <c r="B165" s="263" t="s">
        <v>158</v>
      </c>
      <c r="C165" s="263">
        <v>252.3</v>
      </c>
      <c r="D165" s="265">
        <v>253.65</v>
      </c>
      <c r="E165" s="265">
        <v>250.40000000000003</v>
      </c>
      <c r="F165" s="265">
        <v>248.50000000000003</v>
      </c>
      <c r="G165" s="265">
        <v>245.25000000000006</v>
      </c>
      <c r="H165" s="265">
        <v>255.55</v>
      </c>
      <c r="I165" s="265">
        <v>258.79999999999995</v>
      </c>
      <c r="J165" s="265">
        <v>260.7</v>
      </c>
      <c r="K165" s="263">
        <v>256.89999999999998</v>
      </c>
      <c r="L165" s="263">
        <v>251.75</v>
      </c>
      <c r="M165" s="263">
        <v>26.352740000000001</v>
      </c>
    </row>
    <row r="166" spans="1:13">
      <c r="A166" s="282">
        <v>157</v>
      </c>
      <c r="B166" s="263" t="s">
        <v>269</v>
      </c>
      <c r="C166" s="263">
        <v>4652.8500000000004</v>
      </c>
      <c r="D166" s="265">
        <v>4680.4833333333336</v>
      </c>
      <c r="E166" s="265">
        <v>4602.3666666666668</v>
      </c>
      <c r="F166" s="265">
        <v>4551.8833333333332</v>
      </c>
      <c r="G166" s="265">
        <v>4473.7666666666664</v>
      </c>
      <c r="H166" s="265">
        <v>4730.9666666666672</v>
      </c>
      <c r="I166" s="265">
        <v>4809.0833333333339</v>
      </c>
      <c r="J166" s="265">
        <v>4859.5666666666675</v>
      </c>
      <c r="K166" s="263">
        <v>4758.6000000000004</v>
      </c>
      <c r="L166" s="263">
        <v>4630</v>
      </c>
      <c r="M166" s="263">
        <v>0.95170999999999994</v>
      </c>
    </row>
    <row r="167" spans="1:13">
      <c r="A167" s="282">
        <v>158</v>
      </c>
      <c r="B167" s="263" t="s">
        <v>160</v>
      </c>
      <c r="C167" s="263">
        <v>1717.15</v>
      </c>
      <c r="D167" s="265">
        <v>1730.45</v>
      </c>
      <c r="E167" s="265">
        <v>1700.95</v>
      </c>
      <c r="F167" s="265">
        <v>1684.75</v>
      </c>
      <c r="G167" s="265">
        <v>1655.25</v>
      </c>
      <c r="H167" s="265">
        <v>1746.65</v>
      </c>
      <c r="I167" s="265">
        <v>1776.15</v>
      </c>
      <c r="J167" s="265">
        <v>1792.3500000000001</v>
      </c>
      <c r="K167" s="263">
        <v>1759.95</v>
      </c>
      <c r="L167" s="263">
        <v>1714.25</v>
      </c>
      <c r="M167" s="263">
        <v>5.2394999999999996</v>
      </c>
    </row>
    <row r="168" spans="1:13">
      <c r="A168" s="282">
        <v>159</v>
      </c>
      <c r="B168" s="263" t="s">
        <v>157</v>
      </c>
      <c r="C168" s="263">
        <v>1917</v>
      </c>
      <c r="D168" s="265">
        <v>1930.2166666666665</v>
      </c>
      <c r="E168" s="265">
        <v>1896.9333333333329</v>
      </c>
      <c r="F168" s="265">
        <v>1876.8666666666666</v>
      </c>
      <c r="G168" s="265">
        <v>1843.583333333333</v>
      </c>
      <c r="H168" s="265">
        <v>1950.2833333333328</v>
      </c>
      <c r="I168" s="265">
        <v>1983.5666666666662</v>
      </c>
      <c r="J168" s="265">
        <v>2003.6333333333328</v>
      </c>
      <c r="K168" s="263">
        <v>1963.5</v>
      </c>
      <c r="L168" s="263">
        <v>1910.15</v>
      </c>
      <c r="M168" s="263">
        <v>6.1676099999999998</v>
      </c>
    </row>
    <row r="169" spans="1:13">
      <c r="A169" s="282">
        <v>160</v>
      </c>
      <c r="B169" s="263" t="s">
        <v>461</v>
      </c>
      <c r="C169" s="263">
        <v>1352.35</v>
      </c>
      <c r="D169" s="265">
        <v>1347.2</v>
      </c>
      <c r="E169" s="265">
        <v>1336.4</v>
      </c>
      <c r="F169" s="265">
        <v>1320.45</v>
      </c>
      <c r="G169" s="265">
        <v>1309.6500000000001</v>
      </c>
      <c r="H169" s="265">
        <v>1363.15</v>
      </c>
      <c r="I169" s="265">
        <v>1373.9499999999998</v>
      </c>
      <c r="J169" s="265">
        <v>1389.9</v>
      </c>
      <c r="K169" s="263">
        <v>1358</v>
      </c>
      <c r="L169" s="263">
        <v>1331.25</v>
      </c>
      <c r="M169" s="263">
        <v>0.82898000000000005</v>
      </c>
    </row>
    <row r="170" spans="1:13">
      <c r="A170" s="282">
        <v>161</v>
      </c>
      <c r="B170" s="263" t="s">
        <v>159</v>
      </c>
      <c r="C170" s="263">
        <v>133.75</v>
      </c>
      <c r="D170" s="265">
        <v>132.63333333333333</v>
      </c>
      <c r="E170" s="265">
        <v>130.26666666666665</v>
      </c>
      <c r="F170" s="265">
        <v>126.78333333333333</v>
      </c>
      <c r="G170" s="265">
        <v>124.41666666666666</v>
      </c>
      <c r="H170" s="265">
        <v>136.11666666666665</v>
      </c>
      <c r="I170" s="265">
        <v>138.48333333333332</v>
      </c>
      <c r="J170" s="265">
        <v>141.96666666666664</v>
      </c>
      <c r="K170" s="263">
        <v>135</v>
      </c>
      <c r="L170" s="263">
        <v>129.15</v>
      </c>
      <c r="M170" s="263">
        <v>95.724819999999994</v>
      </c>
    </row>
    <row r="171" spans="1:13">
      <c r="A171" s="282">
        <v>162</v>
      </c>
      <c r="B171" s="263" t="s">
        <v>162</v>
      </c>
      <c r="C171" s="263">
        <v>220.15</v>
      </c>
      <c r="D171" s="265">
        <v>220.35</v>
      </c>
      <c r="E171" s="265">
        <v>216.79999999999998</v>
      </c>
      <c r="F171" s="265">
        <v>213.45</v>
      </c>
      <c r="G171" s="265">
        <v>209.89999999999998</v>
      </c>
      <c r="H171" s="265">
        <v>223.7</v>
      </c>
      <c r="I171" s="265">
        <v>227.25</v>
      </c>
      <c r="J171" s="265">
        <v>230.6</v>
      </c>
      <c r="K171" s="263">
        <v>223.9</v>
      </c>
      <c r="L171" s="263">
        <v>217</v>
      </c>
      <c r="M171" s="263">
        <v>88.590670000000003</v>
      </c>
    </row>
    <row r="172" spans="1:13">
      <c r="A172" s="282">
        <v>163</v>
      </c>
      <c r="B172" s="263" t="s">
        <v>270</v>
      </c>
      <c r="C172" s="263">
        <v>293.8</v>
      </c>
      <c r="D172" s="265">
        <v>296.8</v>
      </c>
      <c r="E172" s="265">
        <v>289.10000000000002</v>
      </c>
      <c r="F172" s="265">
        <v>284.40000000000003</v>
      </c>
      <c r="G172" s="265">
        <v>276.70000000000005</v>
      </c>
      <c r="H172" s="265">
        <v>301.5</v>
      </c>
      <c r="I172" s="265">
        <v>309.19999999999993</v>
      </c>
      <c r="J172" s="265">
        <v>313.89999999999998</v>
      </c>
      <c r="K172" s="263">
        <v>304.5</v>
      </c>
      <c r="L172" s="263">
        <v>292.10000000000002</v>
      </c>
      <c r="M172" s="263">
        <v>8.3517899999999994</v>
      </c>
    </row>
    <row r="173" spans="1:13">
      <c r="A173" s="282">
        <v>164</v>
      </c>
      <c r="B173" s="263" t="s">
        <v>271</v>
      </c>
      <c r="C173" s="263">
        <v>13005.85</v>
      </c>
      <c r="D173" s="265">
        <v>13016.683333333334</v>
      </c>
      <c r="E173" s="265">
        <v>12913.516666666668</v>
      </c>
      <c r="F173" s="265">
        <v>12821.183333333334</v>
      </c>
      <c r="G173" s="265">
        <v>12718.016666666668</v>
      </c>
      <c r="H173" s="265">
        <v>13109.016666666668</v>
      </c>
      <c r="I173" s="265">
        <v>13212.183333333332</v>
      </c>
      <c r="J173" s="265">
        <v>13304.516666666668</v>
      </c>
      <c r="K173" s="263">
        <v>13119.85</v>
      </c>
      <c r="L173" s="263">
        <v>12924.35</v>
      </c>
      <c r="M173" s="263">
        <v>1.9390000000000001E-2</v>
      </c>
    </row>
    <row r="174" spans="1:13">
      <c r="A174" s="282">
        <v>165</v>
      </c>
      <c r="B174" s="263" t="s">
        <v>161</v>
      </c>
      <c r="C174" s="263">
        <v>41.75</v>
      </c>
      <c r="D174" s="265">
        <v>42.066666666666663</v>
      </c>
      <c r="E174" s="265">
        <v>41.283333333333324</v>
      </c>
      <c r="F174" s="265">
        <v>40.816666666666663</v>
      </c>
      <c r="G174" s="265">
        <v>40.033333333333324</v>
      </c>
      <c r="H174" s="265">
        <v>42.533333333333324</v>
      </c>
      <c r="I174" s="265">
        <v>43.316666666666656</v>
      </c>
      <c r="J174" s="265">
        <v>43.783333333333324</v>
      </c>
      <c r="K174" s="263">
        <v>42.85</v>
      </c>
      <c r="L174" s="263">
        <v>41.6</v>
      </c>
      <c r="M174" s="263">
        <v>899.90535</v>
      </c>
    </row>
    <row r="175" spans="1:13">
      <c r="A175" s="282">
        <v>166</v>
      </c>
      <c r="B175" s="263" t="s">
        <v>165</v>
      </c>
      <c r="C175" s="263">
        <v>244.3</v>
      </c>
      <c r="D175" s="265">
        <v>245.63333333333333</v>
      </c>
      <c r="E175" s="265">
        <v>241.76666666666665</v>
      </c>
      <c r="F175" s="265">
        <v>239.23333333333332</v>
      </c>
      <c r="G175" s="265">
        <v>235.36666666666665</v>
      </c>
      <c r="H175" s="265">
        <v>248.16666666666666</v>
      </c>
      <c r="I175" s="265">
        <v>252.03333333333333</v>
      </c>
      <c r="J175" s="265">
        <v>254.56666666666666</v>
      </c>
      <c r="K175" s="263">
        <v>249.5</v>
      </c>
      <c r="L175" s="263">
        <v>243.1</v>
      </c>
      <c r="M175" s="263">
        <v>76.870410000000007</v>
      </c>
    </row>
    <row r="176" spans="1:13">
      <c r="A176" s="282">
        <v>167</v>
      </c>
      <c r="B176" s="263" t="s">
        <v>166</v>
      </c>
      <c r="C176" s="263">
        <v>146.44999999999999</v>
      </c>
      <c r="D176" s="265">
        <v>145.9</v>
      </c>
      <c r="E176" s="265">
        <v>144.25</v>
      </c>
      <c r="F176" s="265">
        <v>142.04999999999998</v>
      </c>
      <c r="G176" s="265">
        <v>140.39999999999998</v>
      </c>
      <c r="H176" s="265">
        <v>148.10000000000002</v>
      </c>
      <c r="I176" s="265">
        <v>149.75000000000006</v>
      </c>
      <c r="J176" s="265">
        <v>151.95000000000005</v>
      </c>
      <c r="K176" s="263">
        <v>147.55000000000001</v>
      </c>
      <c r="L176" s="263">
        <v>143.69999999999999</v>
      </c>
      <c r="M176" s="263">
        <v>35.117550000000001</v>
      </c>
    </row>
    <row r="177" spans="1:13">
      <c r="A177" s="282">
        <v>168</v>
      </c>
      <c r="B177" s="263" t="s">
        <v>273</v>
      </c>
      <c r="C177" s="263">
        <v>502.9</v>
      </c>
      <c r="D177" s="265">
        <v>504.93333333333334</v>
      </c>
      <c r="E177" s="265">
        <v>497.9666666666667</v>
      </c>
      <c r="F177" s="265">
        <v>493.03333333333336</v>
      </c>
      <c r="G177" s="265">
        <v>486.06666666666672</v>
      </c>
      <c r="H177" s="265">
        <v>509.86666666666667</v>
      </c>
      <c r="I177" s="265">
        <v>516.83333333333326</v>
      </c>
      <c r="J177" s="265">
        <v>521.76666666666665</v>
      </c>
      <c r="K177" s="263">
        <v>511.9</v>
      </c>
      <c r="L177" s="263">
        <v>500</v>
      </c>
      <c r="M177" s="263">
        <v>0.64963000000000004</v>
      </c>
    </row>
    <row r="178" spans="1:13">
      <c r="A178" s="282">
        <v>169</v>
      </c>
      <c r="B178" s="263" t="s">
        <v>167</v>
      </c>
      <c r="C178" s="263">
        <v>2191.1</v>
      </c>
      <c r="D178" s="265">
        <v>2197</v>
      </c>
      <c r="E178" s="265">
        <v>2162.1</v>
      </c>
      <c r="F178" s="265">
        <v>2133.1</v>
      </c>
      <c r="G178" s="265">
        <v>2098.1999999999998</v>
      </c>
      <c r="H178" s="265">
        <v>2226</v>
      </c>
      <c r="I178" s="265">
        <v>2260.8999999999996</v>
      </c>
      <c r="J178" s="265">
        <v>2289.9</v>
      </c>
      <c r="K178" s="263">
        <v>2231.9</v>
      </c>
      <c r="L178" s="263">
        <v>2168</v>
      </c>
      <c r="M178" s="263">
        <v>90.024039999999999</v>
      </c>
    </row>
    <row r="179" spans="1:13">
      <c r="A179" s="282">
        <v>170</v>
      </c>
      <c r="B179" s="263" t="s">
        <v>815</v>
      </c>
      <c r="C179" s="263">
        <v>1066.7</v>
      </c>
      <c r="D179" s="265">
        <v>1067.6166666666668</v>
      </c>
      <c r="E179" s="265">
        <v>1057.0833333333335</v>
      </c>
      <c r="F179" s="265">
        <v>1047.4666666666667</v>
      </c>
      <c r="G179" s="265">
        <v>1036.9333333333334</v>
      </c>
      <c r="H179" s="265">
        <v>1077.2333333333336</v>
      </c>
      <c r="I179" s="265">
        <v>1087.7666666666669</v>
      </c>
      <c r="J179" s="265">
        <v>1097.3833333333337</v>
      </c>
      <c r="K179" s="263">
        <v>1078.1500000000001</v>
      </c>
      <c r="L179" s="263">
        <v>1058</v>
      </c>
      <c r="M179" s="263">
        <v>7.1181999999999999</v>
      </c>
    </row>
    <row r="180" spans="1:13">
      <c r="A180" s="282">
        <v>171</v>
      </c>
      <c r="B180" s="263" t="s">
        <v>274</v>
      </c>
      <c r="C180" s="263">
        <v>923.85</v>
      </c>
      <c r="D180" s="265">
        <v>918.73333333333323</v>
      </c>
      <c r="E180" s="265">
        <v>906.81666666666649</v>
      </c>
      <c r="F180" s="265">
        <v>889.7833333333333</v>
      </c>
      <c r="G180" s="265">
        <v>877.86666666666656</v>
      </c>
      <c r="H180" s="265">
        <v>935.76666666666642</v>
      </c>
      <c r="I180" s="265">
        <v>947.68333333333317</v>
      </c>
      <c r="J180" s="265">
        <v>964.71666666666636</v>
      </c>
      <c r="K180" s="263">
        <v>930.65</v>
      </c>
      <c r="L180" s="263">
        <v>901.7</v>
      </c>
      <c r="M180" s="263">
        <v>13.964790000000001</v>
      </c>
    </row>
    <row r="181" spans="1:13">
      <c r="A181" s="282">
        <v>172</v>
      </c>
      <c r="B181" s="263" t="s">
        <v>172</v>
      </c>
      <c r="C181" s="263">
        <v>5663.25</v>
      </c>
      <c r="D181" s="265">
        <v>5664.2833333333328</v>
      </c>
      <c r="E181" s="265">
        <v>5599.0166666666655</v>
      </c>
      <c r="F181" s="265">
        <v>5534.7833333333328</v>
      </c>
      <c r="G181" s="265">
        <v>5469.5166666666655</v>
      </c>
      <c r="H181" s="265">
        <v>5728.5166666666655</v>
      </c>
      <c r="I181" s="265">
        <v>5793.7833333333319</v>
      </c>
      <c r="J181" s="265">
        <v>5858.0166666666655</v>
      </c>
      <c r="K181" s="263">
        <v>5729.55</v>
      </c>
      <c r="L181" s="263">
        <v>5600.05</v>
      </c>
      <c r="M181" s="263">
        <v>0.96092</v>
      </c>
    </row>
    <row r="182" spans="1:13">
      <c r="A182" s="282">
        <v>173</v>
      </c>
      <c r="B182" s="263" t="s">
        <v>478</v>
      </c>
      <c r="C182" s="263">
        <v>8298.4500000000007</v>
      </c>
      <c r="D182" s="265">
        <v>8295.5166666666682</v>
      </c>
      <c r="E182" s="265">
        <v>8241.0333333333365</v>
      </c>
      <c r="F182" s="265">
        <v>8183.6166666666686</v>
      </c>
      <c r="G182" s="265">
        <v>8129.1333333333369</v>
      </c>
      <c r="H182" s="265">
        <v>8352.9333333333361</v>
      </c>
      <c r="I182" s="265">
        <v>8407.4166666666697</v>
      </c>
      <c r="J182" s="265">
        <v>8464.8333333333358</v>
      </c>
      <c r="K182" s="263">
        <v>8350</v>
      </c>
      <c r="L182" s="263">
        <v>8238.1</v>
      </c>
      <c r="M182" s="263">
        <v>0.11996999999999999</v>
      </c>
    </row>
    <row r="183" spans="1:13">
      <c r="A183" s="282">
        <v>174</v>
      </c>
      <c r="B183" s="263" t="s">
        <v>170</v>
      </c>
      <c r="C183" s="263">
        <v>27185.05</v>
      </c>
      <c r="D183" s="265">
        <v>27588.399999999998</v>
      </c>
      <c r="E183" s="265">
        <v>26689.849999999995</v>
      </c>
      <c r="F183" s="265">
        <v>26194.649999999998</v>
      </c>
      <c r="G183" s="265">
        <v>25296.099999999995</v>
      </c>
      <c r="H183" s="265">
        <v>28083.599999999995</v>
      </c>
      <c r="I183" s="265">
        <v>28982.149999999998</v>
      </c>
      <c r="J183" s="265">
        <v>29477.349999999995</v>
      </c>
      <c r="K183" s="263">
        <v>28486.95</v>
      </c>
      <c r="L183" s="263">
        <v>27093.200000000001</v>
      </c>
      <c r="M183" s="263">
        <v>0.57155999999999996</v>
      </c>
    </row>
    <row r="184" spans="1:13">
      <c r="A184" s="282">
        <v>175</v>
      </c>
      <c r="B184" s="263" t="s">
        <v>173</v>
      </c>
      <c r="C184" s="263">
        <v>1265.8499999999999</v>
      </c>
      <c r="D184" s="265">
        <v>1285.9833333333333</v>
      </c>
      <c r="E184" s="265">
        <v>1234.9666666666667</v>
      </c>
      <c r="F184" s="265">
        <v>1204.0833333333333</v>
      </c>
      <c r="G184" s="265">
        <v>1153.0666666666666</v>
      </c>
      <c r="H184" s="265">
        <v>1316.8666666666668</v>
      </c>
      <c r="I184" s="265">
        <v>1367.8833333333337</v>
      </c>
      <c r="J184" s="265">
        <v>1398.7666666666669</v>
      </c>
      <c r="K184" s="263">
        <v>1337</v>
      </c>
      <c r="L184" s="263">
        <v>1255.0999999999999</v>
      </c>
      <c r="M184" s="263">
        <v>38.189790000000002</v>
      </c>
    </row>
    <row r="185" spans="1:13">
      <c r="A185" s="282">
        <v>176</v>
      </c>
      <c r="B185" s="263" t="s">
        <v>171</v>
      </c>
      <c r="C185" s="263">
        <v>1900.55</v>
      </c>
      <c r="D185" s="265">
        <v>1905.9166666666667</v>
      </c>
      <c r="E185" s="265">
        <v>1886.8833333333334</v>
      </c>
      <c r="F185" s="265">
        <v>1873.2166666666667</v>
      </c>
      <c r="G185" s="265">
        <v>1854.1833333333334</v>
      </c>
      <c r="H185" s="265">
        <v>1919.5833333333335</v>
      </c>
      <c r="I185" s="265">
        <v>1938.6166666666668</v>
      </c>
      <c r="J185" s="265">
        <v>1952.2833333333335</v>
      </c>
      <c r="K185" s="263">
        <v>1924.95</v>
      </c>
      <c r="L185" s="263">
        <v>1892.25</v>
      </c>
      <c r="M185" s="263">
        <v>1.63524</v>
      </c>
    </row>
    <row r="186" spans="1:13">
      <c r="A186" s="282">
        <v>177</v>
      </c>
      <c r="B186" s="263" t="s">
        <v>169</v>
      </c>
      <c r="C186" s="263">
        <v>389.6</v>
      </c>
      <c r="D186" s="265">
        <v>389.68333333333334</v>
      </c>
      <c r="E186" s="265">
        <v>385.9666666666667</v>
      </c>
      <c r="F186" s="265">
        <v>382.33333333333337</v>
      </c>
      <c r="G186" s="265">
        <v>378.61666666666673</v>
      </c>
      <c r="H186" s="265">
        <v>393.31666666666666</v>
      </c>
      <c r="I186" s="265">
        <v>397.03333333333325</v>
      </c>
      <c r="J186" s="265">
        <v>400.66666666666663</v>
      </c>
      <c r="K186" s="263">
        <v>393.4</v>
      </c>
      <c r="L186" s="263">
        <v>386.05</v>
      </c>
      <c r="M186" s="263">
        <v>391.47858000000002</v>
      </c>
    </row>
    <row r="187" spans="1:13">
      <c r="A187" s="282">
        <v>178</v>
      </c>
      <c r="B187" s="263" t="s">
        <v>168</v>
      </c>
      <c r="C187" s="263">
        <v>74.349999999999994</v>
      </c>
      <c r="D187" s="265">
        <v>74.016666666666666</v>
      </c>
      <c r="E187" s="265">
        <v>72.683333333333337</v>
      </c>
      <c r="F187" s="265">
        <v>71.016666666666666</v>
      </c>
      <c r="G187" s="265">
        <v>69.683333333333337</v>
      </c>
      <c r="H187" s="265">
        <v>75.683333333333337</v>
      </c>
      <c r="I187" s="265">
        <v>77.01666666666668</v>
      </c>
      <c r="J187" s="265">
        <v>78.683333333333337</v>
      </c>
      <c r="K187" s="263">
        <v>75.349999999999994</v>
      </c>
      <c r="L187" s="263">
        <v>72.349999999999994</v>
      </c>
      <c r="M187" s="263">
        <v>414.68123000000003</v>
      </c>
    </row>
    <row r="188" spans="1:13">
      <c r="A188" s="282">
        <v>179</v>
      </c>
      <c r="B188" s="263" t="s">
        <v>175</v>
      </c>
      <c r="C188" s="263">
        <v>614.79999999999995</v>
      </c>
      <c r="D188" s="265">
        <v>615.99999999999989</v>
      </c>
      <c r="E188" s="265">
        <v>610.0999999999998</v>
      </c>
      <c r="F188" s="265">
        <v>605.39999999999986</v>
      </c>
      <c r="G188" s="265">
        <v>599.49999999999977</v>
      </c>
      <c r="H188" s="265">
        <v>620.69999999999982</v>
      </c>
      <c r="I188" s="265">
        <v>626.59999999999991</v>
      </c>
      <c r="J188" s="265">
        <v>631.29999999999984</v>
      </c>
      <c r="K188" s="263">
        <v>621.9</v>
      </c>
      <c r="L188" s="263">
        <v>611.29999999999995</v>
      </c>
      <c r="M188" s="263">
        <v>45.544609999999999</v>
      </c>
    </row>
    <row r="189" spans="1:13">
      <c r="A189" s="282">
        <v>180</v>
      </c>
      <c r="B189" s="263" t="s">
        <v>176</v>
      </c>
      <c r="C189" s="263">
        <v>502</v>
      </c>
      <c r="D189" s="265">
        <v>504.8</v>
      </c>
      <c r="E189" s="265">
        <v>496.20000000000005</v>
      </c>
      <c r="F189" s="265">
        <v>490.40000000000003</v>
      </c>
      <c r="G189" s="265">
        <v>481.80000000000007</v>
      </c>
      <c r="H189" s="265">
        <v>510.6</v>
      </c>
      <c r="I189" s="265">
        <v>519.20000000000005</v>
      </c>
      <c r="J189" s="265">
        <v>525</v>
      </c>
      <c r="K189" s="263">
        <v>513.4</v>
      </c>
      <c r="L189" s="263">
        <v>499</v>
      </c>
      <c r="M189" s="263">
        <v>16.94585</v>
      </c>
    </row>
    <row r="190" spans="1:13">
      <c r="A190" s="282">
        <v>181</v>
      </c>
      <c r="B190" s="263" t="s">
        <v>275</v>
      </c>
      <c r="C190" s="263">
        <v>536.65</v>
      </c>
      <c r="D190" s="265">
        <v>539.88333333333333</v>
      </c>
      <c r="E190" s="265">
        <v>531.81666666666661</v>
      </c>
      <c r="F190" s="265">
        <v>526.98333333333323</v>
      </c>
      <c r="G190" s="265">
        <v>518.91666666666652</v>
      </c>
      <c r="H190" s="265">
        <v>544.7166666666667</v>
      </c>
      <c r="I190" s="265">
        <v>552.78333333333353</v>
      </c>
      <c r="J190" s="265">
        <v>557.61666666666679</v>
      </c>
      <c r="K190" s="263">
        <v>547.95000000000005</v>
      </c>
      <c r="L190" s="263">
        <v>535.04999999999995</v>
      </c>
      <c r="M190" s="263">
        <v>2.9017599999999999</v>
      </c>
    </row>
    <row r="191" spans="1:13">
      <c r="A191" s="282">
        <v>182</v>
      </c>
      <c r="B191" s="263" t="s">
        <v>188</v>
      </c>
      <c r="C191" s="263">
        <v>601.4</v>
      </c>
      <c r="D191" s="265">
        <v>608.94999999999993</v>
      </c>
      <c r="E191" s="265">
        <v>591.69999999999982</v>
      </c>
      <c r="F191" s="265">
        <v>581.99999999999989</v>
      </c>
      <c r="G191" s="265">
        <v>564.74999999999977</v>
      </c>
      <c r="H191" s="265">
        <v>618.64999999999986</v>
      </c>
      <c r="I191" s="265">
        <v>635.90000000000009</v>
      </c>
      <c r="J191" s="265">
        <v>645.59999999999991</v>
      </c>
      <c r="K191" s="263">
        <v>626.20000000000005</v>
      </c>
      <c r="L191" s="263">
        <v>599.25</v>
      </c>
      <c r="M191" s="263">
        <v>34.088529999999999</v>
      </c>
    </row>
    <row r="192" spans="1:13">
      <c r="A192" s="282">
        <v>183</v>
      </c>
      <c r="B192" s="263" t="s">
        <v>177</v>
      </c>
      <c r="C192" s="263">
        <v>768.5</v>
      </c>
      <c r="D192" s="265">
        <v>766.18333333333339</v>
      </c>
      <c r="E192" s="265">
        <v>755.36666666666679</v>
      </c>
      <c r="F192" s="265">
        <v>742.23333333333335</v>
      </c>
      <c r="G192" s="265">
        <v>731.41666666666674</v>
      </c>
      <c r="H192" s="265">
        <v>779.31666666666683</v>
      </c>
      <c r="I192" s="265">
        <v>790.13333333333344</v>
      </c>
      <c r="J192" s="265">
        <v>803.26666666666688</v>
      </c>
      <c r="K192" s="263">
        <v>777</v>
      </c>
      <c r="L192" s="263">
        <v>753.05</v>
      </c>
      <c r="M192" s="263">
        <v>71.243049999999997</v>
      </c>
    </row>
    <row r="193" spans="1:13">
      <c r="A193" s="282">
        <v>184</v>
      </c>
      <c r="B193" s="263" t="s">
        <v>183</v>
      </c>
      <c r="C193" s="263">
        <v>3006.95</v>
      </c>
      <c r="D193" s="265">
        <v>3011.9833333333336</v>
      </c>
      <c r="E193" s="265">
        <v>2990.9666666666672</v>
      </c>
      <c r="F193" s="265">
        <v>2974.9833333333336</v>
      </c>
      <c r="G193" s="265">
        <v>2953.9666666666672</v>
      </c>
      <c r="H193" s="265">
        <v>3027.9666666666672</v>
      </c>
      <c r="I193" s="265">
        <v>3048.9833333333336</v>
      </c>
      <c r="J193" s="265">
        <v>3064.9666666666672</v>
      </c>
      <c r="K193" s="263">
        <v>3033</v>
      </c>
      <c r="L193" s="263">
        <v>2996</v>
      </c>
      <c r="M193" s="263">
        <v>20.03125</v>
      </c>
    </row>
    <row r="194" spans="1:13">
      <c r="A194" s="282">
        <v>185</v>
      </c>
      <c r="B194" s="263" t="s">
        <v>804</v>
      </c>
      <c r="C194" s="263">
        <v>616.04999999999995</v>
      </c>
      <c r="D194" s="265">
        <v>619.75</v>
      </c>
      <c r="E194" s="265">
        <v>611.29999999999995</v>
      </c>
      <c r="F194" s="265">
        <v>606.54999999999995</v>
      </c>
      <c r="G194" s="265">
        <v>598.09999999999991</v>
      </c>
      <c r="H194" s="265">
        <v>624.5</v>
      </c>
      <c r="I194" s="265">
        <v>632.95000000000005</v>
      </c>
      <c r="J194" s="265">
        <v>637.70000000000005</v>
      </c>
      <c r="K194" s="263">
        <v>628.20000000000005</v>
      </c>
      <c r="L194" s="263">
        <v>615</v>
      </c>
      <c r="M194" s="263">
        <v>19.399249999999999</v>
      </c>
    </row>
    <row r="195" spans="1:13">
      <c r="A195" s="282">
        <v>186</v>
      </c>
      <c r="B195" s="263" t="s">
        <v>179</v>
      </c>
      <c r="C195" s="263">
        <v>321.25</v>
      </c>
      <c r="D195" s="265">
        <v>323.93333333333334</v>
      </c>
      <c r="E195" s="265">
        <v>316.11666666666667</v>
      </c>
      <c r="F195" s="265">
        <v>310.98333333333335</v>
      </c>
      <c r="G195" s="265">
        <v>303.16666666666669</v>
      </c>
      <c r="H195" s="265">
        <v>329.06666666666666</v>
      </c>
      <c r="I195" s="265">
        <v>336.88333333333338</v>
      </c>
      <c r="J195" s="265">
        <v>342.01666666666665</v>
      </c>
      <c r="K195" s="263">
        <v>331.75</v>
      </c>
      <c r="L195" s="263">
        <v>318.8</v>
      </c>
      <c r="M195" s="263">
        <v>819.25951999999995</v>
      </c>
    </row>
    <row r="196" spans="1:13">
      <c r="A196" s="282">
        <v>187</v>
      </c>
      <c r="B196" s="254" t="s">
        <v>181</v>
      </c>
      <c r="C196" s="254">
        <v>109.05</v>
      </c>
      <c r="D196" s="289">
        <v>109.69999999999999</v>
      </c>
      <c r="E196" s="289">
        <v>107.54999999999998</v>
      </c>
      <c r="F196" s="289">
        <v>106.05</v>
      </c>
      <c r="G196" s="289">
        <v>103.89999999999999</v>
      </c>
      <c r="H196" s="289">
        <v>111.19999999999997</v>
      </c>
      <c r="I196" s="289">
        <v>113.34999999999998</v>
      </c>
      <c r="J196" s="289">
        <v>114.84999999999997</v>
      </c>
      <c r="K196" s="254">
        <v>111.85</v>
      </c>
      <c r="L196" s="254">
        <v>108.2</v>
      </c>
      <c r="M196" s="254">
        <v>572.73662999999999</v>
      </c>
    </row>
    <row r="197" spans="1:13">
      <c r="A197" s="282">
        <v>188</v>
      </c>
      <c r="B197" s="254" t="s">
        <v>182</v>
      </c>
      <c r="C197" s="254">
        <v>737.25</v>
      </c>
      <c r="D197" s="289">
        <v>741.16666666666663</v>
      </c>
      <c r="E197" s="289">
        <v>731.13333333333321</v>
      </c>
      <c r="F197" s="289">
        <v>725.01666666666654</v>
      </c>
      <c r="G197" s="289">
        <v>714.98333333333312</v>
      </c>
      <c r="H197" s="289">
        <v>747.2833333333333</v>
      </c>
      <c r="I197" s="289">
        <v>757.31666666666683</v>
      </c>
      <c r="J197" s="289">
        <v>763.43333333333339</v>
      </c>
      <c r="K197" s="254">
        <v>751.2</v>
      </c>
      <c r="L197" s="254">
        <v>735.05</v>
      </c>
      <c r="M197" s="254">
        <v>106.14596</v>
      </c>
    </row>
    <row r="198" spans="1:13">
      <c r="A198" s="282">
        <v>189</v>
      </c>
      <c r="B198" s="254" t="s">
        <v>184</v>
      </c>
      <c r="C198" s="254">
        <v>968.5</v>
      </c>
      <c r="D198" s="289">
        <v>970.16666666666663</v>
      </c>
      <c r="E198" s="289">
        <v>960.33333333333326</v>
      </c>
      <c r="F198" s="289">
        <v>952.16666666666663</v>
      </c>
      <c r="G198" s="289">
        <v>942.33333333333326</v>
      </c>
      <c r="H198" s="289">
        <v>978.33333333333326</v>
      </c>
      <c r="I198" s="289">
        <v>988.16666666666652</v>
      </c>
      <c r="J198" s="289">
        <v>996.33333333333326</v>
      </c>
      <c r="K198" s="254">
        <v>980</v>
      </c>
      <c r="L198" s="254">
        <v>962</v>
      </c>
      <c r="M198" s="254">
        <v>28.807390000000002</v>
      </c>
    </row>
    <row r="199" spans="1:13">
      <c r="A199" s="282">
        <v>190</v>
      </c>
      <c r="B199" s="254" t="s">
        <v>164</v>
      </c>
      <c r="C199" s="254">
        <v>1012.6</v>
      </c>
      <c r="D199" s="289">
        <v>1014.6</v>
      </c>
      <c r="E199" s="289">
        <v>1002</v>
      </c>
      <c r="F199" s="289">
        <v>991.4</v>
      </c>
      <c r="G199" s="289">
        <v>978.8</v>
      </c>
      <c r="H199" s="289">
        <v>1025.2</v>
      </c>
      <c r="I199" s="289">
        <v>1037.8000000000002</v>
      </c>
      <c r="J199" s="289">
        <v>1048.4000000000001</v>
      </c>
      <c r="K199" s="254">
        <v>1027.2</v>
      </c>
      <c r="L199" s="254">
        <v>1004</v>
      </c>
      <c r="M199" s="254">
        <v>2.1298699999999999</v>
      </c>
    </row>
    <row r="200" spans="1:13">
      <c r="A200" s="282">
        <v>191</v>
      </c>
      <c r="B200" s="254" t="s">
        <v>185</v>
      </c>
      <c r="C200" s="254">
        <v>1456.75</v>
      </c>
      <c r="D200" s="289">
        <v>1463</v>
      </c>
      <c r="E200" s="289">
        <v>1444.75</v>
      </c>
      <c r="F200" s="289">
        <v>1432.75</v>
      </c>
      <c r="G200" s="289">
        <v>1414.5</v>
      </c>
      <c r="H200" s="289">
        <v>1475</v>
      </c>
      <c r="I200" s="289">
        <v>1493.25</v>
      </c>
      <c r="J200" s="289">
        <v>1505.25</v>
      </c>
      <c r="K200" s="254">
        <v>1481.25</v>
      </c>
      <c r="L200" s="254">
        <v>1451</v>
      </c>
      <c r="M200" s="254">
        <v>10.605840000000001</v>
      </c>
    </row>
    <row r="201" spans="1:13">
      <c r="A201" s="282">
        <v>192</v>
      </c>
      <c r="B201" s="254" t="s">
        <v>186</v>
      </c>
      <c r="C201" s="254">
        <v>2480.1</v>
      </c>
      <c r="D201" s="289">
        <v>2480.5833333333335</v>
      </c>
      <c r="E201" s="289">
        <v>2456.416666666667</v>
      </c>
      <c r="F201" s="289">
        <v>2432.7333333333336</v>
      </c>
      <c r="G201" s="289">
        <v>2408.5666666666671</v>
      </c>
      <c r="H201" s="289">
        <v>2504.2666666666669</v>
      </c>
      <c r="I201" s="289">
        <v>2528.4333333333338</v>
      </c>
      <c r="J201" s="289">
        <v>2552.1166666666668</v>
      </c>
      <c r="K201" s="254">
        <v>2504.75</v>
      </c>
      <c r="L201" s="254">
        <v>2456.9</v>
      </c>
      <c r="M201" s="254">
        <v>1.25322</v>
      </c>
    </row>
    <row r="202" spans="1:13">
      <c r="A202" s="282">
        <v>193</v>
      </c>
      <c r="B202" s="254" t="s">
        <v>187</v>
      </c>
      <c r="C202" s="254">
        <v>417.2</v>
      </c>
      <c r="D202" s="289">
        <v>414.81666666666666</v>
      </c>
      <c r="E202" s="289">
        <v>409.13333333333333</v>
      </c>
      <c r="F202" s="289">
        <v>401.06666666666666</v>
      </c>
      <c r="G202" s="289">
        <v>395.38333333333333</v>
      </c>
      <c r="H202" s="289">
        <v>422.88333333333333</v>
      </c>
      <c r="I202" s="289">
        <v>428.56666666666661</v>
      </c>
      <c r="J202" s="289">
        <v>436.63333333333333</v>
      </c>
      <c r="K202" s="254">
        <v>420.5</v>
      </c>
      <c r="L202" s="254">
        <v>406.75</v>
      </c>
      <c r="M202" s="254">
        <v>16.175719999999998</v>
      </c>
    </row>
    <row r="203" spans="1:13">
      <c r="A203" s="282">
        <v>194</v>
      </c>
      <c r="B203" s="254" t="s">
        <v>510</v>
      </c>
      <c r="C203" s="254">
        <v>884.6</v>
      </c>
      <c r="D203" s="289">
        <v>891.38333333333333</v>
      </c>
      <c r="E203" s="289">
        <v>873.31666666666661</v>
      </c>
      <c r="F203" s="289">
        <v>862.0333333333333</v>
      </c>
      <c r="G203" s="289">
        <v>843.96666666666658</v>
      </c>
      <c r="H203" s="289">
        <v>902.66666666666663</v>
      </c>
      <c r="I203" s="289">
        <v>920.73333333333346</v>
      </c>
      <c r="J203" s="289">
        <v>932.01666666666665</v>
      </c>
      <c r="K203" s="254">
        <v>909.45</v>
      </c>
      <c r="L203" s="254">
        <v>880.1</v>
      </c>
      <c r="M203" s="254">
        <v>4.62683</v>
      </c>
    </row>
    <row r="204" spans="1:13">
      <c r="A204" s="282">
        <v>195</v>
      </c>
      <c r="B204" s="254" t="s">
        <v>193</v>
      </c>
      <c r="C204" s="254">
        <v>629.95000000000005</v>
      </c>
      <c r="D204" s="289">
        <v>622.05000000000007</v>
      </c>
      <c r="E204" s="289">
        <v>607.90000000000009</v>
      </c>
      <c r="F204" s="289">
        <v>585.85</v>
      </c>
      <c r="G204" s="289">
        <v>571.70000000000005</v>
      </c>
      <c r="H204" s="289">
        <v>644.10000000000014</v>
      </c>
      <c r="I204" s="289">
        <v>658.25</v>
      </c>
      <c r="J204" s="289">
        <v>680.30000000000018</v>
      </c>
      <c r="K204" s="254">
        <v>636.20000000000005</v>
      </c>
      <c r="L204" s="254">
        <v>600</v>
      </c>
      <c r="M204" s="254">
        <v>141.63149000000001</v>
      </c>
    </row>
    <row r="205" spans="1:13">
      <c r="A205" s="282">
        <v>196</v>
      </c>
      <c r="B205" s="254" t="s">
        <v>191</v>
      </c>
      <c r="C205" s="254">
        <v>6668.15</v>
      </c>
      <c r="D205" s="289">
        <v>6719.2833333333328</v>
      </c>
      <c r="E205" s="289">
        <v>6590.6666666666661</v>
      </c>
      <c r="F205" s="289">
        <v>6513.1833333333334</v>
      </c>
      <c r="G205" s="289">
        <v>6384.5666666666666</v>
      </c>
      <c r="H205" s="289">
        <v>6796.7666666666655</v>
      </c>
      <c r="I205" s="289">
        <v>6925.3833333333323</v>
      </c>
      <c r="J205" s="289">
        <v>7002.866666666665</v>
      </c>
      <c r="K205" s="254">
        <v>6847.9</v>
      </c>
      <c r="L205" s="254">
        <v>6641.8</v>
      </c>
      <c r="M205" s="254">
        <v>6.58514</v>
      </c>
    </row>
    <row r="206" spans="1:13">
      <c r="A206" s="282">
        <v>197</v>
      </c>
      <c r="B206" s="254" t="s">
        <v>192</v>
      </c>
      <c r="C206" s="254">
        <v>38.15</v>
      </c>
      <c r="D206" s="289">
        <v>38.766666666666673</v>
      </c>
      <c r="E206" s="289">
        <v>37.283333333333346</v>
      </c>
      <c r="F206" s="289">
        <v>36.416666666666671</v>
      </c>
      <c r="G206" s="289">
        <v>34.933333333333344</v>
      </c>
      <c r="H206" s="289">
        <v>39.633333333333347</v>
      </c>
      <c r="I206" s="289">
        <v>41.116666666666681</v>
      </c>
      <c r="J206" s="289">
        <v>41.983333333333348</v>
      </c>
      <c r="K206" s="254">
        <v>40.25</v>
      </c>
      <c r="L206" s="254">
        <v>37.9</v>
      </c>
      <c r="M206" s="254">
        <v>130.43072000000001</v>
      </c>
    </row>
    <row r="207" spans="1:13">
      <c r="A207" s="282">
        <v>198</v>
      </c>
      <c r="B207" s="254" t="s">
        <v>189</v>
      </c>
      <c r="C207" s="254">
        <v>1212.95</v>
      </c>
      <c r="D207" s="289">
        <v>1213.8833333333334</v>
      </c>
      <c r="E207" s="289">
        <v>1204.0666666666668</v>
      </c>
      <c r="F207" s="289">
        <v>1195.1833333333334</v>
      </c>
      <c r="G207" s="289">
        <v>1185.3666666666668</v>
      </c>
      <c r="H207" s="289">
        <v>1222.7666666666669</v>
      </c>
      <c r="I207" s="289">
        <v>1232.5833333333335</v>
      </c>
      <c r="J207" s="289">
        <v>1241.4666666666669</v>
      </c>
      <c r="K207" s="254">
        <v>1223.7</v>
      </c>
      <c r="L207" s="254">
        <v>1205</v>
      </c>
      <c r="M207" s="254">
        <v>1.1582600000000001</v>
      </c>
    </row>
    <row r="208" spans="1:13">
      <c r="A208" s="282">
        <v>199</v>
      </c>
      <c r="B208" s="254" t="s">
        <v>141</v>
      </c>
      <c r="C208" s="254">
        <v>556.85</v>
      </c>
      <c r="D208" s="289">
        <v>555.94999999999993</v>
      </c>
      <c r="E208" s="289">
        <v>550.39999999999986</v>
      </c>
      <c r="F208" s="289">
        <v>543.94999999999993</v>
      </c>
      <c r="G208" s="289">
        <v>538.39999999999986</v>
      </c>
      <c r="H208" s="289">
        <v>562.39999999999986</v>
      </c>
      <c r="I208" s="289">
        <v>567.94999999999982</v>
      </c>
      <c r="J208" s="289">
        <v>574.39999999999986</v>
      </c>
      <c r="K208" s="254">
        <v>561.5</v>
      </c>
      <c r="L208" s="254">
        <v>549.5</v>
      </c>
      <c r="M208" s="254">
        <v>23.388480000000001</v>
      </c>
    </row>
    <row r="209" spans="1:13">
      <c r="A209" s="282">
        <v>200</v>
      </c>
      <c r="B209" s="254" t="s">
        <v>277</v>
      </c>
      <c r="C209" s="254">
        <v>223.65</v>
      </c>
      <c r="D209" s="289">
        <v>225.26666666666665</v>
      </c>
      <c r="E209" s="289">
        <v>220.0333333333333</v>
      </c>
      <c r="F209" s="289">
        <v>216.41666666666666</v>
      </c>
      <c r="G209" s="289">
        <v>211.18333333333331</v>
      </c>
      <c r="H209" s="289">
        <v>228.8833333333333</v>
      </c>
      <c r="I209" s="289">
        <v>234.11666666666665</v>
      </c>
      <c r="J209" s="289">
        <v>237.73333333333329</v>
      </c>
      <c r="K209" s="254">
        <v>230.5</v>
      </c>
      <c r="L209" s="254">
        <v>221.65</v>
      </c>
      <c r="M209" s="254">
        <v>5.7360100000000003</v>
      </c>
    </row>
    <row r="210" spans="1:13">
      <c r="A210" s="282">
        <v>201</v>
      </c>
      <c r="B210" s="254" t="s">
        <v>522</v>
      </c>
      <c r="C210" s="254">
        <v>998.95</v>
      </c>
      <c r="D210" s="289">
        <v>1010.9833333333332</v>
      </c>
      <c r="E210" s="289">
        <v>979.96666666666647</v>
      </c>
      <c r="F210" s="289">
        <v>960.98333333333323</v>
      </c>
      <c r="G210" s="289">
        <v>929.96666666666647</v>
      </c>
      <c r="H210" s="289">
        <v>1029.9666666666665</v>
      </c>
      <c r="I210" s="289">
        <v>1060.9833333333331</v>
      </c>
      <c r="J210" s="289">
        <v>1079.9666666666665</v>
      </c>
      <c r="K210" s="254">
        <v>1042</v>
      </c>
      <c r="L210" s="254">
        <v>992</v>
      </c>
      <c r="M210" s="254">
        <v>4.7133099999999999</v>
      </c>
    </row>
    <row r="211" spans="1:13">
      <c r="A211" s="282">
        <v>202</v>
      </c>
      <c r="B211" s="254" t="s">
        <v>118</v>
      </c>
      <c r="C211" s="254">
        <v>10.5</v>
      </c>
      <c r="D211" s="289">
        <v>10.616666666666665</v>
      </c>
      <c r="E211" s="289">
        <v>10.33333333333333</v>
      </c>
      <c r="F211" s="289">
        <v>10.166666666666664</v>
      </c>
      <c r="G211" s="289">
        <v>9.8833333333333293</v>
      </c>
      <c r="H211" s="289">
        <v>10.783333333333331</v>
      </c>
      <c r="I211" s="289">
        <v>11.066666666666666</v>
      </c>
      <c r="J211" s="289">
        <v>11.233333333333333</v>
      </c>
      <c r="K211" s="254">
        <v>10.9</v>
      </c>
      <c r="L211" s="254">
        <v>10.45</v>
      </c>
      <c r="M211" s="254">
        <v>1657.7844500000001</v>
      </c>
    </row>
    <row r="212" spans="1:13">
      <c r="A212" s="282">
        <v>203</v>
      </c>
      <c r="B212" s="254" t="s">
        <v>195</v>
      </c>
      <c r="C212" s="254">
        <v>1049.55</v>
      </c>
      <c r="D212" s="289">
        <v>1046.8666666666666</v>
      </c>
      <c r="E212" s="289">
        <v>1035.7833333333331</v>
      </c>
      <c r="F212" s="289">
        <v>1022.0166666666664</v>
      </c>
      <c r="G212" s="289">
        <v>1010.9333333333329</v>
      </c>
      <c r="H212" s="289">
        <v>1060.6333333333332</v>
      </c>
      <c r="I212" s="289">
        <v>1071.7166666666667</v>
      </c>
      <c r="J212" s="289">
        <v>1085.4833333333333</v>
      </c>
      <c r="K212" s="254">
        <v>1057.95</v>
      </c>
      <c r="L212" s="254">
        <v>1033.0999999999999</v>
      </c>
      <c r="M212" s="254">
        <v>12.810129999999999</v>
      </c>
    </row>
    <row r="213" spans="1:13">
      <c r="A213" s="282">
        <v>204</v>
      </c>
      <c r="B213" s="254" t="s">
        <v>528</v>
      </c>
      <c r="C213" s="254">
        <v>2405.85</v>
      </c>
      <c r="D213" s="289">
        <v>2409.8833333333332</v>
      </c>
      <c r="E213" s="289">
        <v>2379.9666666666662</v>
      </c>
      <c r="F213" s="289">
        <v>2354.083333333333</v>
      </c>
      <c r="G213" s="289">
        <v>2324.1666666666661</v>
      </c>
      <c r="H213" s="289">
        <v>2435.7666666666664</v>
      </c>
      <c r="I213" s="289">
        <v>2465.6833333333334</v>
      </c>
      <c r="J213" s="289">
        <v>2491.5666666666666</v>
      </c>
      <c r="K213" s="254">
        <v>2439.8000000000002</v>
      </c>
      <c r="L213" s="254">
        <v>2384</v>
      </c>
      <c r="M213" s="254">
        <v>0.69703000000000004</v>
      </c>
    </row>
    <row r="214" spans="1:13">
      <c r="A214" s="282">
        <v>205</v>
      </c>
      <c r="B214" s="254" t="s">
        <v>196</v>
      </c>
      <c r="C214" s="289">
        <v>416.9</v>
      </c>
      <c r="D214" s="289">
        <v>419.2</v>
      </c>
      <c r="E214" s="289">
        <v>413.25</v>
      </c>
      <c r="F214" s="289">
        <v>409.6</v>
      </c>
      <c r="G214" s="289">
        <v>403.65000000000003</v>
      </c>
      <c r="H214" s="289">
        <v>422.84999999999997</v>
      </c>
      <c r="I214" s="289">
        <v>428.7999999999999</v>
      </c>
      <c r="J214" s="289">
        <v>432.44999999999993</v>
      </c>
      <c r="K214" s="289">
        <v>425.15</v>
      </c>
      <c r="L214" s="289">
        <v>415.55</v>
      </c>
      <c r="M214" s="289">
        <v>123.54837999999999</v>
      </c>
    </row>
    <row r="215" spans="1:13">
      <c r="A215" s="282">
        <v>206</v>
      </c>
      <c r="B215" s="254" t="s">
        <v>197</v>
      </c>
      <c r="C215" s="289">
        <v>16.25</v>
      </c>
      <c r="D215" s="289">
        <v>16.383333333333333</v>
      </c>
      <c r="E215" s="289">
        <v>16.116666666666667</v>
      </c>
      <c r="F215" s="289">
        <v>15.983333333333334</v>
      </c>
      <c r="G215" s="289">
        <v>15.716666666666669</v>
      </c>
      <c r="H215" s="289">
        <v>16.516666666666666</v>
      </c>
      <c r="I215" s="289">
        <v>16.783333333333331</v>
      </c>
      <c r="J215" s="289">
        <v>16.916666666666664</v>
      </c>
      <c r="K215" s="289">
        <v>16.649999999999999</v>
      </c>
      <c r="L215" s="289">
        <v>16.25</v>
      </c>
      <c r="M215" s="289">
        <v>674.24765000000002</v>
      </c>
    </row>
    <row r="216" spans="1:13">
      <c r="A216" s="282">
        <v>207</v>
      </c>
      <c r="B216" s="254" t="s">
        <v>198</v>
      </c>
      <c r="C216" s="289">
        <v>224.8</v>
      </c>
      <c r="D216" s="289">
        <v>223.54999999999998</v>
      </c>
      <c r="E216" s="289">
        <v>219.39999999999998</v>
      </c>
      <c r="F216" s="289">
        <v>214</v>
      </c>
      <c r="G216" s="289">
        <v>209.85</v>
      </c>
      <c r="H216" s="289">
        <v>228.94999999999996</v>
      </c>
      <c r="I216" s="289">
        <v>233.1</v>
      </c>
      <c r="J216" s="289">
        <v>238.49999999999994</v>
      </c>
      <c r="K216" s="289">
        <v>227.7</v>
      </c>
      <c r="L216" s="289">
        <v>218.15</v>
      </c>
      <c r="M216" s="289">
        <v>178.10991999999999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A11" sqref="A1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46"/>
      <c r="B1" s="546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44264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43" t="s">
        <v>16</v>
      </c>
      <c r="B9" s="544" t="s">
        <v>18</v>
      </c>
      <c r="C9" s="542" t="s">
        <v>19</v>
      </c>
      <c r="D9" s="542" t="s">
        <v>20</v>
      </c>
      <c r="E9" s="542" t="s">
        <v>21</v>
      </c>
      <c r="F9" s="542"/>
      <c r="G9" s="542"/>
      <c r="H9" s="542" t="s">
        <v>22</v>
      </c>
      <c r="I9" s="542"/>
      <c r="J9" s="542"/>
      <c r="K9" s="260"/>
      <c r="L9" s="267"/>
      <c r="M9" s="268"/>
    </row>
    <row r="10" spans="1:15" ht="42.75" customHeight="1">
      <c r="A10" s="538"/>
      <c r="B10" s="540"/>
      <c r="C10" s="545" t="s">
        <v>23</v>
      </c>
      <c r="D10" s="545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510" t="s">
        <v>284</v>
      </c>
      <c r="C11" s="507">
        <v>26553.65</v>
      </c>
      <c r="D11" s="508">
        <v>26404.916666666668</v>
      </c>
      <c r="E11" s="508">
        <v>25858.733333333337</v>
      </c>
      <c r="F11" s="508">
        <v>25163.816666666669</v>
      </c>
      <c r="G11" s="508">
        <v>24617.633333333339</v>
      </c>
      <c r="H11" s="508">
        <v>27099.833333333336</v>
      </c>
      <c r="I11" s="508">
        <v>27646.016666666663</v>
      </c>
      <c r="J11" s="508">
        <v>28340.933333333334</v>
      </c>
      <c r="K11" s="507">
        <v>26951.1</v>
      </c>
      <c r="L11" s="507">
        <v>25710</v>
      </c>
      <c r="M11" s="507">
        <v>5.4460000000000001E-2</v>
      </c>
    </row>
    <row r="12" spans="1:15" ht="12" customHeight="1">
      <c r="A12" s="254">
        <v>2</v>
      </c>
      <c r="B12" s="510" t="s">
        <v>785</v>
      </c>
      <c r="C12" s="507">
        <v>1495.5</v>
      </c>
      <c r="D12" s="508">
        <v>1494.95</v>
      </c>
      <c r="E12" s="508">
        <v>1477.3500000000001</v>
      </c>
      <c r="F12" s="508">
        <v>1459.2</v>
      </c>
      <c r="G12" s="508">
        <v>1441.6000000000001</v>
      </c>
      <c r="H12" s="508">
        <v>1513.1000000000001</v>
      </c>
      <c r="I12" s="508">
        <v>1530.7</v>
      </c>
      <c r="J12" s="508">
        <v>1548.8500000000001</v>
      </c>
      <c r="K12" s="507">
        <v>1512.55</v>
      </c>
      <c r="L12" s="507">
        <v>1476.8</v>
      </c>
      <c r="M12" s="507">
        <v>0.96026</v>
      </c>
    </row>
    <row r="13" spans="1:15" ht="12" customHeight="1">
      <c r="A13" s="254">
        <v>3</v>
      </c>
      <c r="B13" s="510" t="s">
        <v>816</v>
      </c>
      <c r="C13" s="507">
        <v>1396.8</v>
      </c>
      <c r="D13" s="508">
        <v>1397.8500000000001</v>
      </c>
      <c r="E13" s="508">
        <v>1368.9500000000003</v>
      </c>
      <c r="F13" s="508">
        <v>1341.1000000000001</v>
      </c>
      <c r="G13" s="508">
        <v>1312.2000000000003</v>
      </c>
      <c r="H13" s="508">
        <v>1425.7000000000003</v>
      </c>
      <c r="I13" s="508">
        <v>1454.6000000000004</v>
      </c>
      <c r="J13" s="508">
        <v>1482.4500000000003</v>
      </c>
      <c r="K13" s="507">
        <v>1426.75</v>
      </c>
      <c r="L13" s="507">
        <v>1370</v>
      </c>
      <c r="M13" s="507">
        <v>0.38572000000000001</v>
      </c>
    </row>
    <row r="14" spans="1:15" ht="12" customHeight="1">
      <c r="A14" s="254">
        <v>4</v>
      </c>
      <c r="B14" s="510" t="s">
        <v>38</v>
      </c>
      <c r="C14" s="507">
        <v>1822.8</v>
      </c>
      <c r="D14" s="508">
        <v>1829.8999999999999</v>
      </c>
      <c r="E14" s="508">
        <v>1806.3999999999996</v>
      </c>
      <c r="F14" s="508">
        <v>1789.9999999999998</v>
      </c>
      <c r="G14" s="508">
        <v>1766.4999999999995</v>
      </c>
      <c r="H14" s="508">
        <v>1846.2999999999997</v>
      </c>
      <c r="I14" s="508">
        <v>1869.8000000000002</v>
      </c>
      <c r="J14" s="508">
        <v>1886.1999999999998</v>
      </c>
      <c r="K14" s="507">
        <v>1853.4</v>
      </c>
      <c r="L14" s="507">
        <v>1813.5</v>
      </c>
      <c r="M14" s="507">
        <v>7.5765900000000004</v>
      </c>
    </row>
    <row r="15" spans="1:15" ht="12" customHeight="1">
      <c r="A15" s="254">
        <v>5</v>
      </c>
      <c r="B15" s="510" t="s">
        <v>285</v>
      </c>
      <c r="C15" s="507">
        <v>1917.3</v>
      </c>
      <c r="D15" s="508">
        <v>1915.1166666666668</v>
      </c>
      <c r="E15" s="508">
        <v>1892.2333333333336</v>
      </c>
      <c r="F15" s="508">
        <v>1867.1666666666667</v>
      </c>
      <c r="G15" s="508">
        <v>1844.2833333333335</v>
      </c>
      <c r="H15" s="508">
        <v>1940.1833333333336</v>
      </c>
      <c r="I15" s="508">
        <v>1963.0666666666668</v>
      </c>
      <c r="J15" s="508">
        <v>1988.1333333333337</v>
      </c>
      <c r="K15" s="507">
        <v>1938</v>
      </c>
      <c r="L15" s="507">
        <v>1890.05</v>
      </c>
      <c r="M15" s="507">
        <v>1.0084299999999999</v>
      </c>
    </row>
    <row r="16" spans="1:15" ht="12" customHeight="1">
      <c r="A16" s="254">
        <v>6</v>
      </c>
      <c r="B16" s="510" t="s">
        <v>286</v>
      </c>
      <c r="C16" s="507">
        <v>1378.05</v>
      </c>
      <c r="D16" s="508">
        <v>1370.9833333333333</v>
      </c>
      <c r="E16" s="508">
        <v>1347.0666666666666</v>
      </c>
      <c r="F16" s="508">
        <v>1316.0833333333333</v>
      </c>
      <c r="G16" s="508">
        <v>1292.1666666666665</v>
      </c>
      <c r="H16" s="508">
        <v>1401.9666666666667</v>
      </c>
      <c r="I16" s="508">
        <v>1425.8833333333332</v>
      </c>
      <c r="J16" s="508">
        <v>1456.8666666666668</v>
      </c>
      <c r="K16" s="507">
        <v>1394.9</v>
      </c>
      <c r="L16" s="507">
        <v>1340</v>
      </c>
      <c r="M16" s="507">
        <v>4.3761099999999997</v>
      </c>
    </row>
    <row r="17" spans="1:13" ht="12" customHeight="1">
      <c r="A17" s="254">
        <v>7</v>
      </c>
      <c r="B17" s="510" t="s">
        <v>222</v>
      </c>
      <c r="C17" s="507">
        <v>1264.05</v>
      </c>
      <c r="D17" s="508">
        <v>1265.6500000000001</v>
      </c>
      <c r="E17" s="508">
        <v>1241.3000000000002</v>
      </c>
      <c r="F17" s="508">
        <v>1218.5500000000002</v>
      </c>
      <c r="G17" s="508">
        <v>1194.2000000000003</v>
      </c>
      <c r="H17" s="508">
        <v>1288.4000000000001</v>
      </c>
      <c r="I17" s="508">
        <v>1312.75</v>
      </c>
      <c r="J17" s="508">
        <v>1335.5</v>
      </c>
      <c r="K17" s="507">
        <v>1290</v>
      </c>
      <c r="L17" s="507">
        <v>1242.9000000000001</v>
      </c>
      <c r="M17" s="507">
        <v>9.2512100000000004</v>
      </c>
    </row>
    <row r="18" spans="1:13" ht="12" customHeight="1">
      <c r="A18" s="254">
        <v>8</v>
      </c>
      <c r="B18" s="510" t="s">
        <v>734</v>
      </c>
      <c r="C18" s="507">
        <v>692.15</v>
      </c>
      <c r="D18" s="508">
        <v>695.65</v>
      </c>
      <c r="E18" s="508">
        <v>677.5</v>
      </c>
      <c r="F18" s="508">
        <v>662.85</v>
      </c>
      <c r="G18" s="508">
        <v>644.70000000000005</v>
      </c>
      <c r="H18" s="508">
        <v>710.3</v>
      </c>
      <c r="I18" s="508">
        <v>728.44999999999982</v>
      </c>
      <c r="J18" s="508">
        <v>743.09999999999991</v>
      </c>
      <c r="K18" s="507">
        <v>713.8</v>
      </c>
      <c r="L18" s="507">
        <v>681</v>
      </c>
      <c r="M18" s="507">
        <v>16.233309999999999</v>
      </c>
    </row>
    <row r="19" spans="1:13" ht="12" customHeight="1">
      <c r="A19" s="254">
        <v>9</v>
      </c>
      <c r="B19" s="510" t="s">
        <v>735</v>
      </c>
      <c r="C19" s="507">
        <v>1258.8499999999999</v>
      </c>
      <c r="D19" s="508">
        <v>1264.2</v>
      </c>
      <c r="E19" s="508">
        <v>1245.9000000000001</v>
      </c>
      <c r="F19" s="508">
        <v>1232.95</v>
      </c>
      <c r="G19" s="508">
        <v>1214.6500000000001</v>
      </c>
      <c r="H19" s="508">
        <v>1277.1500000000001</v>
      </c>
      <c r="I19" s="508">
        <v>1295.4499999999998</v>
      </c>
      <c r="J19" s="508">
        <v>1308.4000000000001</v>
      </c>
      <c r="K19" s="507">
        <v>1282.5</v>
      </c>
      <c r="L19" s="507">
        <v>1251.25</v>
      </c>
      <c r="M19" s="507">
        <v>1.1034299999999999</v>
      </c>
    </row>
    <row r="20" spans="1:13" ht="12" customHeight="1">
      <c r="A20" s="254">
        <v>10</v>
      </c>
      <c r="B20" s="510" t="s">
        <v>287</v>
      </c>
      <c r="C20" s="507">
        <v>2238.85</v>
      </c>
      <c r="D20" s="508">
        <v>2254.2833333333333</v>
      </c>
      <c r="E20" s="508">
        <v>2210.5666666666666</v>
      </c>
      <c r="F20" s="508">
        <v>2182.2833333333333</v>
      </c>
      <c r="G20" s="508">
        <v>2138.5666666666666</v>
      </c>
      <c r="H20" s="508">
        <v>2282.5666666666666</v>
      </c>
      <c r="I20" s="508">
        <v>2326.2833333333328</v>
      </c>
      <c r="J20" s="508">
        <v>2354.5666666666666</v>
      </c>
      <c r="K20" s="507">
        <v>2298</v>
      </c>
      <c r="L20" s="507">
        <v>2226</v>
      </c>
      <c r="M20" s="507">
        <v>0.20080000000000001</v>
      </c>
    </row>
    <row r="21" spans="1:13" ht="12" customHeight="1">
      <c r="A21" s="254">
        <v>11</v>
      </c>
      <c r="B21" s="510" t="s">
        <v>288</v>
      </c>
      <c r="C21" s="507">
        <v>14759.7</v>
      </c>
      <c r="D21" s="508">
        <v>14744.966666666667</v>
      </c>
      <c r="E21" s="508">
        <v>14639.883333333335</v>
      </c>
      <c r="F21" s="508">
        <v>14520.066666666668</v>
      </c>
      <c r="G21" s="508">
        <v>14414.983333333335</v>
      </c>
      <c r="H21" s="508">
        <v>14864.783333333335</v>
      </c>
      <c r="I21" s="508">
        <v>14969.866666666667</v>
      </c>
      <c r="J21" s="508">
        <v>15089.683333333334</v>
      </c>
      <c r="K21" s="507">
        <v>14850.05</v>
      </c>
      <c r="L21" s="507">
        <v>14625.15</v>
      </c>
      <c r="M21" s="507">
        <v>5.7770000000000002E-2</v>
      </c>
    </row>
    <row r="22" spans="1:13" ht="12" customHeight="1">
      <c r="A22" s="254">
        <v>12</v>
      </c>
      <c r="B22" s="510" t="s">
        <v>40</v>
      </c>
      <c r="C22" s="507">
        <v>910.2</v>
      </c>
      <c r="D22" s="508">
        <v>913.9</v>
      </c>
      <c r="E22" s="508">
        <v>901.4</v>
      </c>
      <c r="F22" s="508">
        <v>892.6</v>
      </c>
      <c r="G22" s="508">
        <v>880.1</v>
      </c>
      <c r="H22" s="508">
        <v>922.69999999999993</v>
      </c>
      <c r="I22" s="508">
        <v>935.19999999999993</v>
      </c>
      <c r="J22" s="508">
        <v>943.99999999999989</v>
      </c>
      <c r="K22" s="507">
        <v>926.4</v>
      </c>
      <c r="L22" s="507">
        <v>905.1</v>
      </c>
      <c r="M22" s="507">
        <v>39.044690000000003</v>
      </c>
    </row>
    <row r="23" spans="1:13">
      <c r="A23" s="254">
        <v>13</v>
      </c>
      <c r="B23" s="510" t="s">
        <v>289</v>
      </c>
      <c r="C23" s="507">
        <v>1171.5999999999999</v>
      </c>
      <c r="D23" s="508">
        <v>1172.95</v>
      </c>
      <c r="E23" s="508">
        <v>1160.9000000000001</v>
      </c>
      <c r="F23" s="508">
        <v>1150.2</v>
      </c>
      <c r="G23" s="508">
        <v>1138.1500000000001</v>
      </c>
      <c r="H23" s="508">
        <v>1183.6500000000001</v>
      </c>
      <c r="I23" s="508">
        <v>1195.6999999999998</v>
      </c>
      <c r="J23" s="508">
        <v>1206.4000000000001</v>
      </c>
      <c r="K23" s="507">
        <v>1185</v>
      </c>
      <c r="L23" s="507">
        <v>1162.25</v>
      </c>
      <c r="M23" s="507">
        <v>2.6789100000000001</v>
      </c>
    </row>
    <row r="24" spans="1:13">
      <c r="A24" s="254">
        <v>14</v>
      </c>
      <c r="B24" s="510" t="s">
        <v>41</v>
      </c>
      <c r="C24" s="507">
        <v>748.4</v>
      </c>
      <c r="D24" s="508">
        <v>753.46666666666658</v>
      </c>
      <c r="E24" s="508">
        <v>739.13333333333321</v>
      </c>
      <c r="F24" s="508">
        <v>729.86666666666667</v>
      </c>
      <c r="G24" s="508">
        <v>715.5333333333333</v>
      </c>
      <c r="H24" s="508">
        <v>762.73333333333312</v>
      </c>
      <c r="I24" s="508">
        <v>777.06666666666638</v>
      </c>
      <c r="J24" s="508">
        <v>786.33333333333303</v>
      </c>
      <c r="K24" s="507">
        <v>767.8</v>
      </c>
      <c r="L24" s="507">
        <v>744.2</v>
      </c>
      <c r="M24" s="507">
        <v>152.86851999999999</v>
      </c>
    </row>
    <row r="25" spans="1:13">
      <c r="A25" s="254">
        <v>15</v>
      </c>
      <c r="B25" s="510" t="s">
        <v>832</v>
      </c>
      <c r="C25" s="507">
        <v>716.2</v>
      </c>
      <c r="D25" s="508">
        <v>723.88333333333333</v>
      </c>
      <c r="E25" s="508">
        <v>698.31666666666661</v>
      </c>
      <c r="F25" s="508">
        <v>680.43333333333328</v>
      </c>
      <c r="G25" s="508">
        <v>654.86666666666656</v>
      </c>
      <c r="H25" s="508">
        <v>741.76666666666665</v>
      </c>
      <c r="I25" s="508">
        <v>767.33333333333348</v>
      </c>
      <c r="J25" s="508">
        <v>785.2166666666667</v>
      </c>
      <c r="K25" s="507">
        <v>749.45</v>
      </c>
      <c r="L25" s="507">
        <v>706</v>
      </c>
      <c r="M25" s="507">
        <v>18.847200000000001</v>
      </c>
    </row>
    <row r="26" spans="1:13">
      <c r="A26" s="254">
        <v>16</v>
      </c>
      <c r="B26" s="510" t="s">
        <v>290</v>
      </c>
      <c r="C26" s="507">
        <v>793.9</v>
      </c>
      <c r="D26" s="508">
        <v>799.13333333333333</v>
      </c>
      <c r="E26" s="508">
        <v>770.86666666666667</v>
      </c>
      <c r="F26" s="508">
        <v>747.83333333333337</v>
      </c>
      <c r="G26" s="508">
        <v>719.56666666666672</v>
      </c>
      <c r="H26" s="508">
        <v>822.16666666666663</v>
      </c>
      <c r="I26" s="508">
        <v>850.43333333333328</v>
      </c>
      <c r="J26" s="508">
        <v>873.46666666666658</v>
      </c>
      <c r="K26" s="507">
        <v>827.4</v>
      </c>
      <c r="L26" s="507">
        <v>776.1</v>
      </c>
      <c r="M26" s="507">
        <v>7.7474999999999996</v>
      </c>
    </row>
    <row r="27" spans="1:13">
      <c r="A27" s="254">
        <v>17</v>
      </c>
      <c r="B27" s="510" t="s">
        <v>223</v>
      </c>
      <c r="C27" s="507">
        <v>131.25</v>
      </c>
      <c r="D27" s="508">
        <v>129.58333333333334</v>
      </c>
      <c r="E27" s="508">
        <v>126.16666666666669</v>
      </c>
      <c r="F27" s="508">
        <v>121.08333333333334</v>
      </c>
      <c r="G27" s="508">
        <v>117.66666666666669</v>
      </c>
      <c r="H27" s="508">
        <v>134.66666666666669</v>
      </c>
      <c r="I27" s="508">
        <v>138.08333333333337</v>
      </c>
      <c r="J27" s="508">
        <v>143.16666666666669</v>
      </c>
      <c r="K27" s="507">
        <v>133</v>
      </c>
      <c r="L27" s="507">
        <v>124.5</v>
      </c>
      <c r="M27" s="507">
        <v>38.942340000000002</v>
      </c>
    </row>
    <row r="28" spans="1:13">
      <c r="A28" s="254">
        <v>18</v>
      </c>
      <c r="B28" s="510" t="s">
        <v>224</v>
      </c>
      <c r="C28" s="507">
        <v>220.85</v>
      </c>
      <c r="D28" s="508">
        <v>219.86666666666667</v>
      </c>
      <c r="E28" s="508">
        <v>216.13333333333335</v>
      </c>
      <c r="F28" s="508">
        <v>211.41666666666669</v>
      </c>
      <c r="G28" s="508">
        <v>207.68333333333337</v>
      </c>
      <c r="H28" s="508">
        <v>224.58333333333334</v>
      </c>
      <c r="I28" s="508">
        <v>228.31666666666669</v>
      </c>
      <c r="J28" s="508">
        <v>233.03333333333333</v>
      </c>
      <c r="K28" s="507">
        <v>223.6</v>
      </c>
      <c r="L28" s="507">
        <v>215.15</v>
      </c>
      <c r="M28" s="507">
        <v>29.783850000000001</v>
      </c>
    </row>
    <row r="29" spans="1:13">
      <c r="A29" s="254">
        <v>19</v>
      </c>
      <c r="B29" s="510" t="s">
        <v>291</v>
      </c>
      <c r="C29" s="507">
        <v>348.85</v>
      </c>
      <c r="D29" s="508">
        <v>352.2833333333333</v>
      </c>
      <c r="E29" s="508">
        <v>341.56666666666661</v>
      </c>
      <c r="F29" s="508">
        <v>334.2833333333333</v>
      </c>
      <c r="G29" s="508">
        <v>323.56666666666661</v>
      </c>
      <c r="H29" s="508">
        <v>359.56666666666661</v>
      </c>
      <c r="I29" s="508">
        <v>370.2833333333333</v>
      </c>
      <c r="J29" s="508">
        <v>377.56666666666661</v>
      </c>
      <c r="K29" s="507">
        <v>363</v>
      </c>
      <c r="L29" s="507">
        <v>345</v>
      </c>
      <c r="M29" s="507">
        <v>4.6497799999999998</v>
      </c>
    </row>
    <row r="30" spans="1:13">
      <c r="A30" s="254">
        <v>20</v>
      </c>
      <c r="B30" s="510" t="s">
        <v>292</v>
      </c>
      <c r="C30" s="507">
        <v>314.2</v>
      </c>
      <c r="D30" s="508">
        <v>315.55</v>
      </c>
      <c r="E30" s="508">
        <v>309.8</v>
      </c>
      <c r="F30" s="508">
        <v>305.39999999999998</v>
      </c>
      <c r="G30" s="508">
        <v>299.64999999999998</v>
      </c>
      <c r="H30" s="508">
        <v>319.95000000000005</v>
      </c>
      <c r="I30" s="508">
        <v>325.70000000000005</v>
      </c>
      <c r="J30" s="508">
        <v>330.10000000000008</v>
      </c>
      <c r="K30" s="507">
        <v>321.3</v>
      </c>
      <c r="L30" s="507">
        <v>311.14999999999998</v>
      </c>
      <c r="M30" s="507">
        <v>2.5718000000000001</v>
      </c>
    </row>
    <row r="31" spans="1:13">
      <c r="A31" s="254">
        <v>21</v>
      </c>
      <c r="B31" s="510" t="s">
        <v>736</v>
      </c>
      <c r="C31" s="507">
        <v>5854.4</v>
      </c>
      <c r="D31" s="508">
        <v>5918.1333333333341</v>
      </c>
      <c r="E31" s="508">
        <v>5736.2666666666682</v>
      </c>
      <c r="F31" s="508">
        <v>5618.1333333333341</v>
      </c>
      <c r="G31" s="508">
        <v>5436.2666666666682</v>
      </c>
      <c r="H31" s="508">
        <v>6036.2666666666682</v>
      </c>
      <c r="I31" s="508">
        <v>6218.133333333335</v>
      </c>
      <c r="J31" s="508">
        <v>6336.2666666666682</v>
      </c>
      <c r="K31" s="507">
        <v>6100</v>
      </c>
      <c r="L31" s="507">
        <v>5800</v>
      </c>
      <c r="M31" s="507">
        <v>0.84441999999999995</v>
      </c>
    </row>
    <row r="32" spans="1:13">
      <c r="A32" s="254">
        <v>22</v>
      </c>
      <c r="B32" s="510" t="s">
        <v>225</v>
      </c>
      <c r="C32" s="507">
        <v>1751.85</v>
      </c>
      <c r="D32" s="508">
        <v>1752.2666666666667</v>
      </c>
      <c r="E32" s="508">
        <v>1734.5833333333333</v>
      </c>
      <c r="F32" s="508">
        <v>1717.3166666666666</v>
      </c>
      <c r="G32" s="508">
        <v>1699.6333333333332</v>
      </c>
      <c r="H32" s="508">
        <v>1769.5333333333333</v>
      </c>
      <c r="I32" s="508">
        <v>1787.2166666666667</v>
      </c>
      <c r="J32" s="508">
        <v>1804.4833333333333</v>
      </c>
      <c r="K32" s="507">
        <v>1769.95</v>
      </c>
      <c r="L32" s="507">
        <v>1735</v>
      </c>
      <c r="M32" s="507">
        <v>0.90624000000000005</v>
      </c>
    </row>
    <row r="33" spans="1:13">
      <c r="A33" s="254">
        <v>23</v>
      </c>
      <c r="B33" s="510" t="s">
        <v>293</v>
      </c>
      <c r="C33" s="507">
        <v>2201.75</v>
      </c>
      <c r="D33" s="508">
        <v>2197.2833333333333</v>
      </c>
      <c r="E33" s="508">
        <v>2174.7666666666664</v>
      </c>
      <c r="F33" s="508">
        <v>2147.7833333333333</v>
      </c>
      <c r="G33" s="508">
        <v>2125.2666666666664</v>
      </c>
      <c r="H33" s="508">
        <v>2224.2666666666664</v>
      </c>
      <c r="I33" s="508">
        <v>2246.7833333333338</v>
      </c>
      <c r="J33" s="508">
        <v>2273.7666666666664</v>
      </c>
      <c r="K33" s="507">
        <v>2219.8000000000002</v>
      </c>
      <c r="L33" s="507">
        <v>2170.3000000000002</v>
      </c>
      <c r="M33" s="507">
        <v>0.22775000000000001</v>
      </c>
    </row>
    <row r="34" spans="1:13">
      <c r="A34" s="254">
        <v>24</v>
      </c>
      <c r="B34" s="510" t="s">
        <v>737</v>
      </c>
      <c r="C34" s="507">
        <v>101.15</v>
      </c>
      <c r="D34" s="508">
        <v>101.56666666666666</v>
      </c>
      <c r="E34" s="508">
        <v>100.13333333333333</v>
      </c>
      <c r="F34" s="508">
        <v>99.11666666666666</v>
      </c>
      <c r="G34" s="508">
        <v>97.683333333333323</v>
      </c>
      <c r="H34" s="508">
        <v>102.58333333333333</v>
      </c>
      <c r="I34" s="508">
        <v>104.01666666666667</v>
      </c>
      <c r="J34" s="508">
        <v>105.03333333333333</v>
      </c>
      <c r="K34" s="507">
        <v>103</v>
      </c>
      <c r="L34" s="507">
        <v>100.55</v>
      </c>
      <c r="M34" s="507">
        <v>1.59629</v>
      </c>
    </row>
    <row r="35" spans="1:13">
      <c r="A35" s="254">
        <v>25</v>
      </c>
      <c r="B35" s="510" t="s">
        <v>294</v>
      </c>
      <c r="C35" s="507">
        <v>927.5</v>
      </c>
      <c r="D35" s="508">
        <v>921.15</v>
      </c>
      <c r="E35" s="508">
        <v>912.59999999999991</v>
      </c>
      <c r="F35" s="508">
        <v>897.69999999999993</v>
      </c>
      <c r="G35" s="508">
        <v>889.14999999999986</v>
      </c>
      <c r="H35" s="508">
        <v>936.05</v>
      </c>
      <c r="I35" s="508">
        <v>944.59999999999991</v>
      </c>
      <c r="J35" s="508">
        <v>959.5</v>
      </c>
      <c r="K35" s="507">
        <v>929.7</v>
      </c>
      <c r="L35" s="507">
        <v>906.25</v>
      </c>
      <c r="M35" s="507">
        <v>3.06352</v>
      </c>
    </row>
    <row r="36" spans="1:13">
      <c r="A36" s="254">
        <v>26</v>
      </c>
      <c r="B36" s="510" t="s">
        <v>226</v>
      </c>
      <c r="C36" s="507">
        <v>2785.65</v>
      </c>
      <c r="D36" s="508">
        <v>2785.9</v>
      </c>
      <c r="E36" s="508">
        <v>2767.8500000000004</v>
      </c>
      <c r="F36" s="508">
        <v>2750.05</v>
      </c>
      <c r="G36" s="508">
        <v>2732.0000000000005</v>
      </c>
      <c r="H36" s="508">
        <v>2803.7000000000003</v>
      </c>
      <c r="I36" s="508">
        <v>2821.7500000000005</v>
      </c>
      <c r="J36" s="508">
        <v>2839.55</v>
      </c>
      <c r="K36" s="507">
        <v>2803.95</v>
      </c>
      <c r="L36" s="507">
        <v>2768.1</v>
      </c>
      <c r="M36" s="507">
        <v>0.36016999999999999</v>
      </c>
    </row>
    <row r="37" spans="1:13">
      <c r="A37" s="254">
        <v>27</v>
      </c>
      <c r="B37" s="510" t="s">
        <v>738</v>
      </c>
      <c r="C37" s="507">
        <v>5100.1000000000004</v>
      </c>
      <c r="D37" s="508">
        <v>5126.3833333333341</v>
      </c>
      <c r="E37" s="508">
        <v>5054.7666666666682</v>
      </c>
      <c r="F37" s="508">
        <v>5009.4333333333343</v>
      </c>
      <c r="G37" s="508">
        <v>4937.8166666666684</v>
      </c>
      <c r="H37" s="508">
        <v>5171.7166666666681</v>
      </c>
      <c r="I37" s="508">
        <v>5243.3333333333348</v>
      </c>
      <c r="J37" s="508">
        <v>5288.6666666666679</v>
      </c>
      <c r="K37" s="507">
        <v>5198</v>
      </c>
      <c r="L37" s="507">
        <v>5081.05</v>
      </c>
      <c r="M37" s="507">
        <v>0.18160000000000001</v>
      </c>
    </row>
    <row r="38" spans="1:13">
      <c r="A38" s="254">
        <v>28</v>
      </c>
      <c r="B38" s="510" t="s">
        <v>800</v>
      </c>
      <c r="C38" s="507">
        <v>22.05</v>
      </c>
      <c r="D38" s="508">
        <v>22.216666666666669</v>
      </c>
      <c r="E38" s="508">
        <v>21.233333333333338</v>
      </c>
      <c r="F38" s="508">
        <v>20.416666666666668</v>
      </c>
      <c r="G38" s="508">
        <v>19.433333333333337</v>
      </c>
      <c r="H38" s="508">
        <v>23.033333333333339</v>
      </c>
      <c r="I38" s="508">
        <v>24.016666666666673</v>
      </c>
      <c r="J38" s="508">
        <v>24.833333333333339</v>
      </c>
      <c r="K38" s="507">
        <v>23.2</v>
      </c>
      <c r="L38" s="507">
        <v>21.4</v>
      </c>
      <c r="M38" s="507">
        <v>218.31519</v>
      </c>
    </row>
    <row r="39" spans="1:13">
      <c r="A39" s="254">
        <v>29</v>
      </c>
      <c r="B39" s="510" t="s">
        <v>44</v>
      </c>
      <c r="C39" s="507">
        <v>902.2</v>
      </c>
      <c r="D39" s="508">
        <v>901.4</v>
      </c>
      <c r="E39" s="508">
        <v>893.8</v>
      </c>
      <c r="F39" s="508">
        <v>885.4</v>
      </c>
      <c r="G39" s="508">
        <v>877.8</v>
      </c>
      <c r="H39" s="508">
        <v>909.8</v>
      </c>
      <c r="I39" s="508">
        <v>917.40000000000009</v>
      </c>
      <c r="J39" s="508">
        <v>925.8</v>
      </c>
      <c r="K39" s="507">
        <v>909</v>
      </c>
      <c r="L39" s="507">
        <v>893</v>
      </c>
      <c r="M39" s="507">
        <v>6.3811600000000004</v>
      </c>
    </row>
    <row r="40" spans="1:13">
      <c r="A40" s="254">
        <v>30</v>
      </c>
      <c r="B40" s="510" t="s">
        <v>296</v>
      </c>
      <c r="C40" s="507">
        <v>3553.05</v>
      </c>
      <c r="D40" s="508">
        <v>3568.2333333333336</v>
      </c>
      <c r="E40" s="508">
        <v>3487.4666666666672</v>
      </c>
      <c r="F40" s="508">
        <v>3421.8833333333337</v>
      </c>
      <c r="G40" s="508">
        <v>3341.1166666666672</v>
      </c>
      <c r="H40" s="508">
        <v>3633.8166666666671</v>
      </c>
      <c r="I40" s="508">
        <v>3714.5833333333335</v>
      </c>
      <c r="J40" s="508">
        <v>3780.166666666667</v>
      </c>
      <c r="K40" s="507">
        <v>3649</v>
      </c>
      <c r="L40" s="507">
        <v>3502.65</v>
      </c>
      <c r="M40" s="507">
        <v>1.63524</v>
      </c>
    </row>
    <row r="41" spans="1:13">
      <c r="A41" s="254">
        <v>31</v>
      </c>
      <c r="B41" s="510" t="s">
        <v>45</v>
      </c>
      <c r="C41" s="507">
        <v>285.75</v>
      </c>
      <c r="D41" s="508">
        <v>286.98333333333335</v>
      </c>
      <c r="E41" s="508">
        <v>282.9666666666667</v>
      </c>
      <c r="F41" s="508">
        <v>280.18333333333334</v>
      </c>
      <c r="G41" s="508">
        <v>276.16666666666669</v>
      </c>
      <c r="H41" s="508">
        <v>289.76666666666671</v>
      </c>
      <c r="I41" s="508">
        <v>293.78333333333336</v>
      </c>
      <c r="J41" s="508">
        <v>296.56666666666672</v>
      </c>
      <c r="K41" s="507">
        <v>291</v>
      </c>
      <c r="L41" s="507">
        <v>284.2</v>
      </c>
      <c r="M41" s="507">
        <v>44.703850000000003</v>
      </c>
    </row>
    <row r="42" spans="1:13">
      <c r="A42" s="254">
        <v>32</v>
      </c>
      <c r="B42" s="510" t="s">
        <v>46</v>
      </c>
      <c r="C42" s="507">
        <v>2866.6</v>
      </c>
      <c r="D42" s="508">
        <v>2883.0666666666671</v>
      </c>
      <c r="E42" s="508">
        <v>2830.2833333333342</v>
      </c>
      <c r="F42" s="508">
        <v>2793.9666666666672</v>
      </c>
      <c r="G42" s="508">
        <v>2741.1833333333343</v>
      </c>
      <c r="H42" s="508">
        <v>2919.3833333333341</v>
      </c>
      <c r="I42" s="508">
        <v>2972.166666666667</v>
      </c>
      <c r="J42" s="508">
        <v>3008.483333333334</v>
      </c>
      <c r="K42" s="507">
        <v>2935.85</v>
      </c>
      <c r="L42" s="507">
        <v>2846.75</v>
      </c>
      <c r="M42" s="507">
        <v>9.5208700000000004</v>
      </c>
    </row>
    <row r="43" spans="1:13">
      <c r="A43" s="254">
        <v>33</v>
      </c>
      <c r="B43" s="510" t="s">
        <v>47</v>
      </c>
      <c r="C43" s="507">
        <v>234.8</v>
      </c>
      <c r="D43" s="508">
        <v>238.38333333333333</v>
      </c>
      <c r="E43" s="508">
        <v>230.51666666666665</v>
      </c>
      <c r="F43" s="508">
        <v>226.23333333333332</v>
      </c>
      <c r="G43" s="508">
        <v>218.36666666666665</v>
      </c>
      <c r="H43" s="508">
        <v>242.66666666666666</v>
      </c>
      <c r="I43" s="508">
        <v>250.53333333333333</v>
      </c>
      <c r="J43" s="508">
        <v>254.81666666666666</v>
      </c>
      <c r="K43" s="507">
        <v>246.25</v>
      </c>
      <c r="L43" s="507">
        <v>234.1</v>
      </c>
      <c r="M43" s="507">
        <v>105.5107</v>
      </c>
    </row>
    <row r="44" spans="1:13">
      <c r="A44" s="254">
        <v>34</v>
      </c>
      <c r="B44" s="510" t="s">
        <v>48</v>
      </c>
      <c r="C44" s="507">
        <v>125.8</v>
      </c>
      <c r="D44" s="508">
        <v>126.13333333333333</v>
      </c>
      <c r="E44" s="508">
        <v>124.31666666666665</v>
      </c>
      <c r="F44" s="508">
        <v>122.83333333333333</v>
      </c>
      <c r="G44" s="508">
        <v>121.01666666666665</v>
      </c>
      <c r="H44" s="508">
        <v>127.61666666666665</v>
      </c>
      <c r="I44" s="508">
        <v>129.43333333333331</v>
      </c>
      <c r="J44" s="508">
        <v>130.91666666666663</v>
      </c>
      <c r="K44" s="507">
        <v>127.95</v>
      </c>
      <c r="L44" s="507">
        <v>124.65</v>
      </c>
      <c r="M44" s="507">
        <v>199.50234</v>
      </c>
    </row>
    <row r="45" spans="1:13">
      <c r="A45" s="254">
        <v>35</v>
      </c>
      <c r="B45" s="510" t="s">
        <v>297</v>
      </c>
      <c r="C45" s="507">
        <v>113.85</v>
      </c>
      <c r="D45" s="508">
        <v>114.61666666666667</v>
      </c>
      <c r="E45" s="508">
        <v>112.48333333333335</v>
      </c>
      <c r="F45" s="508">
        <v>111.11666666666667</v>
      </c>
      <c r="G45" s="508">
        <v>108.98333333333335</v>
      </c>
      <c r="H45" s="508">
        <v>115.98333333333335</v>
      </c>
      <c r="I45" s="508">
        <v>118.11666666666667</v>
      </c>
      <c r="J45" s="508">
        <v>119.48333333333335</v>
      </c>
      <c r="K45" s="507">
        <v>116.75</v>
      </c>
      <c r="L45" s="507">
        <v>113.25</v>
      </c>
      <c r="M45" s="507">
        <v>10.89967</v>
      </c>
    </row>
    <row r="46" spans="1:13">
      <c r="A46" s="254">
        <v>36</v>
      </c>
      <c r="B46" s="510" t="s">
        <v>50</v>
      </c>
      <c r="C46" s="507">
        <v>2382.6999999999998</v>
      </c>
      <c r="D46" s="508">
        <v>2385.4166666666665</v>
      </c>
      <c r="E46" s="508">
        <v>2357.333333333333</v>
      </c>
      <c r="F46" s="508">
        <v>2331.9666666666667</v>
      </c>
      <c r="G46" s="508">
        <v>2303.8833333333332</v>
      </c>
      <c r="H46" s="508">
        <v>2410.7833333333328</v>
      </c>
      <c r="I46" s="508">
        <v>2438.8666666666659</v>
      </c>
      <c r="J46" s="508">
        <v>2464.2333333333327</v>
      </c>
      <c r="K46" s="507">
        <v>2413.5</v>
      </c>
      <c r="L46" s="507">
        <v>2360.0500000000002</v>
      </c>
      <c r="M46" s="507">
        <v>15.93838</v>
      </c>
    </row>
    <row r="47" spans="1:13">
      <c r="A47" s="254">
        <v>37</v>
      </c>
      <c r="B47" s="510" t="s">
        <v>298</v>
      </c>
      <c r="C47" s="507">
        <v>141.05000000000001</v>
      </c>
      <c r="D47" s="508">
        <v>141.85000000000002</v>
      </c>
      <c r="E47" s="508">
        <v>139.80000000000004</v>
      </c>
      <c r="F47" s="508">
        <v>138.55000000000001</v>
      </c>
      <c r="G47" s="508">
        <v>136.50000000000003</v>
      </c>
      <c r="H47" s="508">
        <v>143.10000000000005</v>
      </c>
      <c r="I47" s="508">
        <v>145.15</v>
      </c>
      <c r="J47" s="508">
        <v>146.40000000000006</v>
      </c>
      <c r="K47" s="507">
        <v>143.9</v>
      </c>
      <c r="L47" s="507">
        <v>140.6</v>
      </c>
      <c r="M47" s="507">
        <v>1.1714899999999999</v>
      </c>
    </row>
    <row r="48" spans="1:13">
      <c r="A48" s="254">
        <v>38</v>
      </c>
      <c r="B48" s="510" t="s">
        <v>299</v>
      </c>
      <c r="C48" s="507">
        <v>3438.6</v>
      </c>
      <c r="D48" s="508">
        <v>3454.8666666666668</v>
      </c>
      <c r="E48" s="508">
        <v>3414.7333333333336</v>
      </c>
      <c r="F48" s="508">
        <v>3390.8666666666668</v>
      </c>
      <c r="G48" s="508">
        <v>3350.7333333333336</v>
      </c>
      <c r="H48" s="508">
        <v>3478.7333333333336</v>
      </c>
      <c r="I48" s="508">
        <v>3518.8666666666668</v>
      </c>
      <c r="J48" s="508">
        <v>3542.7333333333336</v>
      </c>
      <c r="K48" s="507">
        <v>3495</v>
      </c>
      <c r="L48" s="507">
        <v>3431</v>
      </c>
      <c r="M48" s="507">
        <v>0.17044999999999999</v>
      </c>
    </row>
    <row r="49" spans="1:13">
      <c r="A49" s="254">
        <v>39</v>
      </c>
      <c r="B49" s="510" t="s">
        <v>300</v>
      </c>
      <c r="C49" s="507">
        <v>2313.9499999999998</v>
      </c>
      <c r="D49" s="508">
        <v>2291.9333333333329</v>
      </c>
      <c r="E49" s="508">
        <v>2249.016666666666</v>
      </c>
      <c r="F49" s="508">
        <v>2184.083333333333</v>
      </c>
      <c r="G49" s="508">
        <v>2141.1666666666661</v>
      </c>
      <c r="H49" s="508">
        <v>2356.8666666666659</v>
      </c>
      <c r="I49" s="508">
        <v>2399.7833333333328</v>
      </c>
      <c r="J49" s="508">
        <v>2464.7166666666658</v>
      </c>
      <c r="K49" s="507">
        <v>2334.85</v>
      </c>
      <c r="L49" s="507">
        <v>2227</v>
      </c>
      <c r="M49" s="507">
        <v>3.15429</v>
      </c>
    </row>
    <row r="50" spans="1:13">
      <c r="A50" s="254">
        <v>40</v>
      </c>
      <c r="B50" s="510" t="s">
        <v>301</v>
      </c>
      <c r="C50" s="507">
        <v>6723.5</v>
      </c>
      <c r="D50" s="508">
        <v>6715.8166666666666</v>
      </c>
      <c r="E50" s="508">
        <v>6682.1333333333332</v>
      </c>
      <c r="F50" s="508">
        <v>6640.7666666666664</v>
      </c>
      <c r="G50" s="508">
        <v>6607.083333333333</v>
      </c>
      <c r="H50" s="508">
        <v>6757.1833333333334</v>
      </c>
      <c r="I50" s="508">
        <v>6790.8666666666659</v>
      </c>
      <c r="J50" s="508">
        <v>6832.2333333333336</v>
      </c>
      <c r="K50" s="507">
        <v>6749.5</v>
      </c>
      <c r="L50" s="507">
        <v>6674.45</v>
      </c>
      <c r="M50" s="507">
        <v>0.11002000000000001</v>
      </c>
    </row>
    <row r="51" spans="1:13">
      <c r="A51" s="254">
        <v>41</v>
      </c>
      <c r="B51" s="510" t="s">
        <v>52</v>
      </c>
      <c r="C51" s="507">
        <v>862.7</v>
      </c>
      <c r="D51" s="508">
        <v>866.06666666666661</v>
      </c>
      <c r="E51" s="508">
        <v>855.63333333333321</v>
      </c>
      <c r="F51" s="508">
        <v>848.56666666666661</v>
      </c>
      <c r="G51" s="508">
        <v>838.13333333333321</v>
      </c>
      <c r="H51" s="508">
        <v>873.13333333333321</v>
      </c>
      <c r="I51" s="508">
        <v>883.56666666666661</v>
      </c>
      <c r="J51" s="508">
        <v>890.63333333333321</v>
      </c>
      <c r="K51" s="507">
        <v>876.5</v>
      </c>
      <c r="L51" s="507">
        <v>859</v>
      </c>
      <c r="M51" s="507">
        <v>15.50642</v>
      </c>
    </row>
    <row r="52" spans="1:13">
      <c r="A52" s="254">
        <v>42</v>
      </c>
      <c r="B52" s="510" t="s">
        <v>302</v>
      </c>
      <c r="C52" s="507">
        <v>493.9</v>
      </c>
      <c r="D52" s="508">
        <v>495.76666666666665</v>
      </c>
      <c r="E52" s="508">
        <v>486.63333333333333</v>
      </c>
      <c r="F52" s="508">
        <v>479.36666666666667</v>
      </c>
      <c r="G52" s="508">
        <v>470.23333333333335</v>
      </c>
      <c r="H52" s="508">
        <v>503.0333333333333</v>
      </c>
      <c r="I52" s="508">
        <v>512.16666666666663</v>
      </c>
      <c r="J52" s="508">
        <v>519.43333333333328</v>
      </c>
      <c r="K52" s="507">
        <v>504.9</v>
      </c>
      <c r="L52" s="507">
        <v>488.5</v>
      </c>
      <c r="M52" s="507">
        <v>3.7578200000000002</v>
      </c>
    </row>
    <row r="53" spans="1:13">
      <c r="A53" s="254">
        <v>43</v>
      </c>
      <c r="B53" s="510" t="s">
        <v>227</v>
      </c>
      <c r="C53" s="507">
        <v>3191.15</v>
      </c>
      <c r="D53" s="508">
        <v>3223.3833333333332</v>
      </c>
      <c r="E53" s="508">
        <v>3137.7666666666664</v>
      </c>
      <c r="F53" s="508">
        <v>3084.3833333333332</v>
      </c>
      <c r="G53" s="508">
        <v>2998.7666666666664</v>
      </c>
      <c r="H53" s="508">
        <v>3276.7666666666664</v>
      </c>
      <c r="I53" s="508">
        <v>3362.3833333333332</v>
      </c>
      <c r="J53" s="508">
        <v>3415.7666666666664</v>
      </c>
      <c r="K53" s="507">
        <v>3309</v>
      </c>
      <c r="L53" s="507">
        <v>3170</v>
      </c>
      <c r="M53" s="507">
        <v>4.0674599999999996</v>
      </c>
    </row>
    <row r="54" spans="1:13">
      <c r="A54" s="254">
        <v>44</v>
      </c>
      <c r="B54" s="510" t="s">
        <v>54</v>
      </c>
      <c r="C54" s="507">
        <v>743.3</v>
      </c>
      <c r="D54" s="508">
        <v>742.6</v>
      </c>
      <c r="E54" s="508">
        <v>732.7</v>
      </c>
      <c r="F54" s="508">
        <v>722.1</v>
      </c>
      <c r="G54" s="508">
        <v>712.2</v>
      </c>
      <c r="H54" s="508">
        <v>753.2</v>
      </c>
      <c r="I54" s="508">
        <v>763.09999999999991</v>
      </c>
      <c r="J54" s="508">
        <v>773.7</v>
      </c>
      <c r="K54" s="507">
        <v>752.5</v>
      </c>
      <c r="L54" s="507">
        <v>732</v>
      </c>
      <c r="M54" s="507">
        <v>138.98555999999999</v>
      </c>
    </row>
    <row r="55" spans="1:13">
      <c r="A55" s="254">
        <v>45</v>
      </c>
      <c r="B55" s="510" t="s">
        <v>303</v>
      </c>
      <c r="C55" s="507">
        <v>2228.35</v>
      </c>
      <c r="D55" s="508">
        <v>2248.1833333333334</v>
      </c>
      <c r="E55" s="508">
        <v>2166.3666666666668</v>
      </c>
      <c r="F55" s="508">
        <v>2104.3833333333332</v>
      </c>
      <c r="G55" s="508">
        <v>2022.5666666666666</v>
      </c>
      <c r="H55" s="508">
        <v>2310.166666666667</v>
      </c>
      <c r="I55" s="508">
        <v>2391.9833333333336</v>
      </c>
      <c r="J55" s="508">
        <v>2453.9666666666672</v>
      </c>
      <c r="K55" s="507">
        <v>2330</v>
      </c>
      <c r="L55" s="507">
        <v>2186.1999999999998</v>
      </c>
      <c r="M55" s="507">
        <v>0.59746999999999995</v>
      </c>
    </row>
    <row r="56" spans="1:13">
      <c r="A56" s="254">
        <v>46</v>
      </c>
      <c r="B56" s="510" t="s">
        <v>304</v>
      </c>
      <c r="C56" s="507">
        <v>1416</v>
      </c>
      <c r="D56" s="508">
        <v>1357.5666666666666</v>
      </c>
      <c r="E56" s="508">
        <v>1299.1333333333332</v>
      </c>
      <c r="F56" s="508">
        <v>1182.2666666666667</v>
      </c>
      <c r="G56" s="508">
        <v>1123.8333333333333</v>
      </c>
      <c r="H56" s="508">
        <v>1474.4333333333332</v>
      </c>
      <c r="I56" s="508">
        <v>1532.8666666666666</v>
      </c>
      <c r="J56" s="508">
        <v>1649.7333333333331</v>
      </c>
      <c r="K56" s="507">
        <v>1416</v>
      </c>
      <c r="L56" s="507">
        <v>1240.7</v>
      </c>
      <c r="M56" s="507">
        <v>48.62724</v>
      </c>
    </row>
    <row r="57" spans="1:13">
      <c r="A57" s="254">
        <v>47</v>
      </c>
      <c r="B57" s="510" t="s">
        <v>305</v>
      </c>
      <c r="C57" s="507">
        <v>581</v>
      </c>
      <c r="D57" s="508">
        <v>583.06666666666672</v>
      </c>
      <c r="E57" s="508">
        <v>575.93333333333339</v>
      </c>
      <c r="F57" s="508">
        <v>570.86666666666667</v>
      </c>
      <c r="G57" s="508">
        <v>563.73333333333335</v>
      </c>
      <c r="H57" s="508">
        <v>588.13333333333344</v>
      </c>
      <c r="I57" s="508">
        <v>595.26666666666688</v>
      </c>
      <c r="J57" s="508">
        <v>600.33333333333348</v>
      </c>
      <c r="K57" s="507">
        <v>590.20000000000005</v>
      </c>
      <c r="L57" s="507">
        <v>578</v>
      </c>
      <c r="M57" s="507">
        <v>2.44347</v>
      </c>
    </row>
    <row r="58" spans="1:13">
      <c r="A58" s="254">
        <v>48</v>
      </c>
      <c r="B58" s="510" t="s">
        <v>55</v>
      </c>
      <c r="C58" s="507">
        <v>3798.75</v>
      </c>
      <c r="D58" s="508">
        <v>3805.5833333333335</v>
      </c>
      <c r="E58" s="508">
        <v>3763.166666666667</v>
      </c>
      <c r="F58" s="508">
        <v>3727.5833333333335</v>
      </c>
      <c r="G58" s="508">
        <v>3685.166666666667</v>
      </c>
      <c r="H58" s="508">
        <v>3841.166666666667</v>
      </c>
      <c r="I58" s="508">
        <v>3883.5833333333339</v>
      </c>
      <c r="J58" s="508">
        <v>3919.166666666667</v>
      </c>
      <c r="K58" s="507">
        <v>3848</v>
      </c>
      <c r="L58" s="507">
        <v>3770</v>
      </c>
      <c r="M58" s="507">
        <v>8.1827500000000004</v>
      </c>
    </row>
    <row r="59" spans="1:13">
      <c r="A59" s="254">
        <v>49</v>
      </c>
      <c r="B59" s="510" t="s">
        <v>306</v>
      </c>
      <c r="C59" s="507">
        <v>260.35000000000002</v>
      </c>
      <c r="D59" s="508">
        <v>257.2</v>
      </c>
      <c r="E59" s="508">
        <v>249.89999999999998</v>
      </c>
      <c r="F59" s="508">
        <v>239.45</v>
      </c>
      <c r="G59" s="508">
        <v>232.14999999999998</v>
      </c>
      <c r="H59" s="508">
        <v>267.64999999999998</v>
      </c>
      <c r="I59" s="508">
        <v>274.95000000000005</v>
      </c>
      <c r="J59" s="508">
        <v>285.39999999999998</v>
      </c>
      <c r="K59" s="507">
        <v>264.5</v>
      </c>
      <c r="L59" s="507">
        <v>246.75</v>
      </c>
      <c r="M59" s="507">
        <v>25.93205</v>
      </c>
    </row>
    <row r="60" spans="1:13" ht="12" customHeight="1">
      <c r="A60" s="254">
        <v>50</v>
      </c>
      <c r="B60" s="510" t="s">
        <v>307</v>
      </c>
      <c r="C60" s="507">
        <v>1012.4</v>
      </c>
      <c r="D60" s="508">
        <v>1020.9499999999999</v>
      </c>
      <c r="E60" s="508">
        <v>982.09999999999991</v>
      </c>
      <c r="F60" s="508">
        <v>951.8</v>
      </c>
      <c r="G60" s="508">
        <v>912.94999999999993</v>
      </c>
      <c r="H60" s="508">
        <v>1051.25</v>
      </c>
      <c r="I60" s="508">
        <v>1090.0999999999999</v>
      </c>
      <c r="J60" s="508">
        <v>1120.3999999999999</v>
      </c>
      <c r="K60" s="507">
        <v>1059.8</v>
      </c>
      <c r="L60" s="507">
        <v>990.65</v>
      </c>
      <c r="M60" s="507">
        <v>3.0813299999999999</v>
      </c>
    </row>
    <row r="61" spans="1:13">
      <c r="A61" s="254">
        <v>51</v>
      </c>
      <c r="B61" s="510" t="s">
        <v>58</v>
      </c>
      <c r="C61" s="507">
        <v>5320.65</v>
      </c>
      <c r="D61" s="508">
        <v>5375.2</v>
      </c>
      <c r="E61" s="508">
        <v>5256.45</v>
      </c>
      <c r="F61" s="508">
        <v>5192.25</v>
      </c>
      <c r="G61" s="508">
        <v>5073.5</v>
      </c>
      <c r="H61" s="508">
        <v>5439.4</v>
      </c>
      <c r="I61" s="508">
        <v>5558.15</v>
      </c>
      <c r="J61" s="508">
        <v>5622.3499999999995</v>
      </c>
      <c r="K61" s="507">
        <v>5493.95</v>
      </c>
      <c r="L61" s="507">
        <v>5311</v>
      </c>
      <c r="M61" s="507">
        <v>17.210419999999999</v>
      </c>
    </row>
    <row r="62" spans="1:13">
      <c r="A62" s="254">
        <v>52</v>
      </c>
      <c r="B62" s="510" t="s">
        <v>57</v>
      </c>
      <c r="C62" s="507">
        <v>9839.1</v>
      </c>
      <c r="D62" s="508">
        <v>9896.6833333333325</v>
      </c>
      <c r="E62" s="508">
        <v>9747.7166666666653</v>
      </c>
      <c r="F62" s="508">
        <v>9656.3333333333321</v>
      </c>
      <c r="G62" s="508">
        <v>9507.366666666665</v>
      </c>
      <c r="H62" s="508">
        <v>9988.0666666666657</v>
      </c>
      <c r="I62" s="508">
        <v>10137.033333333333</v>
      </c>
      <c r="J62" s="508">
        <v>10228.416666666666</v>
      </c>
      <c r="K62" s="507">
        <v>10045.65</v>
      </c>
      <c r="L62" s="507">
        <v>9805.2999999999993</v>
      </c>
      <c r="M62" s="507">
        <v>2.6400700000000001</v>
      </c>
    </row>
    <row r="63" spans="1:13">
      <c r="A63" s="254">
        <v>53</v>
      </c>
      <c r="B63" s="510" t="s">
        <v>228</v>
      </c>
      <c r="C63" s="507">
        <v>3588.6</v>
      </c>
      <c r="D63" s="508">
        <v>3587.8666666666668</v>
      </c>
      <c r="E63" s="508">
        <v>3560.8333333333335</v>
      </c>
      <c r="F63" s="508">
        <v>3533.0666666666666</v>
      </c>
      <c r="G63" s="508">
        <v>3506.0333333333333</v>
      </c>
      <c r="H63" s="508">
        <v>3615.6333333333337</v>
      </c>
      <c r="I63" s="508">
        <v>3642.6666666666665</v>
      </c>
      <c r="J63" s="508">
        <v>3670.4333333333338</v>
      </c>
      <c r="K63" s="507">
        <v>3614.9</v>
      </c>
      <c r="L63" s="507">
        <v>3560.1</v>
      </c>
      <c r="M63" s="507">
        <v>0.19338</v>
      </c>
    </row>
    <row r="64" spans="1:13">
      <c r="A64" s="254">
        <v>54</v>
      </c>
      <c r="B64" s="510" t="s">
        <v>59</v>
      </c>
      <c r="C64" s="507">
        <v>1600</v>
      </c>
      <c r="D64" s="508">
        <v>1603.6166666666668</v>
      </c>
      <c r="E64" s="508">
        <v>1591.3833333333337</v>
      </c>
      <c r="F64" s="508">
        <v>1582.7666666666669</v>
      </c>
      <c r="G64" s="508">
        <v>1570.5333333333338</v>
      </c>
      <c r="H64" s="508">
        <v>1612.2333333333336</v>
      </c>
      <c r="I64" s="508">
        <v>1624.4666666666667</v>
      </c>
      <c r="J64" s="508">
        <v>1633.0833333333335</v>
      </c>
      <c r="K64" s="507">
        <v>1615.85</v>
      </c>
      <c r="L64" s="507">
        <v>1595</v>
      </c>
      <c r="M64" s="507">
        <v>3.4843000000000002</v>
      </c>
    </row>
    <row r="65" spans="1:13">
      <c r="A65" s="254">
        <v>55</v>
      </c>
      <c r="B65" s="510" t="s">
        <v>308</v>
      </c>
      <c r="C65" s="507">
        <v>146.94999999999999</v>
      </c>
      <c r="D65" s="508">
        <v>146.08333333333334</v>
      </c>
      <c r="E65" s="508">
        <v>138.36666666666667</v>
      </c>
      <c r="F65" s="508">
        <v>129.78333333333333</v>
      </c>
      <c r="G65" s="508">
        <v>122.06666666666666</v>
      </c>
      <c r="H65" s="508">
        <v>154.66666666666669</v>
      </c>
      <c r="I65" s="508">
        <v>162.38333333333333</v>
      </c>
      <c r="J65" s="508">
        <v>170.9666666666667</v>
      </c>
      <c r="K65" s="507">
        <v>153.80000000000001</v>
      </c>
      <c r="L65" s="507">
        <v>137.5</v>
      </c>
      <c r="M65" s="507">
        <v>67.856189999999998</v>
      </c>
    </row>
    <row r="66" spans="1:13">
      <c r="A66" s="254">
        <v>56</v>
      </c>
      <c r="B66" s="510" t="s">
        <v>309</v>
      </c>
      <c r="C66" s="507">
        <v>213.8</v>
      </c>
      <c r="D66" s="508">
        <v>211.01666666666665</v>
      </c>
      <c r="E66" s="508">
        <v>205.0333333333333</v>
      </c>
      <c r="F66" s="508">
        <v>196.26666666666665</v>
      </c>
      <c r="G66" s="508">
        <v>190.2833333333333</v>
      </c>
      <c r="H66" s="508">
        <v>219.7833333333333</v>
      </c>
      <c r="I66" s="508">
        <v>225.76666666666665</v>
      </c>
      <c r="J66" s="508">
        <v>234.5333333333333</v>
      </c>
      <c r="K66" s="507">
        <v>217</v>
      </c>
      <c r="L66" s="507">
        <v>202.25</v>
      </c>
      <c r="M66" s="507">
        <v>48.44679</v>
      </c>
    </row>
    <row r="67" spans="1:13">
      <c r="A67" s="254">
        <v>57</v>
      </c>
      <c r="B67" s="510" t="s">
        <v>229</v>
      </c>
      <c r="C67" s="507">
        <v>351.9</v>
      </c>
      <c r="D67" s="508">
        <v>351.83333333333331</v>
      </c>
      <c r="E67" s="508">
        <v>347.21666666666664</v>
      </c>
      <c r="F67" s="508">
        <v>342.5333333333333</v>
      </c>
      <c r="G67" s="508">
        <v>337.91666666666663</v>
      </c>
      <c r="H67" s="508">
        <v>356.51666666666665</v>
      </c>
      <c r="I67" s="508">
        <v>361.13333333333333</v>
      </c>
      <c r="J67" s="508">
        <v>365.81666666666666</v>
      </c>
      <c r="K67" s="507">
        <v>356.45</v>
      </c>
      <c r="L67" s="507">
        <v>347.15</v>
      </c>
      <c r="M67" s="507">
        <v>48.720190000000002</v>
      </c>
    </row>
    <row r="68" spans="1:13">
      <c r="A68" s="254">
        <v>58</v>
      </c>
      <c r="B68" s="510" t="s">
        <v>60</v>
      </c>
      <c r="C68" s="507">
        <v>81.2</v>
      </c>
      <c r="D68" s="508">
        <v>81.8</v>
      </c>
      <c r="E68" s="508">
        <v>80.099999999999994</v>
      </c>
      <c r="F68" s="508">
        <v>79</v>
      </c>
      <c r="G68" s="508">
        <v>77.3</v>
      </c>
      <c r="H68" s="508">
        <v>82.899999999999991</v>
      </c>
      <c r="I68" s="508">
        <v>84.600000000000009</v>
      </c>
      <c r="J68" s="508">
        <v>85.699999999999989</v>
      </c>
      <c r="K68" s="507">
        <v>83.5</v>
      </c>
      <c r="L68" s="507">
        <v>80.7</v>
      </c>
      <c r="M68" s="507">
        <v>497.14873</v>
      </c>
    </row>
    <row r="69" spans="1:13">
      <c r="A69" s="254">
        <v>59</v>
      </c>
      <c r="B69" s="510" t="s">
        <v>61</v>
      </c>
      <c r="C69" s="507">
        <v>81.55</v>
      </c>
      <c r="D69" s="508">
        <v>81.933333333333337</v>
      </c>
      <c r="E69" s="508">
        <v>79.316666666666677</v>
      </c>
      <c r="F69" s="508">
        <v>77.083333333333343</v>
      </c>
      <c r="G69" s="508">
        <v>74.466666666666683</v>
      </c>
      <c r="H69" s="508">
        <v>84.166666666666671</v>
      </c>
      <c r="I69" s="508">
        <v>86.783333333333346</v>
      </c>
      <c r="J69" s="508">
        <v>89.016666666666666</v>
      </c>
      <c r="K69" s="507">
        <v>84.55</v>
      </c>
      <c r="L69" s="507">
        <v>79.7</v>
      </c>
      <c r="M69" s="507">
        <v>149.80157</v>
      </c>
    </row>
    <row r="70" spans="1:13">
      <c r="A70" s="254">
        <v>60</v>
      </c>
      <c r="B70" s="510" t="s">
        <v>310</v>
      </c>
      <c r="C70" s="507">
        <v>24.05</v>
      </c>
      <c r="D70" s="508">
        <v>23.733333333333334</v>
      </c>
      <c r="E70" s="508">
        <v>23.416666666666668</v>
      </c>
      <c r="F70" s="508">
        <v>22.783333333333335</v>
      </c>
      <c r="G70" s="508">
        <v>22.466666666666669</v>
      </c>
      <c r="H70" s="508">
        <v>24.366666666666667</v>
      </c>
      <c r="I70" s="508">
        <v>24.68333333333333</v>
      </c>
      <c r="J70" s="508">
        <v>25.316666666666666</v>
      </c>
      <c r="K70" s="507">
        <v>24.05</v>
      </c>
      <c r="L70" s="507">
        <v>23.1</v>
      </c>
      <c r="M70" s="507">
        <v>237.54112000000001</v>
      </c>
    </row>
    <row r="71" spans="1:13">
      <c r="A71" s="254">
        <v>61</v>
      </c>
      <c r="B71" s="510" t="s">
        <v>62</v>
      </c>
      <c r="C71" s="507">
        <v>1499.65</v>
      </c>
      <c r="D71" s="508">
        <v>1512.5666666666666</v>
      </c>
      <c r="E71" s="508">
        <v>1482.6333333333332</v>
      </c>
      <c r="F71" s="508">
        <v>1465.6166666666666</v>
      </c>
      <c r="G71" s="508">
        <v>1435.6833333333332</v>
      </c>
      <c r="H71" s="508">
        <v>1529.5833333333333</v>
      </c>
      <c r="I71" s="508">
        <v>1559.5166666666667</v>
      </c>
      <c r="J71" s="508">
        <v>1576.5333333333333</v>
      </c>
      <c r="K71" s="507">
        <v>1542.5</v>
      </c>
      <c r="L71" s="507">
        <v>1495.55</v>
      </c>
      <c r="M71" s="507">
        <v>4.5352199999999998</v>
      </c>
    </row>
    <row r="72" spans="1:13">
      <c r="A72" s="254">
        <v>62</v>
      </c>
      <c r="B72" s="510" t="s">
        <v>311</v>
      </c>
      <c r="C72" s="507">
        <v>5165.75</v>
      </c>
      <c r="D72" s="508">
        <v>5153.8500000000004</v>
      </c>
      <c r="E72" s="508">
        <v>5123.0000000000009</v>
      </c>
      <c r="F72" s="508">
        <v>5080.2500000000009</v>
      </c>
      <c r="G72" s="508">
        <v>5049.4000000000015</v>
      </c>
      <c r="H72" s="508">
        <v>5196.6000000000004</v>
      </c>
      <c r="I72" s="508">
        <v>5227.4499999999989</v>
      </c>
      <c r="J72" s="508">
        <v>5270.2</v>
      </c>
      <c r="K72" s="507">
        <v>5184.7</v>
      </c>
      <c r="L72" s="507">
        <v>5111.1000000000004</v>
      </c>
      <c r="M72" s="507">
        <v>9.9339999999999998E-2</v>
      </c>
    </row>
    <row r="73" spans="1:13">
      <c r="A73" s="254">
        <v>63</v>
      </c>
      <c r="B73" s="510" t="s">
        <v>65</v>
      </c>
      <c r="C73" s="507">
        <v>712.5</v>
      </c>
      <c r="D73" s="508">
        <v>718.83333333333337</v>
      </c>
      <c r="E73" s="508">
        <v>703.66666666666674</v>
      </c>
      <c r="F73" s="508">
        <v>694.83333333333337</v>
      </c>
      <c r="G73" s="508">
        <v>679.66666666666674</v>
      </c>
      <c r="H73" s="508">
        <v>727.66666666666674</v>
      </c>
      <c r="I73" s="508">
        <v>742.83333333333348</v>
      </c>
      <c r="J73" s="508">
        <v>751.66666666666674</v>
      </c>
      <c r="K73" s="507">
        <v>734</v>
      </c>
      <c r="L73" s="507">
        <v>710</v>
      </c>
      <c r="M73" s="507">
        <v>13.073499999999999</v>
      </c>
    </row>
    <row r="74" spans="1:13">
      <c r="A74" s="254">
        <v>64</v>
      </c>
      <c r="B74" s="510" t="s">
        <v>312</v>
      </c>
      <c r="C74" s="507">
        <v>365</v>
      </c>
      <c r="D74" s="508">
        <v>365.36666666666662</v>
      </c>
      <c r="E74" s="508">
        <v>361.18333333333322</v>
      </c>
      <c r="F74" s="508">
        <v>357.36666666666662</v>
      </c>
      <c r="G74" s="508">
        <v>353.18333333333322</v>
      </c>
      <c r="H74" s="508">
        <v>369.18333333333322</v>
      </c>
      <c r="I74" s="508">
        <v>373.36666666666662</v>
      </c>
      <c r="J74" s="508">
        <v>377.18333333333322</v>
      </c>
      <c r="K74" s="507">
        <v>369.55</v>
      </c>
      <c r="L74" s="507">
        <v>361.55</v>
      </c>
      <c r="M74" s="507">
        <v>1.73932</v>
      </c>
    </row>
    <row r="75" spans="1:13">
      <c r="A75" s="254">
        <v>65</v>
      </c>
      <c r="B75" s="510" t="s">
        <v>64</v>
      </c>
      <c r="C75" s="507">
        <v>145.05000000000001</v>
      </c>
      <c r="D75" s="508">
        <v>146.65</v>
      </c>
      <c r="E75" s="508">
        <v>142.60000000000002</v>
      </c>
      <c r="F75" s="508">
        <v>140.15</v>
      </c>
      <c r="G75" s="508">
        <v>136.10000000000002</v>
      </c>
      <c r="H75" s="508">
        <v>149.10000000000002</v>
      </c>
      <c r="I75" s="508">
        <v>153.15000000000003</v>
      </c>
      <c r="J75" s="508">
        <v>155.60000000000002</v>
      </c>
      <c r="K75" s="507">
        <v>150.69999999999999</v>
      </c>
      <c r="L75" s="507">
        <v>144.19999999999999</v>
      </c>
      <c r="M75" s="507">
        <v>115.61785999999999</v>
      </c>
    </row>
    <row r="76" spans="1:13" s="13" customFormat="1">
      <c r="A76" s="254">
        <v>66</v>
      </c>
      <c r="B76" s="510" t="s">
        <v>66</v>
      </c>
      <c r="C76" s="507">
        <v>618.95000000000005</v>
      </c>
      <c r="D76" s="508">
        <v>625.55000000000007</v>
      </c>
      <c r="E76" s="508">
        <v>609.15000000000009</v>
      </c>
      <c r="F76" s="508">
        <v>599.35</v>
      </c>
      <c r="G76" s="508">
        <v>582.95000000000005</v>
      </c>
      <c r="H76" s="508">
        <v>635.35000000000014</v>
      </c>
      <c r="I76" s="508">
        <v>651.75</v>
      </c>
      <c r="J76" s="508">
        <v>661.55000000000018</v>
      </c>
      <c r="K76" s="507">
        <v>641.95000000000005</v>
      </c>
      <c r="L76" s="507">
        <v>615.75</v>
      </c>
      <c r="M76" s="507">
        <v>32.578809999999997</v>
      </c>
    </row>
    <row r="77" spans="1:13" s="13" customFormat="1">
      <c r="A77" s="254">
        <v>67</v>
      </c>
      <c r="B77" s="510" t="s">
        <v>69</v>
      </c>
      <c r="C77" s="507">
        <v>54.4</v>
      </c>
      <c r="D77" s="508">
        <v>54.300000000000004</v>
      </c>
      <c r="E77" s="508">
        <v>53.100000000000009</v>
      </c>
      <c r="F77" s="508">
        <v>51.800000000000004</v>
      </c>
      <c r="G77" s="508">
        <v>50.600000000000009</v>
      </c>
      <c r="H77" s="508">
        <v>55.600000000000009</v>
      </c>
      <c r="I77" s="508">
        <v>56.800000000000011</v>
      </c>
      <c r="J77" s="508">
        <v>58.100000000000009</v>
      </c>
      <c r="K77" s="507">
        <v>55.5</v>
      </c>
      <c r="L77" s="507">
        <v>53</v>
      </c>
      <c r="M77" s="507">
        <v>797.29836999999998</v>
      </c>
    </row>
    <row r="78" spans="1:13" s="13" customFormat="1">
      <c r="A78" s="254">
        <v>68</v>
      </c>
      <c r="B78" s="510" t="s">
        <v>73</v>
      </c>
      <c r="C78" s="507">
        <v>466.7</v>
      </c>
      <c r="D78" s="508">
        <v>467.15000000000003</v>
      </c>
      <c r="E78" s="508">
        <v>461.35000000000008</v>
      </c>
      <c r="F78" s="508">
        <v>456.00000000000006</v>
      </c>
      <c r="G78" s="508">
        <v>450.2000000000001</v>
      </c>
      <c r="H78" s="508">
        <v>472.50000000000006</v>
      </c>
      <c r="I78" s="508">
        <v>478.3</v>
      </c>
      <c r="J78" s="508">
        <v>483.65000000000003</v>
      </c>
      <c r="K78" s="507">
        <v>472.95</v>
      </c>
      <c r="L78" s="507">
        <v>461.8</v>
      </c>
      <c r="M78" s="507">
        <v>56.747689999999999</v>
      </c>
    </row>
    <row r="79" spans="1:13" s="13" customFormat="1">
      <c r="A79" s="254">
        <v>69</v>
      </c>
      <c r="B79" s="510" t="s">
        <v>739</v>
      </c>
      <c r="C79" s="507">
        <v>9882.7000000000007</v>
      </c>
      <c r="D79" s="508">
        <v>9905.1666666666661</v>
      </c>
      <c r="E79" s="508">
        <v>9814.8333333333321</v>
      </c>
      <c r="F79" s="508">
        <v>9746.9666666666653</v>
      </c>
      <c r="G79" s="508">
        <v>9656.6333333333314</v>
      </c>
      <c r="H79" s="508">
        <v>9973.0333333333328</v>
      </c>
      <c r="I79" s="508">
        <v>10063.366666666665</v>
      </c>
      <c r="J79" s="508">
        <v>10131.233333333334</v>
      </c>
      <c r="K79" s="507">
        <v>9995.5</v>
      </c>
      <c r="L79" s="507">
        <v>9837.2999999999993</v>
      </c>
      <c r="M79" s="507">
        <v>1.753E-2</v>
      </c>
    </row>
    <row r="80" spans="1:13" s="13" customFormat="1">
      <c r="A80" s="254">
        <v>70</v>
      </c>
      <c r="B80" s="510" t="s">
        <v>68</v>
      </c>
      <c r="C80" s="507">
        <v>525.70000000000005</v>
      </c>
      <c r="D80" s="508">
        <v>528.63333333333333</v>
      </c>
      <c r="E80" s="508">
        <v>521.81666666666661</v>
      </c>
      <c r="F80" s="508">
        <v>517.93333333333328</v>
      </c>
      <c r="G80" s="508">
        <v>511.11666666666656</v>
      </c>
      <c r="H80" s="508">
        <v>532.51666666666665</v>
      </c>
      <c r="I80" s="508">
        <v>539.33333333333348</v>
      </c>
      <c r="J80" s="508">
        <v>543.2166666666667</v>
      </c>
      <c r="K80" s="507">
        <v>535.45000000000005</v>
      </c>
      <c r="L80" s="507">
        <v>524.75</v>
      </c>
      <c r="M80" s="507">
        <v>150.11518000000001</v>
      </c>
    </row>
    <row r="81" spans="1:13" s="13" customFormat="1">
      <c r="A81" s="254">
        <v>71</v>
      </c>
      <c r="B81" s="510" t="s">
        <v>70</v>
      </c>
      <c r="C81" s="507">
        <v>393.35</v>
      </c>
      <c r="D81" s="508">
        <v>393.86666666666662</v>
      </c>
      <c r="E81" s="508">
        <v>390.78333333333325</v>
      </c>
      <c r="F81" s="508">
        <v>388.21666666666664</v>
      </c>
      <c r="G81" s="508">
        <v>385.13333333333327</v>
      </c>
      <c r="H81" s="508">
        <v>396.43333333333322</v>
      </c>
      <c r="I81" s="508">
        <v>399.51666666666659</v>
      </c>
      <c r="J81" s="508">
        <v>402.0833333333332</v>
      </c>
      <c r="K81" s="507">
        <v>396.95</v>
      </c>
      <c r="L81" s="507">
        <v>391.3</v>
      </c>
      <c r="M81" s="507">
        <v>19.232759999999999</v>
      </c>
    </row>
    <row r="82" spans="1:13" s="13" customFormat="1">
      <c r="A82" s="254">
        <v>72</v>
      </c>
      <c r="B82" s="510" t="s">
        <v>313</v>
      </c>
      <c r="C82" s="507">
        <v>862.05</v>
      </c>
      <c r="D82" s="508">
        <v>865.35</v>
      </c>
      <c r="E82" s="508">
        <v>851.7</v>
      </c>
      <c r="F82" s="508">
        <v>841.35</v>
      </c>
      <c r="G82" s="508">
        <v>827.7</v>
      </c>
      <c r="H82" s="508">
        <v>875.7</v>
      </c>
      <c r="I82" s="508">
        <v>889.34999999999991</v>
      </c>
      <c r="J82" s="508">
        <v>899.7</v>
      </c>
      <c r="K82" s="507">
        <v>879</v>
      </c>
      <c r="L82" s="507">
        <v>855</v>
      </c>
      <c r="M82" s="507">
        <v>1.50545</v>
      </c>
    </row>
    <row r="83" spans="1:13" s="13" customFormat="1">
      <c r="A83" s="254">
        <v>73</v>
      </c>
      <c r="B83" s="510" t="s">
        <v>314</v>
      </c>
      <c r="C83" s="507">
        <v>231.5</v>
      </c>
      <c r="D83" s="508">
        <v>233.81666666666669</v>
      </c>
      <c r="E83" s="508">
        <v>228.18333333333339</v>
      </c>
      <c r="F83" s="508">
        <v>224.8666666666667</v>
      </c>
      <c r="G83" s="508">
        <v>219.23333333333341</v>
      </c>
      <c r="H83" s="508">
        <v>237.13333333333338</v>
      </c>
      <c r="I83" s="508">
        <v>242.76666666666665</v>
      </c>
      <c r="J83" s="508">
        <v>246.08333333333337</v>
      </c>
      <c r="K83" s="507">
        <v>239.45</v>
      </c>
      <c r="L83" s="507">
        <v>230.5</v>
      </c>
      <c r="M83" s="507">
        <v>7.2634699999999999</v>
      </c>
    </row>
    <row r="84" spans="1:13" s="13" customFormat="1">
      <c r="A84" s="254">
        <v>74</v>
      </c>
      <c r="B84" s="510" t="s">
        <v>315</v>
      </c>
      <c r="C84" s="507">
        <v>169.15</v>
      </c>
      <c r="D84" s="508">
        <v>170.6</v>
      </c>
      <c r="E84" s="508">
        <v>166.29999999999998</v>
      </c>
      <c r="F84" s="508">
        <v>163.44999999999999</v>
      </c>
      <c r="G84" s="508">
        <v>159.14999999999998</v>
      </c>
      <c r="H84" s="508">
        <v>173.45</v>
      </c>
      <c r="I84" s="508">
        <v>177.75</v>
      </c>
      <c r="J84" s="508">
        <v>180.6</v>
      </c>
      <c r="K84" s="507">
        <v>174.9</v>
      </c>
      <c r="L84" s="507">
        <v>167.75</v>
      </c>
      <c r="M84" s="507">
        <v>3.3188499999999999</v>
      </c>
    </row>
    <row r="85" spans="1:13" s="13" customFormat="1">
      <c r="A85" s="254">
        <v>75</v>
      </c>
      <c r="B85" s="510" t="s">
        <v>316</v>
      </c>
      <c r="C85" s="507">
        <v>5075.1000000000004</v>
      </c>
      <c r="D85" s="508">
        <v>5024.0166666666664</v>
      </c>
      <c r="E85" s="508">
        <v>4873.083333333333</v>
      </c>
      <c r="F85" s="508">
        <v>4671.0666666666666</v>
      </c>
      <c r="G85" s="508">
        <v>4520.1333333333332</v>
      </c>
      <c r="H85" s="508">
        <v>5226.0333333333328</v>
      </c>
      <c r="I85" s="508">
        <v>5376.9666666666672</v>
      </c>
      <c r="J85" s="508">
        <v>5578.9833333333327</v>
      </c>
      <c r="K85" s="507">
        <v>5174.95</v>
      </c>
      <c r="L85" s="507">
        <v>4822</v>
      </c>
      <c r="M85" s="507">
        <v>1.39453</v>
      </c>
    </row>
    <row r="86" spans="1:13" s="13" customFormat="1">
      <c r="A86" s="254">
        <v>76</v>
      </c>
      <c r="B86" s="510" t="s">
        <v>317</v>
      </c>
      <c r="C86" s="507">
        <v>947.7</v>
      </c>
      <c r="D86" s="508">
        <v>953.91666666666663</v>
      </c>
      <c r="E86" s="508">
        <v>933.83333333333326</v>
      </c>
      <c r="F86" s="508">
        <v>919.96666666666658</v>
      </c>
      <c r="G86" s="508">
        <v>899.88333333333321</v>
      </c>
      <c r="H86" s="508">
        <v>967.7833333333333</v>
      </c>
      <c r="I86" s="508">
        <v>987.86666666666656</v>
      </c>
      <c r="J86" s="508">
        <v>1001.7333333333333</v>
      </c>
      <c r="K86" s="507">
        <v>974</v>
      </c>
      <c r="L86" s="507">
        <v>940.05</v>
      </c>
      <c r="M86" s="507">
        <v>2.84822</v>
      </c>
    </row>
    <row r="87" spans="1:13" s="13" customFormat="1">
      <c r="A87" s="254">
        <v>77</v>
      </c>
      <c r="B87" s="510" t="s">
        <v>230</v>
      </c>
      <c r="C87" s="507">
        <v>1201.2</v>
      </c>
      <c r="D87" s="508">
        <v>1206.3999999999999</v>
      </c>
      <c r="E87" s="508">
        <v>1194.7999999999997</v>
      </c>
      <c r="F87" s="508">
        <v>1188.3999999999999</v>
      </c>
      <c r="G87" s="508">
        <v>1176.7999999999997</v>
      </c>
      <c r="H87" s="508">
        <v>1212.7999999999997</v>
      </c>
      <c r="I87" s="508">
        <v>1224.3999999999996</v>
      </c>
      <c r="J87" s="508">
        <v>1230.7999999999997</v>
      </c>
      <c r="K87" s="507">
        <v>1218</v>
      </c>
      <c r="L87" s="507">
        <v>1200</v>
      </c>
      <c r="M87" s="507">
        <v>0.37253999999999998</v>
      </c>
    </row>
    <row r="88" spans="1:13" s="13" customFormat="1">
      <c r="A88" s="254">
        <v>78</v>
      </c>
      <c r="B88" s="510" t="s">
        <v>318</v>
      </c>
      <c r="C88" s="507">
        <v>83</v>
      </c>
      <c r="D88" s="508">
        <v>83.7</v>
      </c>
      <c r="E88" s="508">
        <v>81.850000000000009</v>
      </c>
      <c r="F88" s="508">
        <v>80.7</v>
      </c>
      <c r="G88" s="508">
        <v>78.850000000000009</v>
      </c>
      <c r="H88" s="508">
        <v>84.850000000000009</v>
      </c>
      <c r="I88" s="508">
        <v>86.7</v>
      </c>
      <c r="J88" s="508">
        <v>87.850000000000009</v>
      </c>
      <c r="K88" s="507">
        <v>85.55</v>
      </c>
      <c r="L88" s="507">
        <v>82.55</v>
      </c>
      <c r="M88" s="507">
        <v>31.86889</v>
      </c>
    </row>
    <row r="89" spans="1:13" s="13" customFormat="1">
      <c r="A89" s="254">
        <v>79</v>
      </c>
      <c r="B89" s="510" t="s">
        <v>71</v>
      </c>
      <c r="C89" s="507">
        <v>14962.2</v>
      </c>
      <c r="D89" s="508">
        <v>14972.4</v>
      </c>
      <c r="E89" s="508">
        <v>14819.8</v>
      </c>
      <c r="F89" s="508">
        <v>14677.4</v>
      </c>
      <c r="G89" s="508">
        <v>14524.8</v>
      </c>
      <c r="H89" s="508">
        <v>15114.8</v>
      </c>
      <c r="I89" s="508">
        <v>15267.400000000001</v>
      </c>
      <c r="J89" s="508">
        <v>15409.8</v>
      </c>
      <c r="K89" s="507">
        <v>15125</v>
      </c>
      <c r="L89" s="507">
        <v>14830</v>
      </c>
      <c r="M89" s="507">
        <v>0.39763999999999999</v>
      </c>
    </row>
    <row r="90" spans="1:13" s="13" customFormat="1">
      <c r="A90" s="254">
        <v>80</v>
      </c>
      <c r="B90" s="510" t="s">
        <v>319</v>
      </c>
      <c r="C90" s="507">
        <v>286.8</v>
      </c>
      <c r="D90" s="508">
        <v>289.84999999999997</v>
      </c>
      <c r="E90" s="508">
        <v>281.94999999999993</v>
      </c>
      <c r="F90" s="508">
        <v>277.09999999999997</v>
      </c>
      <c r="G90" s="508">
        <v>269.19999999999993</v>
      </c>
      <c r="H90" s="508">
        <v>294.69999999999993</v>
      </c>
      <c r="I90" s="508">
        <v>302.59999999999991</v>
      </c>
      <c r="J90" s="508">
        <v>307.44999999999993</v>
      </c>
      <c r="K90" s="507">
        <v>297.75</v>
      </c>
      <c r="L90" s="507">
        <v>285</v>
      </c>
      <c r="M90" s="507">
        <v>4.8523199999999997</v>
      </c>
    </row>
    <row r="91" spans="1:13" s="13" customFormat="1">
      <c r="A91" s="254">
        <v>81</v>
      </c>
      <c r="B91" s="510" t="s">
        <v>74</v>
      </c>
      <c r="C91" s="507">
        <v>3463.2</v>
      </c>
      <c r="D91" s="508">
        <v>3474.3833333333332</v>
      </c>
      <c r="E91" s="508">
        <v>3439.8166666666666</v>
      </c>
      <c r="F91" s="508">
        <v>3416.4333333333334</v>
      </c>
      <c r="G91" s="508">
        <v>3381.8666666666668</v>
      </c>
      <c r="H91" s="508">
        <v>3497.7666666666664</v>
      </c>
      <c r="I91" s="508">
        <v>3532.333333333333</v>
      </c>
      <c r="J91" s="508">
        <v>3555.7166666666662</v>
      </c>
      <c r="K91" s="507">
        <v>3508.95</v>
      </c>
      <c r="L91" s="507">
        <v>3451</v>
      </c>
      <c r="M91" s="507">
        <v>4.6398400000000004</v>
      </c>
    </row>
    <row r="92" spans="1:13" s="13" customFormat="1">
      <c r="A92" s="254">
        <v>82</v>
      </c>
      <c r="B92" s="510" t="s">
        <v>320</v>
      </c>
      <c r="C92" s="507">
        <v>455.6</v>
      </c>
      <c r="D92" s="508">
        <v>459.95</v>
      </c>
      <c r="E92" s="508">
        <v>450.65</v>
      </c>
      <c r="F92" s="508">
        <v>445.7</v>
      </c>
      <c r="G92" s="508">
        <v>436.4</v>
      </c>
      <c r="H92" s="508">
        <v>464.9</v>
      </c>
      <c r="I92" s="508">
        <v>474.20000000000005</v>
      </c>
      <c r="J92" s="508">
        <v>479.15</v>
      </c>
      <c r="K92" s="507">
        <v>469.25</v>
      </c>
      <c r="L92" s="507">
        <v>455</v>
      </c>
      <c r="M92" s="507">
        <v>1.2264299999999999</v>
      </c>
    </row>
    <row r="93" spans="1:13" s="13" customFormat="1">
      <c r="A93" s="254">
        <v>83</v>
      </c>
      <c r="B93" s="510" t="s">
        <v>321</v>
      </c>
      <c r="C93" s="507">
        <v>265.05</v>
      </c>
      <c r="D93" s="508">
        <v>262.08333333333331</v>
      </c>
      <c r="E93" s="508">
        <v>257.46666666666664</v>
      </c>
      <c r="F93" s="508">
        <v>249.88333333333333</v>
      </c>
      <c r="G93" s="508">
        <v>245.26666666666665</v>
      </c>
      <c r="H93" s="508">
        <v>269.66666666666663</v>
      </c>
      <c r="I93" s="508">
        <v>274.2833333333333</v>
      </c>
      <c r="J93" s="508">
        <v>281.86666666666662</v>
      </c>
      <c r="K93" s="507">
        <v>266.7</v>
      </c>
      <c r="L93" s="507">
        <v>254.5</v>
      </c>
      <c r="M93" s="507">
        <v>4.4645000000000001</v>
      </c>
    </row>
    <row r="94" spans="1:13" s="13" customFormat="1">
      <c r="A94" s="254">
        <v>84</v>
      </c>
      <c r="B94" s="510" t="s">
        <v>80</v>
      </c>
      <c r="C94" s="507">
        <v>629.9</v>
      </c>
      <c r="D94" s="508">
        <v>630.68333333333328</v>
      </c>
      <c r="E94" s="508">
        <v>619.51666666666654</v>
      </c>
      <c r="F94" s="508">
        <v>609.13333333333321</v>
      </c>
      <c r="G94" s="508">
        <v>597.96666666666647</v>
      </c>
      <c r="H94" s="508">
        <v>641.06666666666661</v>
      </c>
      <c r="I94" s="508">
        <v>652.23333333333335</v>
      </c>
      <c r="J94" s="508">
        <v>662.61666666666667</v>
      </c>
      <c r="K94" s="507">
        <v>641.85</v>
      </c>
      <c r="L94" s="507">
        <v>620.29999999999995</v>
      </c>
      <c r="M94" s="507">
        <v>2.3393999999999999</v>
      </c>
    </row>
    <row r="95" spans="1:13" s="13" customFormat="1">
      <c r="A95" s="254">
        <v>85</v>
      </c>
      <c r="B95" s="510" t="s">
        <v>322</v>
      </c>
      <c r="C95" s="507">
        <v>1909.65</v>
      </c>
      <c r="D95" s="508">
        <v>1893.5666666666668</v>
      </c>
      <c r="E95" s="508">
        <v>1858.4333333333336</v>
      </c>
      <c r="F95" s="508">
        <v>1807.2166666666667</v>
      </c>
      <c r="G95" s="508">
        <v>1772.0833333333335</v>
      </c>
      <c r="H95" s="508">
        <v>1944.7833333333338</v>
      </c>
      <c r="I95" s="508">
        <v>1979.916666666667</v>
      </c>
      <c r="J95" s="508">
        <v>2031.1333333333339</v>
      </c>
      <c r="K95" s="507">
        <v>1928.7</v>
      </c>
      <c r="L95" s="507">
        <v>1842.35</v>
      </c>
      <c r="M95" s="507">
        <v>2.16147</v>
      </c>
    </row>
    <row r="96" spans="1:13" s="13" customFormat="1">
      <c r="A96" s="254">
        <v>86</v>
      </c>
      <c r="B96" s="510" t="s">
        <v>783</v>
      </c>
      <c r="C96" s="507">
        <v>270.3</v>
      </c>
      <c r="D96" s="508">
        <v>267.45</v>
      </c>
      <c r="E96" s="508">
        <v>254.89999999999998</v>
      </c>
      <c r="F96" s="508">
        <v>239.5</v>
      </c>
      <c r="G96" s="508">
        <v>226.95</v>
      </c>
      <c r="H96" s="508">
        <v>282.84999999999997</v>
      </c>
      <c r="I96" s="508">
        <v>295.40000000000003</v>
      </c>
      <c r="J96" s="508">
        <v>310.79999999999995</v>
      </c>
      <c r="K96" s="507">
        <v>280</v>
      </c>
      <c r="L96" s="507">
        <v>252.05</v>
      </c>
      <c r="M96" s="507">
        <v>30.191610000000001</v>
      </c>
    </row>
    <row r="97" spans="1:13" s="13" customFormat="1">
      <c r="A97" s="254">
        <v>87</v>
      </c>
      <c r="B97" s="510" t="s">
        <v>75</v>
      </c>
      <c r="C97" s="507">
        <v>446.2</v>
      </c>
      <c r="D97" s="508">
        <v>446.56666666666666</v>
      </c>
      <c r="E97" s="508">
        <v>441.63333333333333</v>
      </c>
      <c r="F97" s="508">
        <v>437.06666666666666</v>
      </c>
      <c r="G97" s="508">
        <v>432.13333333333333</v>
      </c>
      <c r="H97" s="508">
        <v>451.13333333333333</v>
      </c>
      <c r="I97" s="508">
        <v>456.06666666666661</v>
      </c>
      <c r="J97" s="508">
        <v>460.63333333333333</v>
      </c>
      <c r="K97" s="507">
        <v>451.5</v>
      </c>
      <c r="L97" s="507">
        <v>442</v>
      </c>
      <c r="M97" s="507">
        <v>15.96275</v>
      </c>
    </row>
    <row r="98" spans="1:13" s="13" customFormat="1">
      <c r="A98" s="254">
        <v>88</v>
      </c>
      <c r="B98" s="510" t="s">
        <v>323</v>
      </c>
      <c r="C98" s="507">
        <v>510.4</v>
      </c>
      <c r="D98" s="508">
        <v>511.83333333333331</v>
      </c>
      <c r="E98" s="508">
        <v>506.56666666666661</v>
      </c>
      <c r="F98" s="508">
        <v>502.73333333333329</v>
      </c>
      <c r="G98" s="508">
        <v>497.46666666666658</v>
      </c>
      <c r="H98" s="508">
        <v>515.66666666666663</v>
      </c>
      <c r="I98" s="508">
        <v>520.93333333333339</v>
      </c>
      <c r="J98" s="508">
        <v>524.76666666666665</v>
      </c>
      <c r="K98" s="507">
        <v>517.1</v>
      </c>
      <c r="L98" s="507">
        <v>508</v>
      </c>
      <c r="M98" s="507">
        <v>6.2746399999999998</v>
      </c>
    </row>
    <row r="99" spans="1:13" s="13" customFormat="1">
      <c r="A99" s="254">
        <v>89</v>
      </c>
      <c r="B99" s="510" t="s">
        <v>76</v>
      </c>
      <c r="C99" s="507">
        <v>161.35</v>
      </c>
      <c r="D99" s="508">
        <v>162.04999999999998</v>
      </c>
      <c r="E99" s="508">
        <v>159.29999999999995</v>
      </c>
      <c r="F99" s="508">
        <v>157.24999999999997</v>
      </c>
      <c r="G99" s="508">
        <v>154.49999999999994</v>
      </c>
      <c r="H99" s="508">
        <v>164.09999999999997</v>
      </c>
      <c r="I99" s="508">
        <v>166.85000000000002</v>
      </c>
      <c r="J99" s="508">
        <v>168.89999999999998</v>
      </c>
      <c r="K99" s="507">
        <v>164.8</v>
      </c>
      <c r="L99" s="507">
        <v>160</v>
      </c>
      <c r="M99" s="507">
        <v>162.72959</v>
      </c>
    </row>
    <row r="100" spans="1:13" s="13" customFormat="1">
      <c r="A100" s="254">
        <v>90</v>
      </c>
      <c r="B100" s="510" t="s">
        <v>324</v>
      </c>
      <c r="C100" s="507">
        <v>460.3</v>
      </c>
      <c r="D100" s="508">
        <v>462.08333333333331</v>
      </c>
      <c r="E100" s="508">
        <v>458.21666666666664</v>
      </c>
      <c r="F100" s="508">
        <v>456.13333333333333</v>
      </c>
      <c r="G100" s="508">
        <v>452.26666666666665</v>
      </c>
      <c r="H100" s="508">
        <v>464.16666666666663</v>
      </c>
      <c r="I100" s="508">
        <v>468.0333333333333</v>
      </c>
      <c r="J100" s="508">
        <v>470.11666666666662</v>
      </c>
      <c r="K100" s="507">
        <v>465.95</v>
      </c>
      <c r="L100" s="507">
        <v>460</v>
      </c>
      <c r="M100" s="507">
        <v>0.60772999999999999</v>
      </c>
    </row>
    <row r="101" spans="1:13">
      <c r="A101" s="254">
        <v>91</v>
      </c>
      <c r="B101" s="510" t="s">
        <v>325</v>
      </c>
      <c r="C101" s="507">
        <v>346.35</v>
      </c>
      <c r="D101" s="508">
        <v>358.45</v>
      </c>
      <c r="E101" s="508">
        <v>332.9</v>
      </c>
      <c r="F101" s="508">
        <v>319.45</v>
      </c>
      <c r="G101" s="508">
        <v>293.89999999999998</v>
      </c>
      <c r="H101" s="508">
        <v>371.9</v>
      </c>
      <c r="I101" s="508">
        <v>397.45000000000005</v>
      </c>
      <c r="J101" s="508">
        <v>410.9</v>
      </c>
      <c r="K101" s="507">
        <v>384</v>
      </c>
      <c r="L101" s="507">
        <v>345</v>
      </c>
      <c r="M101" s="507">
        <v>0.82994999999999997</v>
      </c>
    </row>
    <row r="102" spans="1:13">
      <c r="A102" s="254">
        <v>92</v>
      </c>
      <c r="B102" s="510" t="s">
        <v>326</v>
      </c>
      <c r="C102" s="507">
        <v>498.05</v>
      </c>
      <c r="D102" s="508">
        <v>501.88333333333338</v>
      </c>
      <c r="E102" s="508">
        <v>486.26666666666677</v>
      </c>
      <c r="F102" s="508">
        <v>474.48333333333341</v>
      </c>
      <c r="G102" s="508">
        <v>458.86666666666679</v>
      </c>
      <c r="H102" s="508">
        <v>513.66666666666674</v>
      </c>
      <c r="I102" s="508">
        <v>529.28333333333342</v>
      </c>
      <c r="J102" s="508">
        <v>541.06666666666672</v>
      </c>
      <c r="K102" s="507">
        <v>517.5</v>
      </c>
      <c r="L102" s="507">
        <v>490.1</v>
      </c>
      <c r="M102" s="507">
        <v>2.0062899999999999</v>
      </c>
    </row>
    <row r="103" spans="1:13">
      <c r="A103" s="254">
        <v>93</v>
      </c>
      <c r="B103" s="510" t="s">
        <v>77</v>
      </c>
      <c r="C103" s="507">
        <v>135.55000000000001</v>
      </c>
      <c r="D103" s="508">
        <v>136.11666666666667</v>
      </c>
      <c r="E103" s="508">
        <v>134.43333333333334</v>
      </c>
      <c r="F103" s="508">
        <v>133.31666666666666</v>
      </c>
      <c r="G103" s="508">
        <v>131.63333333333333</v>
      </c>
      <c r="H103" s="508">
        <v>137.23333333333335</v>
      </c>
      <c r="I103" s="508">
        <v>138.91666666666669</v>
      </c>
      <c r="J103" s="508">
        <v>140.03333333333336</v>
      </c>
      <c r="K103" s="507">
        <v>137.80000000000001</v>
      </c>
      <c r="L103" s="507">
        <v>135</v>
      </c>
      <c r="M103" s="507">
        <v>8.6909200000000002</v>
      </c>
    </row>
    <row r="104" spans="1:13">
      <c r="A104" s="254">
        <v>94</v>
      </c>
      <c r="B104" s="510" t="s">
        <v>327</v>
      </c>
      <c r="C104" s="507">
        <v>1583</v>
      </c>
      <c r="D104" s="508">
        <v>1589.3333333333333</v>
      </c>
      <c r="E104" s="508">
        <v>1569.6666666666665</v>
      </c>
      <c r="F104" s="508">
        <v>1556.3333333333333</v>
      </c>
      <c r="G104" s="508">
        <v>1536.6666666666665</v>
      </c>
      <c r="H104" s="508">
        <v>1602.6666666666665</v>
      </c>
      <c r="I104" s="508">
        <v>1622.333333333333</v>
      </c>
      <c r="J104" s="508">
        <v>1635.6666666666665</v>
      </c>
      <c r="K104" s="507">
        <v>1609</v>
      </c>
      <c r="L104" s="507">
        <v>1576</v>
      </c>
      <c r="M104" s="507">
        <v>0.81525000000000003</v>
      </c>
    </row>
    <row r="105" spans="1:13">
      <c r="A105" s="254">
        <v>95</v>
      </c>
      <c r="B105" s="510" t="s">
        <v>328</v>
      </c>
      <c r="C105" s="507">
        <v>18.55</v>
      </c>
      <c r="D105" s="508">
        <v>18.433333333333334</v>
      </c>
      <c r="E105" s="508">
        <v>18.316666666666666</v>
      </c>
      <c r="F105" s="508">
        <v>18.083333333333332</v>
      </c>
      <c r="G105" s="508">
        <v>17.966666666666665</v>
      </c>
      <c r="H105" s="508">
        <v>18.666666666666668</v>
      </c>
      <c r="I105" s="508">
        <v>18.783333333333335</v>
      </c>
      <c r="J105" s="508">
        <v>19.016666666666669</v>
      </c>
      <c r="K105" s="507">
        <v>18.55</v>
      </c>
      <c r="L105" s="507">
        <v>18.2</v>
      </c>
      <c r="M105" s="507">
        <v>65.430629999999994</v>
      </c>
    </row>
    <row r="106" spans="1:13">
      <c r="A106" s="254">
        <v>96</v>
      </c>
      <c r="B106" s="510" t="s">
        <v>329</v>
      </c>
      <c r="C106" s="507">
        <v>599.25</v>
      </c>
      <c r="D106" s="508">
        <v>601.61666666666667</v>
      </c>
      <c r="E106" s="508">
        <v>594.2833333333333</v>
      </c>
      <c r="F106" s="508">
        <v>589.31666666666661</v>
      </c>
      <c r="G106" s="508">
        <v>581.98333333333323</v>
      </c>
      <c r="H106" s="508">
        <v>606.58333333333337</v>
      </c>
      <c r="I106" s="508">
        <v>613.91666666666663</v>
      </c>
      <c r="J106" s="508">
        <v>618.88333333333344</v>
      </c>
      <c r="K106" s="507">
        <v>608.95000000000005</v>
      </c>
      <c r="L106" s="507">
        <v>596.65</v>
      </c>
      <c r="M106" s="507">
        <v>5.0969100000000003</v>
      </c>
    </row>
    <row r="107" spans="1:13">
      <c r="A107" s="254">
        <v>97</v>
      </c>
      <c r="B107" s="510" t="s">
        <v>330</v>
      </c>
      <c r="C107" s="507">
        <v>322.2</v>
      </c>
      <c r="D107" s="508">
        <v>323.63333333333327</v>
      </c>
      <c r="E107" s="508">
        <v>318.36666666666656</v>
      </c>
      <c r="F107" s="508">
        <v>314.5333333333333</v>
      </c>
      <c r="G107" s="508">
        <v>309.26666666666659</v>
      </c>
      <c r="H107" s="508">
        <v>327.46666666666653</v>
      </c>
      <c r="I107" s="508">
        <v>332.73333333333329</v>
      </c>
      <c r="J107" s="508">
        <v>336.56666666666649</v>
      </c>
      <c r="K107" s="507">
        <v>328.9</v>
      </c>
      <c r="L107" s="507">
        <v>319.8</v>
      </c>
      <c r="M107" s="507">
        <v>1.4689399999999999</v>
      </c>
    </row>
    <row r="108" spans="1:13">
      <c r="A108" s="254">
        <v>98</v>
      </c>
      <c r="B108" s="510" t="s">
        <v>79</v>
      </c>
      <c r="C108" s="507">
        <v>508.7</v>
      </c>
      <c r="D108" s="508">
        <v>512.9666666666667</v>
      </c>
      <c r="E108" s="508">
        <v>501.93333333333339</v>
      </c>
      <c r="F108" s="508">
        <v>495.16666666666669</v>
      </c>
      <c r="G108" s="508">
        <v>484.13333333333338</v>
      </c>
      <c r="H108" s="508">
        <v>519.73333333333335</v>
      </c>
      <c r="I108" s="508">
        <v>530.76666666666665</v>
      </c>
      <c r="J108" s="508">
        <v>537.53333333333342</v>
      </c>
      <c r="K108" s="507">
        <v>524</v>
      </c>
      <c r="L108" s="507">
        <v>506.2</v>
      </c>
      <c r="M108" s="507">
        <v>3.85311</v>
      </c>
    </row>
    <row r="109" spans="1:13">
      <c r="A109" s="254">
        <v>99</v>
      </c>
      <c r="B109" s="510" t="s">
        <v>331</v>
      </c>
      <c r="C109" s="507">
        <v>4002.95</v>
      </c>
      <c r="D109" s="508">
        <v>3950.3333333333335</v>
      </c>
      <c r="E109" s="508">
        <v>3882.666666666667</v>
      </c>
      <c r="F109" s="508">
        <v>3762.3833333333337</v>
      </c>
      <c r="G109" s="508">
        <v>3694.7166666666672</v>
      </c>
      <c r="H109" s="508">
        <v>4070.6166666666668</v>
      </c>
      <c r="I109" s="508">
        <v>4138.2833333333338</v>
      </c>
      <c r="J109" s="508">
        <v>4258.5666666666666</v>
      </c>
      <c r="K109" s="507">
        <v>4018</v>
      </c>
      <c r="L109" s="507">
        <v>3830.05</v>
      </c>
      <c r="M109" s="507">
        <v>0.13089000000000001</v>
      </c>
    </row>
    <row r="110" spans="1:13">
      <c r="A110" s="254">
        <v>100</v>
      </c>
      <c r="B110" s="510" t="s">
        <v>332</v>
      </c>
      <c r="C110" s="507">
        <v>181.85</v>
      </c>
      <c r="D110" s="508">
        <v>181.51666666666665</v>
      </c>
      <c r="E110" s="508">
        <v>177.18333333333331</v>
      </c>
      <c r="F110" s="508">
        <v>172.51666666666665</v>
      </c>
      <c r="G110" s="508">
        <v>168.18333333333331</v>
      </c>
      <c r="H110" s="508">
        <v>186.18333333333331</v>
      </c>
      <c r="I110" s="508">
        <v>190.51666666666668</v>
      </c>
      <c r="J110" s="508">
        <v>195.18333333333331</v>
      </c>
      <c r="K110" s="507">
        <v>185.85</v>
      </c>
      <c r="L110" s="507">
        <v>176.85</v>
      </c>
      <c r="M110" s="507">
        <v>5.7431999999999999</v>
      </c>
    </row>
    <row r="111" spans="1:13">
      <c r="A111" s="254">
        <v>101</v>
      </c>
      <c r="B111" s="510" t="s">
        <v>333</v>
      </c>
      <c r="C111" s="507">
        <v>234.5</v>
      </c>
      <c r="D111" s="508">
        <v>236.16666666666666</v>
      </c>
      <c r="E111" s="508">
        <v>232.33333333333331</v>
      </c>
      <c r="F111" s="508">
        <v>230.16666666666666</v>
      </c>
      <c r="G111" s="508">
        <v>226.33333333333331</v>
      </c>
      <c r="H111" s="508">
        <v>238.33333333333331</v>
      </c>
      <c r="I111" s="508">
        <v>242.16666666666663</v>
      </c>
      <c r="J111" s="508">
        <v>244.33333333333331</v>
      </c>
      <c r="K111" s="507">
        <v>240</v>
      </c>
      <c r="L111" s="507">
        <v>234</v>
      </c>
      <c r="M111" s="507">
        <v>5.0933099999999998</v>
      </c>
    </row>
    <row r="112" spans="1:13">
      <c r="A112" s="254">
        <v>102</v>
      </c>
      <c r="B112" s="510" t="s">
        <v>334</v>
      </c>
      <c r="C112" s="507">
        <v>120.4</v>
      </c>
      <c r="D112" s="508">
        <v>117.26666666666667</v>
      </c>
      <c r="E112" s="508">
        <v>111.93333333333334</v>
      </c>
      <c r="F112" s="508">
        <v>103.46666666666667</v>
      </c>
      <c r="G112" s="508">
        <v>98.13333333333334</v>
      </c>
      <c r="H112" s="508">
        <v>125.73333333333333</v>
      </c>
      <c r="I112" s="508">
        <v>131.06666666666666</v>
      </c>
      <c r="J112" s="508">
        <v>139.53333333333333</v>
      </c>
      <c r="K112" s="507">
        <v>122.6</v>
      </c>
      <c r="L112" s="507">
        <v>108.8</v>
      </c>
      <c r="M112" s="507">
        <v>65.266059999999996</v>
      </c>
    </row>
    <row r="113" spans="1:13">
      <c r="A113" s="254">
        <v>103</v>
      </c>
      <c r="B113" s="510" t="s">
        <v>335</v>
      </c>
      <c r="C113" s="507">
        <v>600.35</v>
      </c>
      <c r="D113" s="508">
        <v>602.85</v>
      </c>
      <c r="E113" s="508">
        <v>587.80000000000007</v>
      </c>
      <c r="F113" s="508">
        <v>575.25</v>
      </c>
      <c r="G113" s="508">
        <v>560.20000000000005</v>
      </c>
      <c r="H113" s="508">
        <v>615.40000000000009</v>
      </c>
      <c r="I113" s="508">
        <v>630.45000000000005</v>
      </c>
      <c r="J113" s="508">
        <v>643.00000000000011</v>
      </c>
      <c r="K113" s="507">
        <v>617.9</v>
      </c>
      <c r="L113" s="507">
        <v>590.29999999999995</v>
      </c>
      <c r="M113" s="507">
        <v>1.3474200000000001</v>
      </c>
    </row>
    <row r="114" spans="1:13">
      <c r="A114" s="254">
        <v>104</v>
      </c>
      <c r="B114" s="510" t="s">
        <v>81</v>
      </c>
      <c r="C114" s="507">
        <v>534.15</v>
      </c>
      <c r="D114" s="508">
        <v>533.33333333333326</v>
      </c>
      <c r="E114" s="508">
        <v>527.36666666666656</v>
      </c>
      <c r="F114" s="508">
        <v>520.58333333333326</v>
      </c>
      <c r="G114" s="508">
        <v>514.61666666666656</v>
      </c>
      <c r="H114" s="508">
        <v>540.11666666666656</v>
      </c>
      <c r="I114" s="508">
        <v>546.08333333333326</v>
      </c>
      <c r="J114" s="508">
        <v>552.86666666666656</v>
      </c>
      <c r="K114" s="507">
        <v>539.29999999999995</v>
      </c>
      <c r="L114" s="507">
        <v>526.54999999999995</v>
      </c>
      <c r="M114" s="507">
        <v>30.61065</v>
      </c>
    </row>
    <row r="115" spans="1:13">
      <c r="A115" s="254">
        <v>105</v>
      </c>
      <c r="B115" s="510" t="s">
        <v>82</v>
      </c>
      <c r="C115" s="507">
        <v>809.25</v>
      </c>
      <c r="D115" s="508">
        <v>811.48333333333323</v>
      </c>
      <c r="E115" s="508">
        <v>803.96666666666647</v>
      </c>
      <c r="F115" s="508">
        <v>798.68333333333328</v>
      </c>
      <c r="G115" s="508">
        <v>791.16666666666652</v>
      </c>
      <c r="H115" s="508">
        <v>816.76666666666642</v>
      </c>
      <c r="I115" s="508">
        <v>824.28333333333308</v>
      </c>
      <c r="J115" s="508">
        <v>829.56666666666638</v>
      </c>
      <c r="K115" s="507">
        <v>819</v>
      </c>
      <c r="L115" s="507">
        <v>806.2</v>
      </c>
      <c r="M115" s="507">
        <v>29.152979999999999</v>
      </c>
    </row>
    <row r="116" spans="1:13">
      <c r="A116" s="254">
        <v>106</v>
      </c>
      <c r="B116" s="510" t="s">
        <v>231</v>
      </c>
      <c r="C116" s="507">
        <v>175.1</v>
      </c>
      <c r="D116" s="508">
        <v>175.19999999999996</v>
      </c>
      <c r="E116" s="508">
        <v>171.69999999999993</v>
      </c>
      <c r="F116" s="508">
        <v>168.29999999999998</v>
      </c>
      <c r="G116" s="508">
        <v>164.79999999999995</v>
      </c>
      <c r="H116" s="508">
        <v>178.59999999999991</v>
      </c>
      <c r="I116" s="508">
        <v>182.09999999999997</v>
      </c>
      <c r="J116" s="508">
        <v>185.49999999999989</v>
      </c>
      <c r="K116" s="507">
        <v>178.7</v>
      </c>
      <c r="L116" s="507">
        <v>171.8</v>
      </c>
      <c r="M116" s="507">
        <v>24.604990000000001</v>
      </c>
    </row>
    <row r="117" spans="1:13">
      <c r="A117" s="254">
        <v>107</v>
      </c>
      <c r="B117" s="510" t="s">
        <v>83</v>
      </c>
      <c r="C117" s="507">
        <v>153.15</v>
      </c>
      <c r="D117" s="508">
        <v>153.83333333333334</v>
      </c>
      <c r="E117" s="508">
        <v>151.66666666666669</v>
      </c>
      <c r="F117" s="508">
        <v>150.18333333333334</v>
      </c>
      <c r="G117" s="508">
        <v>148.01666666666668</v>
      </c>
      <c r="H117" s="508">
        <v>155.31666666666669</v>
      </c>
      <c r="I117" s="508">
        <v>157.48333333333338</v>
      </c>
      <c r="J117" s="508">
        <v>158.9666666666667</v>
      </c>
      <c r="K117" s="507">
        <v>156</v>
      </c>
      <c r="L117" s="507">
        <v>152.35</v>
      </c>
      <c r="M117" s="507">
        <v>187.27655999999999</v>
      </c>
    </row>
    <row r="118" spans="1:13">
      <c r="A118" s="254">
        <v>108</v>
      </c>
      <c r="B118" s="510" t="s">
        <v>336</v>
      </c>
      <c r="C118" s="507">
        <v>396.1</v>
      </c>
      <c r="D118" s="508">
        <v>393.13333333333338</v>
      </c>
      <c r="E118" s="508">
        <v>387.16666666666674</v>
      </c>
      <c r="F118" s="508">
        <v>378.23333333333335</v>
      </c>
      <c r="G118" s="508">
        <v>372.26666666666671</v>
      </c>
      <c r="H118" s="508">
        <v>402.06666666666678</v>
      </c>
      <c r="I118" s="508">
        <v>408.03333333333336</v>
      </c>
      <c r="J118" s="508">
        <v>416.96666666666681</v>
      </c>
      <c r="K118" s="507">
        <v>399.1</v>
      </c>
      <c r="L118" s="507">
        <v>384.2</v>
      </c>
      <c r="M118" s="507">
        <v>4.1775399999999996</v>
      </c>
    </row>
    <row r="119" spans="1:13">
      <c r="A119" s="254">
        <v>109</v>
      </c>
      <c r="B119" s="510" t="s">
        <v>823</v>
      </c>
      <c r="C119" s="507">
        <v>2563.15</v>
      </c>
      <c r="D119" s="508">
        <v>2582.3166666666671</v>
      </c>
      <c r="E119" s="508">
        <v>2532.8333333333339</v>
      </c>
      <c r="F119" s="508">
        <v>2502.5166666666669</v>
      </c>
      <c r="G119" s="508">
        <v>2453.0333333333338</v>
      </c>
      <c r="H119" s="508">
        <v>2612.6333333333341</v>
      </c>
      <c r="I119" s="508">
        <v>2662.1166666666668</v>
      </c>
      <c r="J119" s="508">
        <v>2692.4333333333343</v>
      </c>
      <c r="K119" s="507">
        <v>2631.8</v>
      </c>
      <c r="L119" s="507">
        <v>2552</v>
      </c>
      <c r="M119" s="507">
        <v>1.36788</v>
      </c>
    </row>
    <row r="120" spans="1:13">
      <c r="A120" s="254">
        <v>110</v>
      </c>
      <c r="B120" s="510" t="s">
        <v>84</v>
      </c>
      <c r="C120" s="507">
        <v>1642</v>
      </c>
      <c r="D120" s="508">
        <v>1644.5166666666667</v>
      </c>
      <c r="E120" s="508">
        <v>1629.8833333333332</v>
      </c>
      <c r="F120" s="508">
        <v>1617.7666666666667</v>
      </c>
      <c r="G120" s="508">
        <v>1603.1333333333332</v>
      </c>
      <c r="H120" s="508">
        <v>1656.6333333333332</v>
      </c>
      <c r="I120" s="508">
        <v>1671.2666666666669</v>
      </c>
      <c r="J120" s="508">
        <v>1683.3833333333332</v>
      </c>
      <c r="K120" s="507">
        <v>1659.15</v>
      </c>
      <c r="L120" s="507">
        <v>1632.4</v>
      </c>
      <c r="M120" s="507">
        <v>5.1628600000000002</v>
      </c>
    </row>
    <row r="121" spans="1:13">
      <c r="A121" s="254">
        <v>111</v>
      </c>
      <c r="B121" s="510" t="s">
        <v>85</v>
      </c>
      <c r="C121" s="507">
        <v>597.25</v>
      </c>
      <c r="D121" s="508">
        <v>604.05000000000007</v>
      </c>
      <c r="E121" s="508">
        <v>586.15000000000009</v>
      </c>
      <c r="F121" s="508">
        <v>575.05000000000007</v>
      </c>
      <c r="G121" s="508">
        <v>557.15000000000009</v>
      </c>
      <c r="H121" s="508">
        <v>615.15000000000009</v>
      </c>
      <c r="I121" s="508">
        <v>633.04999999999995</v>
      </c>
      <c r="J121" s="508">
        <v>644.15000000000009</v>
      </c>
      <c r="K121" s="507">
        <v>621.95000000000005</v>
      </c>
      <c r="L121" s="507">
        <v>592.95000000000005</v>
      </c>
      <c r="M121" s="507">
        <v>58.259500000000003</v>
      </c>
    </row>
    <row r="122" spans="1:13">
      <c r="A122" s="254">
        <v>112</v>
      </c>
      <c r="B122" s="510" t="s">
        <v>232</v>
      </c>
      <c r="C122" s="507">
        <v>773.35</v>
      </c>
      <c r="D122" s="508">
        <v>776.38333333333333</v>
      </c>
      <c r="E122" s="508">
        <v>764.9666666666667</v>
      </c>
      <c r="F122" s="508">
        <v>756.58333333333337</v>
      </c>
      <c r="G122" s="508">
        <v>745.16666666666674</v>
      </c>
      <c r="H122" s="508">
        <v>784.76666666666665</v>
      </c>
      <c r="I122" s="508">
        <v>796.18333333333339</v>
      </c>
      <c r="J122" s="508">
        <v>804.56666666666661</v>
      </c>
      <c r="K122" s="507">
        <v>787.8</v>
      </c>
      <c r="L122" s="507">
        <v>768</v>
      </c>
      <c r="M122" s="507">
        <v>2.8403900000000002</v>
      </c>
    </row>
    <row r="123" spans="1:13">
      <c r="A123" s="254">
        <v>113</v>
      </c>
      <c r="B123" s="510" t="s">
        <v>337</v>
      </c>
      <c r="C123" s="507">
        <v>700.55</v>
      </c>
      <c r="D123" s="508">
        <v>703.26666666666654</v>
      </c>
      <c r="E123" s="508">
        <v>695.6333333333331</v>
      </c>
      <c r="F123" s="508">
        <v>690.71666666666658</v>
      </c>
      <c r="G123" s="508">
        <v>683.08333333333314</v>
      </c>
      <c r="H123" s="508">
        <v>708.18333333333305</v>
      </c>
      <c r="I123" s="508">
        <v>715.81666666666649</v>
      </c>
      <c r="J123" s="508">
        <v>720.73333333333301</v>
      </c>
      <c r="K123" s="507">
        <v>710.9</v>
      </c>
      <c r="L123" s="507">
        <v>698.35</v>
      </c>
      <c r="M123" s="507">
        <v>0.38847999999999999</v>
      </c>
    </row>
    <row r="124" spans="1:13">
      <c r="A124" s="254">
        <v>114</v>
      </c>
      <c r="B124" s="510" t="s">
        <v>233</v>
      </c>
      <c r="C124" s="507">
        <v>407.95</v>
      </c>
      <c r="D124" s="508">
        <v>409.96666666666664</v>
      </c>
      <c r="E124" s="508">
        <v>402.2833333333333</v>
      </c>
      <c r="F124" s="508">
        <v>396.61666666666667</v>
      </c>
      <c r="G124" s="508">
        <v>388.93333333333334</v>
      </c>
      <c r="H124" s="508">
        <v>415.63333333333327</v>
      </c>
      <c r="I124" s="508">
        <v>423.31666666666655</v>
      </c>
      <c r="J124" s="508">
        <v>428.98333333333323</v>
      </c>
      <c r="K124" s="507">
        <v>417.65</v>
      </c>
      <c r="L124" s="507">
        <v>404.3</v>
      </c>
      <c r="M124" s="507">
        <v>15.187060000000001</v>
      </c>
    </row>
    <row r="125" spans="1:13">
      <c r="A125" s="254">
        <v>115</v>
      </c>
      <c r="B125" s="510" t="s">
        <v>86</v>
      </c>
      <c r="C125" s="507">
        <v>881.05</v>
      </c>
      <c r="D125" s="508">
        <v>872.93333333333339</v>
      </c>
      <c r="E125" s="508">
        <v>852.11666666666679</v>
      </c>
      <c r="F125" s="508">
        <v>823.18333333333339</v>
      </c>
      <c r="G125" s="508">
        <v>802.36666666666679</v>
      </c>
      <c r="H125" s="508">
        <v>901.86666666666679</v>
      </c>
      <c r="I125" s="508">
        <v>922.68333333333339</v>
      </c>
      <c r="J125" s="508">
        <v>951.61666666666679</v>
      </c>
      <c r="K125" s="507">
        <v>893.75</v>
      </c>
      <c r="L125" s="507">
        <v>844</v>
      </c>
      <c r="M125" s="507">
        <v>24.152609999999999</v>
      </c>
    </row>
    <row r="126" spans="1:13">
      <c r="A126" s="254">
        <v>116</v>
      </c>
      <c r="B126" s="510" t="s">
        <v>338</v>
      </c>
      <c r="C126" s="507">
        <v>653.35</v>
      </c>
      <c r="D126" s="508">
        <v>647.23333333333335</v>
      </c>
      <c r="E126" s="508">
        <v>637.11666666666667</v>
      </c>
      <c r="F126" s="508">
        <v>620.88333333333333</v>
      </c>
      <c r="G126" s="508">
        <v>610.76666666666665</v>
      </c>
      <c r="H126" s="508">
        <v>663.4666666666667</v>
      </c>
      <c r="I126" s="508">
        <v>673.58333333333348</v>
      </c>
      <c r="J126" s="508">
        <v>689.81666666666672</v>
      </c>
      <c r="K126" s="507">
        <v>657.35</v>
      </c>
      <c r="L126" s="507">
        <v>631</v>
      </c>
      <c r="M126" s="507">
        <v>4.5997000000000003</v>
      </c>
    </row>
    <row r="127" spans="1:13">
      <c r="A127" s="254">
        <v>117</v>
      </c>
      <c r="B127" s="510" t="s">
        <v>339</v>
      </c>
      <c r="C127" s="507">
        <v>98.4</v>
      </c>
      <c r="D127" s="508">
        <v>99.3</v>
      </c>
      <c r="E127" s="508">
        <v>97.199999999999989</v>
      </c>
      <c r="F127" s="508">
        <v>95.999999999999986</v>
      </c>
      <c r="G127" s="508">
        <v>93.899999999999977</v>
      </c>
      <c r="H127" s="508">
        <v>100.5</v>
      </c>
      <c r="I127" s="508">
        <v>102.6</v>
      </c>
      <c r="J127" s="508">
        <v>103.80000000000001</v>
      </c>
      <c r="K127" s="507">
        <v>101.4</v>
      </c>
      <c r="L127" s="507">
        <v>98.1</v>
      </c>
      <c r="M127" s="507">
        <v>2.4085100000000002</v>
      </c>
    </row>
    <row r="128" spans="1:13">
      <c r="A128" s="254">
        <v>118</v>
      </c>
      <c r="B128" s="510" t="s">
        <v>340</v>
      </c>
      <c r="C128" s="507">
        <v>115.6</v>
      </c>
      <c r="D128" s="508">
        <v>116.81666666666668</v>
      </c>
      <c r="E128" s="508">
        <v>113.93333333333335</v>
      </c>
      <c r="F128" s="508">
        <v>112.26666666666668</v>
      </c>
      <c r="G128" s="508">
        <v>109.38333333333335</v>
      </c>
      <c r="H128" s="508">
        <v>118.48333333333335</v>
      </c>
      <c r="I128" s="508">
        <v>121.36666666666667</v>
      </c>
      <c r="J128" s="508">
        <v>123.03333333333335</v>
      </c>
      <c r="K128" s="507">
        <v>119.7</v>
      </c>
      <c r="L128" s="507">
        <v>115.15</v>
      </c>
      <c r="M128" s="507">
        <v>32.195399999999999</v>
      </c>
    </row>
    <row r="129" spans="1:13">
      <c r="A129" s="254">
        <v>119</v>
      </c>
      <c r="B129" s="510" t="s">
        <v>341</v>
      </c>
      <c r="C129" s="507">
        <v>555.35</v>
      </c>
      <c r="D129" s="508">
        <v>551.93333333333339</v>
      </c>
      <c r="E129" s="508">
        <v>525.91666666666674</v>
      </c>
      <c r="F129" s="508">
        <v>496.48333333333335</v>
      </c>
      <c r="G129" s="508">
        <v>470.4666666666667</v>
      </c>
      <c r="H129" s="508">
        <v>581.36666666666679</v>
      </c>
      <c r="I129" s="508">
        <v>607.38333333333344</v>
      </c>
      <c r="J129" s="508">
        <v>636.81666666666683</v>
      </c>
      <c r="K129" s="507">
        <v>577.95000000000005</v>
      </c>
      <c r="L129" s="507">
        <v>522.5</v>
      </c>
      <c r="M129" s="507">
        <v>5.8097799999999999</v>
      </c>
    </row>
    <row r="130" spans="1:13">
      <c r="A130" s="254">
        <v>120</v>
      </c>
      <c r="B130" s="510" t="s">
        <v>92</v>
      </c>
      <c r="C130" s="507">
        <v>316.25</v>
      </c>
      <c r="D130" s="508">
        <v>317.96666666666664</v>
      </c>
      <c r="E130" s="508">
        <v>312.68333333333328</v>
      </c>
      <c r="F130" s="508">
        <v>309.11666666666662</v>
      </c>
      <c r="G130" s="508">
        <v>303.83333333333326</v>
      </c>
      <c r="H130" s="508">
        <v>321.5333333333333</v>
      </c>
      <c r="I130" s="508">
        <v>326.81666666666672</v>
      </c>
      <c r="J130" s="508">
        <v>330.38333333333333</v>
      </c>
      <c r="K130" s="507">
        <v>323.25</v>
      </c>
      <c r="L130" s="507">
        <v>314.39999999999998</v>
      </c>
      <c r="M130" s="507">
        <v>62.736449999999998</v>
      </c>
    </row>
    <row r="131" spans="1:13">
      <c r="A131" s="254">
        <v>121</v>
      </c>
      <c r="B131" s="510" t="s">
        <v>87</v>
      </c>
      <c r="C131" s="507">
        <v>528.65</v>
      </c>
      <c r="D131" s="508">
        <v>527.11666666666667</v>
      </c>
      <c r="E131" s="508">
        <v>523.2833333333333</v>
      </c>
      <c r="F131" s="508">
        <v>517.91666666666663</v>
      </c>
      <c r="G131" s="508">
        <v>514.08333333333326</v>
      </c>
      <c r="H131" s="508">
        <v>532.48333333333335</v>
      </c>
      <c r="I131" s="508">
        <v>536.31666666666661</v>
      </c>
      <c r="J131" s="508">
        <v>541.68333333333339</v>
      </c>
      <c r="K131" s="507">
        <v>530.95000000000005</v>
      </c>
      <c r="L131" s="507">
        <v>521.75</v>
      </c>
      <c r="M131" s="507">
        <v>16.845459999999999</v>
      </c>
    </row>
    <row r="132" spans="1:13">
      <c r="A132" s="254">
        <v>122</v>
      </c>
      <c r="B132" s="510" t="s">
        <v>234</v>
      </c>
      <c r="C132" s="507">
        <v>1449.1</v>
      </c>
      <c r="D132" s="508">
        <v>1462</v>
      </c>
      <c r="E132" s="508">
        <v>1429.1</v>
      </c>
      <c r="F132" s="508">
        <v>1409.1</v>
      </c>
      <c r="G132" s="508">
        <v>1376.1999999999998</v>
      </c>
      <c r="H132" s="508">
        <v>1482</v>
      </c>
      <c r="I132" s="508">
        <v>1514.9</v>
      </c>
      <c r="J132" s="508">
        <v>1534.9</v>
      </c>
      <c r="K132" s="507">
        <v>1494.9</v>
      </c>
      <c r="L132" s="507">
        <v>1442</v>
      </c>
      <c r="M132" s="507">
        <v>0.73551</v>
      </c>
    </row>
    <row r="133" spans="1:13">
      <c r="A133" s="254">
        <v>123</v>
      </c>
      <c r="B133" s="510" t="s">
        <v>342</v>
      </c>
      <c r="C133" s="507">
        <v>1566.45</v>
      </c>
      <c r="D133" s="508">
        <v>1584.8333333333333</v>
      </c>
      <c r="E133" s="508">
        <v>1537.6666666666665</v>
      </c>
      <c r="F133" s="508">
        <v>1508.8833333333332</v>
      </c>
      <c r="G133" s="508">
        <v>1461.7166666666665</v>
      </c>
      <c r="H133" s="508">
        <v>1613.6166666666666</v>
      </c>
      <c r="I133" s="508">
        <v>1660.7833333333331</v>
      </c>
      <c r="J133" s="508">
        <v>1689.5666666666666</v>
      </c>
      <c r="K133" s="507">
        <v>1632</v>
      </c>
      <c r="L133" s="507">
        <v>1556.05</v>
      </c>
      <c r="M133" s="507">
        <v>8.0303900000000006</v>
      </c>
    </row>
    <row r="134" spans="1:13">
      <c r="A134" s="254">
        <v>124</v>
      </c>
      <c r="B134" s="510" t="s">
        <v>343</v>
      </c>
      <c r="C134" s="507">
        <v>172.8</v>
      </c>
      <c r="D134" s="508">
        <v>173.91666666666666</v>
      </c>
      <c r="E134" s="508">
        <v>168.18333333333331</v>
      </c>
      <c r="F134" s="508">
        <v>163.56666666666666</v>
      </c>
      <c r="G134" s="508">
        <v>157.83333333333331</v>
      </c>
      <c r="H134" s="508">
        <v>178.5333333333333</v>
      </c>
      <c r="I134" s="508">
        <v>184.26666666666665</v>
      </c>
      <c r="J134" s="508">
        <v>188.8833333333333</v>
      </c>
      <c r="K134" s="507">
        <v>179.65</v>
      </c>
      <c r="L134" s="507">
        <v>169.3</v>
      </c>
      <c r="M134" s="507">
        <v>40.36347</v>
      </c>
    </row>
    <row r="135" spans="1:13">
      <c r="A135" s="254">
        <v>125</v>
      </c>
      <c r="B135" s="510" t="s">
        <v>834</v>
      </c>
      <c r="C135" s="507">
        <v>312.05</v>
      </c>
      <c r="D135" s="508">
        <v>315.56666666666666</v>
      </c>
      <c r="E135" s="508">
        <v>306.48333333333335</v>
      </c>
      <c r="F135" s="508">
        <v>300.91666666666669</v>
      </c>
      <c r="G135" s="508">
        <v>291.83333333333337</v>
      </c>
      <c r="H135" s="508">
        <v>321.13333333333333</v>
      </c>
      <c r="I135" s="508">
        <v>330.2166666666667</v>
      </c>
      <c r="J135" s="508">
        <v>335.7833333333333</v>
      </c>
      <c r="K135" s="507">
        <v>324.64999999999998</v>
      </c>
      <c r="L135" s="507">
        <v>310</v>
      </c>
      <c r="M135" s="507">
        <v>10.18056</v>
      </c>
    </row>
    <row r="136" spans="1:13">
      <c r="A136" s="254">
        <v>126</v>
      </c>
      <c r="B136" s="510" t="s">
        <v>740</v>
      </c>
      <c r="C136" s="507">
        <v>727.9</v>
      </c>
      <c r="D136" s="508">
        <v>731.30000000000007</v>
      </c>
      <c r="E136" s="508">
        <v>721.60000000000014</v>
      </c>
      <c r="F136" s="508">
        <v>715.30000000000007</v>
      </c>
      <c r="G136" s="508">
        <v>705.60000000000014</v>
      </c>
      <c r="H136" s="508">
        <v>737.60000000000014</v>
      </c>
      <c r="I136" s="508">
        <v>747.30000000000018</v>
      </c>
      <c r="J136" s="508">
        <v>753.60000000000014</v>
      </c>
      <c r="K136" s="507">
        <v>741</v>
      </c>
      <c r="L136" s="507">
        <v>725</v>
      </c>
      <c r="M136" s="507">
        <v>0.36942999999999998</v>
      </c>
    </row>
    <row r="137" spans="1:13">
      <c r="A137" s="254">
        <v>127</v>
      </c>
      <c r="B137" s="510" t="s">
        <v>345</v>
      </c>
      <c r="C137" s="507">
        <v>660.55</v>
      </c>
      <c r="D137" s="508">
        <v>672.44999999999993</v>
      </c>
      <c r="E137" s="508">
        <v>643.59999999999991</v>
      </c>
      <c r="F137" s="508">
        <v>626.65</v>
      </c>
      <c r="G137" s="508">
        <v>597.79999999999995</v>
      </c>
      <c r="H137" s="508">
        <v>689.39999999999986</v>
      </c>
      <c r="I137" s="508">
        <v>718.25</v>
      </c>
      <c r="J137" s="508">
        <v>735.19999999999982</v>
      </c>
      <c r="K137" s="507">
        <v>701.3</v>
      </c>
      <c r="L137" s="507">
        <v>655.5</v>
      </c>
      <c r="M137" s="507">
        <v>4.0288899999999996</v>
      </c>
    </row>
    <row r="138" spans="1:13">
      <c r="A138" s="254">
        <v>128</v>
      </c>
      <c r="B138" s="510" t="s">
        <v>89</v>
      </c>
      <c r="C138" s="507">
        <v>11.45</v>
      </c>
      <c r="D138" s="508">
        <v>11.5</v>
      </c>
      <c r="E138" s="508">
        <v>11.3</v>
      </c>
      <c r="F138" s="508">
        <v>11.15</v>
      </c>
      <c r="G138" s="508">
        <v>10.950000000000001</v>
      </c>
      <c r="H138" s="508">
        <v>11.65</v>
      </c>
      <c r="I138" s="508">
        <v>11.85</v>
      </c>
      <c r="J138" s="508">
        <v>12</v>
      </c>
      <c r="K138" s="507">
        <v>11.7</v>
      </c>
      <c r="L138" s="507">
        <v>11.35</v>
      </c>
      <c r="M138" s="507">
        <v>43.735930000000003</v>
      </c>
    </row>
    <row r="139" spans="1:13">
      <c r="A139" s="254">
        <v>129</v>
      </c>
      <c r="B139" s="510" t="s">
        <v>346</v>
      </c>
      <c r="C139" s="507">
        <v>136</v>
      </c>
      <c r="D139" s="508">
        <v>131.13333333333333</v>
      </c>
      <c r="E139" s="508">
        <v>123.46666666666664</v>
      </c>
      <c r="F139" s="508">
        <v>110.93333333333331</v>
      </c>
      <c r="G139" s="508">
        <v>103.26666666666662</v>
      </c>
      <c r="H139" s="508">
        <v>143.66666666666666</v>
      </c>
      <c r="I139" s="508">
        <v>151.33333333333334</v>
      </c>
      <c r="J139" s="508">
        <v>163.86666666666667</v>
      </c>
      <c r="K139" s="507">
        <v>138.80000000000001</v>
      </c>
      <c r="L139" s="507">
        <v>118.6</v>
      </c>
      <c r="M139" s="507">
        <v>53.56935</v>
      </c>
    </row>
    <row r="140" spans="1:13">
      <c r="A140" s="254">
        <v>130</v>
      </c>
      <c r="B140" s="510" t="s">
        <v>90</v>
      </c>
      <c r="C140" s="507">
        <v>3507.7</v>
      </c>
      <c r="D140" s="508">
        <v>3519.2166666666667</v>
      </c>
      <c r="E140" s="508">
        <v>3489.4833333333336</v>
      </c>
      <c r="F140" s="508">
        <v>3471.2666666666669</v>
      </c>
      <c r="G140" s="508">
        <v>3441.5333333333338</v>
      </c>
      <c r="H140" s="508">
        <v>3537.4333333333334</v>
      </c>
      <c r="I140" s="508">
        <v>3567.1666666666661</v>
      </c>
      <c r="J140" s="508">
        <v>3585.3833333333332</v>
      </c>
      <c r="K140" s="507">
        <v>3548.95</v>
      </c>
      <c r="L140" s="507">
        <v>3501</v>
      </c>
      <c r="M140" s="507">
        <v>3.72681</v>
      </c>
    </row>
    <row r="141" spans="1:13">
      <c r="A141" s="254">
        <v>131</v>
      </c>
      <c r="B141" s="510" t="s">
        <v>347</v>
      </c>
      <c r="C141" s="507">
        <v>19006.05</v>
      </c>
      <c r="D141" s="508">
        <v>19103.899999999998</v>
      </c>
      <c r="E141" s="508">
        <v>18812.249999999996</v>
      </c>
      <c r="F141" s="508">
        <v>18618.449999999997</v>
      </c>
      <c r="G141" s="508">
        <v>18326.799999999996</v>
      </c>
      <c r="H141" s="508">
        <v>19297.699999999997</v>
      </c>
      <c r="I141" s="508">
        <v>19589.349999999999</v>
      </c>
      <c r="J141" s="508">
        <v>19783.149999999998</v>
      </c>
      <c r="K141" s="507">
        <v>19395.55</v>
      </c>
      <c r="L141" s="507">
        <v>18910.099999999999</v>
      </c>
      <c r="M141" s="507">
        <v>0.20838000000000001</v>
      </c>
    </row>
    <row r="142" spans="1:13">
      <c r="A142" s="254">
        <v>132</v>
      </c>
      <c r="B142" s="510" t="s">
        <v>348</v>
      </c>
      <c r="C142" s="507">
        <v>2318.15</v>
      </c>
      <c r="D142" s="508">
        <v>2336.6</v>
      </c>
      <c r="E142" s="508">
        <v>2273.25</v>
      </c>
      <c r="F142" s="508">
        <v>2228.35</v>
      </c>
      <c r="G142" s="508">
        <v>2165</v>
      </c>
      <c r="H142" s="508">
        <v>2381.5</v>
      </c>
      <c r="I142" s="508">
        <v>2444.8499999999995</v>
      </c>
      <c r="J142" s="508">
        <v>2489.75</v>
      </c>
      <c r="K142" s="507">
        <v>2399.9499999999998</v>
      </c>
      <c r="L142" s="507">
        <v>2291.6999999999998</v>
      </c>
      <c r="M142" s="507">
        <v>2.0200300000000002</v>
      </c>
    </row>
    <row r="143" spans="1:13">
      <c r="A143" s="254">
        <v>133</v>
      </c>
      <c r="B143" s="510" t="s">
        <v>93</v>
      </c>
      <c r="C143" s="507">
        <v>4492.25</v>
      </c>
      <c r="D143" s="508">
        <v>4492.416666666667</v>
      </c>
      <c r="E143" s="508">
        <v>4462.8333333333339</v>
      </c>
      <c r="F143" s="508">
        <v>4433.416666666667</v>
      </c>
      <c r="G143" s="508">
        <v>4403.8333333333339</v>
      </c>
      <c r="H143" s="508">
        <v>4521.8333333333339</v>
      </c>
      <c r="I143" s="508">
        <v>4551.4166666666679</v>
      </c>
      <c r="J143" s="508">
        <v>4580.8333333333339</v>
      </c>
      <c r="K143" s="507">
        <v>4522</v>
      </c>
      <c r="L143" s="507">
        <v>4463</v>
      </c>
      <c r="M143" s="507">
        <v>5.5641600000000002</v>
      </c>
    </row>
    <row r="144" spans="1:13">
      <c r="A144" s="254">
        <v>134</v>
      </c>
      <c r="B144" s="510" t="s">
        <v>349</v>
      </c>
      <c r="C144" s="507">
        <v>354.95</v>
      </c>
      <c r="D144" s="508">
        <v>355.8</v>
      </c>
      <c r="E144" s="508">
        <v>345.15000000000003</v>
      </c>
      <c r="F144" s="508">
        <v>335.35</v>
      </c>
      <c r="G144" s="508">
        <v>324.70000000000005</v>
      </c>
      <c r="H144" s="508">
        <v>365.6</v>
      </c>
      <c r="I144" s="508">
        <v>376.25</v>
      </c>
      <c r="J144" s="508">
        <v>386.05</v>
      </c>
      <c r="K144" s="507">
        <v>366.45</v>
      </c>
      <c r="L144" s="507">
        <v>346</v>
      </c>
      <c r="M144" s="507">
        <v>6.4304399999999999</v>
      </c>
    </row>
    <row r="145" spans="1:13">
      <c r="A145" s="254">
        <v>135</v>
      </c>
      <c r="B145" s="510" t="s">
        <v>350</v>
      </c>
      <c r="C145" s="507">
        <v>108.5</v>
      </c>
      <c r="D145" s="508">
        <v>109.66666666666667</v>
      </c>
      <c r="E145" s="508">
        <v>106.33333333333334</v>
      </c>
      <c r="F145" s="508">
        <v>104.16666666666667</v>
      </c>
      <c r="G145" s="508">
        <v>100.83333333333334</v>
      </c>
      <c r="H145" s="508">
        <v>111.83333333333334</v>
      </c>
      <c r="I145" s="508">
        <v>115.16666666666669</v>
      </c>
      <c r="J145" s="508">
        <v>117.33333333333334</v>
      </c>
      <c r="K145" s="507">
        <v>113</v>
      </c>
      <c r="L145" s="507">
        <v>107.5</v>
      </c>
      <c r="M145" s="507">
        <v>10.237500000000001</v>
      </c>
    </row>
    <row r="146" spans="1:13">
      <c r="A146" s="254">
        <v>136</v>
      </c>
      <c r="B146" s="510" t="s">
        <v>835</v>
      </c>
      <c r="C146" s="507">
        <v>218.6</v>
      </c>
      <c r="D146" s="508">
        <v>220.26666666666665</v>
      </c>
      <c r="E146" s="508">
        <v>215.93333333333331</v>
      </c>
      <c r="F146" s="508">
        <v>213.26666666666665</v>
      </c>
      <c r="G146" s="508">
        <v>208.93333333333331</v>
      </c>
      <c r="H146" s="508">
        <v>222.93333333333331</v>
      </c>
      <c r="I146" s="508">
        <v>227.26666666666668</v>
      </c>
      <c r="J146" s="508">
        <v>229.93333333333331</v>
      </c>
      <c r="K146" s="507">
        <v>224.6</v>
      </c>
      <c r="L146" s="507">
        <v>217.6</v>
      </c>
      <c r="M146" s="507">
        <v>3.1521499999999998</v>
      </c>
    </row>
    <row r="147" spans="1:13">
      <c r="A147" s="254">
        <v>137</v>
      </c>
      <c r="B147" s="510" t="s">
        <v>742</v>
      </c>
      <c r="C147" s="507">
        <v>1870.4</v>
      </c>
      <c r="D147" s="508">
        <v>1873.8166666666666</v>
      </c>
      <c r="E147" s="508">
        <v>1857.5833333333333</v>
      </c>
      <c r="F147" s="508">
        <v>1844.7666666666667</v>
      </c>
      <c r="G147" s="508">
        <v>1828.5333333333333</v>
      </c>
      <c r="H147" s="508">
        <v>1886.6333333333332</v>
      </c>
      <c r="I147" s="508">
        <v>1902.8666666666668</v>
      </c>
      <c r="J147" s="508">
        <v>1915.6833333333332</v>
      </c>
      <c r="K147" s="507">
        <v>1890.05</v>
      </c>
      <c r="L147" s="507">
        <v>1861</v>
      </c>
      <c r="M147" s="507">
        <v>6.1969999999999997E-2</v>
      </c>
    </row>
    <row r="148" spans="1:13">
      <c r="A148" s="254">
        <v>138</v>
      </c>
      <c r="B148" s="510" t="s">
        <v>235</v>
      </c>
      <c r="C148" s="507">
        <v>75.5</v>
      </c>
      <c r="D148" s="508">
        <v>75.783333333333346</v>
      </c>
      <c r="E148" s="508">
        <v>74.266666666666694</v>
      </c>
      <c r="F148" s="508">
        <v>73.033333333333346</v>
      </c>
      <c r="G148" s="508">
        <v>71.516666666666694</v>
      </c>
      <c r="H148" s="508">
        <v>77.016666666666694</v>
      </c>
      <c r="I148" s="508">
        <v>78.533333333333346</v>
      </c>
      <c r="J148" s="508">
        <v>79.766666666666694</v>
      </c>
      <c r="K148" s="507">
        <v>77.3</v>
      </c>
      <c r="L148" s="507">
        <v>74.55</v>
      </c>
      <c r="M148" s="507">
        <v>31.66225</v>
      </c>
    </row>
    <row r="149" spans="1:13">
      <c r="A149" s="254">
        <v>139</v>
      </c>
      <c r="B149" s="510" t="s">
        <v>94</v>
      </c>
      <c r="C149" s="507">
        <v>2583.25</v>
      </c>
      <c r="D149" s="508">
        <v>2600.5833333333335</v>
      </c>
      <c r="E149" s="508">
        <v>2557.666666666667</v>
      </c>
      <c r="F149" s="508">
        <v>2532.0833333333335</v>
      </c>
      <c r="G149" s="508">
        <v>2489.166666666667</v>
      </c>
      <c r="H149" s="508">
        <v>2626.166666666667</v>
      </c>
      <c r="I149" s="508">
        <v>2669.0833333333339</v>
      </c>
      <c r="J149" s="508">
        <v>2694.666666666667</v>
      </c>
      <c r="K149" s="507">
        <v>2643.5</v>
      </c>
      <c r="L149" s="507">
        <v>2575</v>
      </c>
      <c r="M149" s="507">
        <v>9.5080899999999993</v>
      </c>
    </row>
    <row r="150" spans="1:13">
      <c r="A150" s="254">
        <v>140</v>
      </c>
      <c r="B150" s="510" t="s">
        <v>351</v>
      </c>
      <c r="C150" s="507">
        <v>199.45</v>
      </c>
      <c r="D150" s="508">
        <v>195.43333333333331</v>
      </c>
      <c r="E150" s="508">
        <v>188.66666666666663</v>
      </c>
      <c r="F150" s="508">
        <v>177.88333333333333</v>
      </c>
      <c r="G150" s="508">
        <v>171.11666666666665</v>
      </c>
      <c r="H150" s="508">
        <v>206.21666666666661</v>
      </c>
      <c r="I150" s="508">
        <v>212.98333333333332</v>
      </c>
      <c r="J150" s="508">
        <v>223.76666666666659</v>
      </c>
      <c r="K150" s="507">
        <v>202.2</v>
      </c>
      <c r="L150" s="507">
        <v>184.65</v>
      </c>
      <c r="M150" s="507">
        <v>13.0893</v>
      </c>
    </row>
    <row r="151" spans="1:13">
      <c r="A151" s="254">
        <v>141</v>
      </c>
      <c r="B151" s="510" t="s">
        <v>236</v>
      </c>
      <c r="C151" s="507">
        <v>481.8</v>
      </c>
      <c r="D151" s="508">
        <v>483.09999999999997</v>
      </c>
      <c r="E151" s="508">
        <v>476.74999999999994</v>
      </c>
      <c r="F151" s="508">
        <v>471.7</v>
      </c>
      <c r="G151" s="508">
        <v>465.34999999999997</v>
      </c>
      <c r="H151" s="508">
        <v>488.14999999999992</v>
      </c>
      <c r="I151" s="508">
        <v>494.49999999999994</v>
      </c>
      <c r="J151" s="508">
        <v>499.5499999999999</v>
      </c>
      <c r="K151" s="507">
        <v>489.45</v>
      </c>
      <c r="L151" s="507">
        <v>478.05</v>
      </c>
      <c r="M151" s="507">
        <v>8.2922600000000006</v>
      </c>
    </row>
    <row r="152" spans="1:13">
      <c r="A152" s="254">
        <v>142</v>
      </c>
      <c r="B152" s="510" t="s">
        <v>237</v>
      </c>
      <c r="C152" s="507">
        <v>1384.35</v>
      </c>
      <c r="D152" s="508">
        <v>1397.55</v>
      </c>
      <c r="E152" s="508">
        <v>1363.8</v>
      </c>
      <c r="F152" s="508">
        <v>1343.25</v>
      </c>
      <c r="G152" s="508">
        <v>1309.5</v>
      </c>
      <c r="H152" s="508">
        <v>1418.1</v>
      </c>
      <c r="I152" s="508">
        <v>1451.85</v>
      </c>
      <c r="J152" s="508">
        <v>1472.3999999999999</v>
      </c>
      <c r="K152" s="507">
        <v>1431.3</v>
      </c>
      <c r="L152" s="507">
        <v>1377</v>
      </c>
      <c r="M152" s="507">
        <v>2.66689</v>
      </c>
    </row>
    <row r="153" spans="1:13">
      <c r="A153" s="254">
        <v>143</v>
      </c>
      <c r="B153" s="510" t="s">
        <v>238</v>
      </c>
      <c r="C153" s="507">
        <v>84.7</v>
      </c>
      <c r="D153" s="508">
        <v>85.250000000000014</v>
      </c>
      <c r="E153" s="508">
        <v>83.600000000000023</v>
      </c>
      <c r="F153" s="508">
        <v>82.500000000000014</v>
      </c>
      <c r="G153" s="508">
        <v>80.850000000000023</v>
      </c>
      <c r="H153" s="508">
        <v>86.350000000000023</v>
      </c>
      <c r="I153" s="508">
        <v>88.000000000000028</v>
      </c>
      <c r="J153" s="508">
        <v>89.100000000000023</v>
      </c>
      <c r="K153" s="507">
        <v>86.9</v>
      </c>
      <c r="L153" s="507">
        <v>84.15</v>
      </c>
      <c r="M153" s="507">
        <v>47.148240000000001</v>
      </c>
    </row>
    <row r="154" spans="1:13">
      <c r="A154" s="254">
        <v>144</v>
      </c>
      <c r="B154" s="510" t="s">
        <v>95</v>
      </c>
      <c r="C154" s="507">
        <v>95.7</v>
      </c>
      <c r="D154" s="508">
        <v>96.733333333333334</v>
      </c>
      <c r="E154" s="508">
        <v>94.216666666666669</v>
      </c>
      <c r="F154" s="508">
        <v>92.733333333333334</v>
      </c>
      <c r="G154" s="508">
        <v>90.216666666666669</v>
      </c>
      <c r="H154" s="508">
        <v>98.216666666666669</v>
      </c>
      <c r="I154" s="508">
        <v>100.73333333333335</v>
      </c>
      <c r="J154" s="508">
        <v>102.21666666666667</v>
      </c>
      <c r="K154" s="507">
        <v>99.25</v>
      </c>
      <c r="L154" s="507">
        <v>95.25</v>
      </c>
      <c r="M154" s="507">
        <v>15.349299999999999</v>
      </c>
    </row>
    <row r="155" spans="1:13">
      <c r="A155" s="254">
        <v>145</v>
      </c>
      <c r="B155" s="510" t="s">
        <v>352</v>
      </c>
      <c r="C155" s="507">
        <v>575.25</v>
      </c>
      <c r="D155" s="508">
        <v>575.98333333333335</v>
      </c>
      <c r="E155" s="508">
        <v>567.9666666666667</v>
      </c>
      <c r="F155" s="508">
        <v>560.68333333333339</v>
      </c>
      <c r="G155" s="508">
        <v>552.66666666666674</v>
      </c>
      <c r="H155" s="508">
        <v>583.26666666666665</v>
      </c>
      <c r="I155" s="508">
        <v>591.2833333333333</v>
      </c>
      <c r="J155" s="508">
        <v>598.56666666666661</v>
      </c>
      <c r="K155" s="507">
        <v>584</v>
      </c>
      <c r="L155" s="507">
        <v>568.70000000000005</v>
      </c>
      <c r="M155" s="507">
        <v>1.1613599999999999</v>
      </c>
    </row>
    <row r="156" spans="1:13">
      <c r="A156" s="254">
        <v>146</v>
      </c>
      <c r="B156" s="510" t="s">
        <v>96</v>
      </c>
      <c r="C156" s="507">
        <v>1336.55</v>
      </c>
      <c r="D156" s="508">
        <v>1337.2666666666667</v>
      </c>
      <c r="E156" s="508">
        <v>1322.2833333333333</v>
      </c>
      <c r="F156" s="508">
        <v>1308.0166666666667</v>
      </c>
      <c r="G156" s="508">
        <v>1293.0333333333333</v>
      </c>
      <c r="H156" s="508">
        <v>1351.5333333333333</v>
      </c>
      <c r="I156" s="508">
        <v>1366.5166666666664</v>
      </c>
      <c r="J156" s="508">
        <v>1380.7833333333333</v>
      </c>
      <c r="K156" s="507">
        <v>1352.25</v>
      </c>
      <c r="L156" s="507">
        <v>1323</v>
      </c>
      <c r="M156" s="507">
        <v>6.4831500000000002</v>
      </c>
    </row>
    <row r="157" spans="1:13">
      <c r="A157" s="254">
        <v>147</v>
      </c>
      <c r="B157" s="510" t="s">
        <v>97</v>
      </c>
      <c r="C157" s="507">
        <v>204.9</v>
      </c>
      <c r="D157" s="508">
        <v>205.78333333333333</v>
      </c>
      <c r="E157" s="508">
        <v>203.16666666666666</v>
      </c>
      <c r="F157" s="508">
        <v>201.43333333333334</v>
      </c>
      <c r="G157" s="508">
        <v>198.81666666666666</v>
      </c>
      <c r="H157" s="508">
        <v>207.51666666666665</v>
      </c>
      <c r="I157" s="508">
        <v>210.13333333333333</v>
      </c>
      <c r="J157" s="508">
        <v>211.86666666666665</v>
      </c>
      <c r="K157" s="507">
        <v>208.4</v>
      </c>
      <c r="L157" s="507">
        <v>204.05</v>
      </c>
      <c r="M157" s="507">
        <v>21.772680000000001</v>
      </c>
    </row>
    <row r="158" spans="1:13">
      <c r="A158" s="254">
        <v>148</v>
      </c>
      <c r="B158" s="510" t="s">
        <v>354</v>
      </c>
      <c r="C158" s="507">
        <v>291.7</v>
      </c>
      <c r="D158" s="508">
        <v>292.43333333333334</v>
      </c>
      <c r="E158" s="508">
        <v>281.86666666666667</v>
      </c>
      <c r="F158" s="508">
        <v>272.03333333333336</v>
      </c>
      <c r="G158" s="508">
        <v>261.4666666666667</v>
      </c>
      <c r="H158" s="508">
        <v>302.26666666666665</v>
      </c>
      <c r="I158" s="508">
        <v>312.83333333333337</v>
      </c>
      <c r="J158" s="508">
        <v>322.66666666666663</v>
      </c>
      <c r="K158" s="507">
        <v>303</v>
      </c>
      <c r="L158" s="507">
        <v>282.60000000000002</v>
      </c>
      <c r="M158" s="507">
        <v>8.6111900000000006</v>
      </c>
    </row>
    <row r="159" spans="1:13">
      <c r="A159" s="254">
        <v>149</v>
      </c>
      <c r="B159" s="510" t="s">
        <v>98</v>
      </c>
      <c r="C159" s="507">
        <v>86.3</v>
      </c>
      <c r="D159" s="508">
        <v>87.133333333333326</v>
      </c>
      <c r="E159" s="508">
        <v>85.066666666666649</v>
      </c>
      <c r="F159" s="508">
        <v>83.833333333333329</v>
      </c>
      <c r="G159" s="508">
        <v>81.766666666666652</v>
      </c>
      <c r="H159" s="508">
        <v>88.366666666666646</v>
      </c>
      <c r="I159" s="508">
        <v>90.433333333333309</v>
      </c>
      <c r="J159" s="508">
        <v>91.666666666666643</v>
      </c>
      <c r="K159" s="507">
        <v>89.2</v>
      </c>
      <c r="L159" s="507">
        <v>85.9</v>
      </c>
      <c r="M159" s="507">
        <v>204.3211</v>
      </c>
    </row>
    <row r="160" spans="1:13">
      <c r="A160" s="254">
        <v>150</v>
      </c>
      <c r="B160" s="510" t="s">
        <v>355</v>
      </c>
      <c r="C160" s="507">
        <v>2406.35</v>
      </c>
      <c r="D160" s="508">
        <v>2427.1</v>
      </c>
      <c r="E160" s="508">
        <v>2369.25</v>
      </c>
      <c r="F160" s="508">
        <v>2332.15</v>
      </c>
      <c r="G160" s="508">
        <v>2274.3000000000002</v>
      </c>
      <c r="H160" s="508">
        <v>2464.1999999999998</v>
      </c>
      <c r="I160" s="508">
        <v>2522.0499999999993</v>
      </c>
      <c r="J160" s="508">
        <v>2559.1499999999996</v>
      </c>
      <c r="K160" s="507">
        <v>2484.9499999999998</v>
      </c>
      <c r="L160" s="507">
        <v>2390</v>
      </c>
      <c r="M160" s="507">
        <v>0.55259999999999998</v>
      </c>
    </row>
    <row r="161" spans="1:13">
      <c r="A161" s="254">
        <v>151</v>
      </c>
      <c r="B161" s="510" t="s">
        <v>356</v>
      </c>
      <c r="C161" s="507">
        <v>402.4</v>
      </c>
      <c r="D161" s="508">
        <v>404.61666666666662</v>
      </c>
      <c r="E161" s="508">
        <v>397.88333333333321</v>
      </c>
      <c r="F161" s="508">
        <v>393.36666666666662</v>
      </c>
      <c r="G161" s="508">
        <v>386.63333333333321</v>
      </c>
      <c r="H161" s="508">
        <v>409.13333333333321</v>
      </c>
      <c r="I161" s="508">
        <v>415.86666666666667</v>
      </c>
      <c r="J161" s="508">
        <v>420.38333333333321</v>
      </c>
      <c r="K161" s="507">
        <v>411.35</v>
      </c>
      <c r="L161" s="507">
        <v>400.1</v>
      </c>
      <c r="M161" s="507">
        <v>1.42841</v>
      </c>
    </row>
    <row r="162" spans="1:13">
      <c r="A162" s="254">
        <v>152</v>
      </c>
      <c r="B162" s="510" t="s">
        <v>357</v>
      </c>
      <c r="C162" s="507">
        <v>653.20000000000005</v>
      </c>
      <c r="D162" s="508">
        <v>659.51666666666677</v>
      </c>
      <c r="E162" s="508">
        <v>642.03333333333353</v>
      </c>
      <c r="F162" s="508">
        <v>630.86666666666679</v>
      </c>
      <c r="G162" s="508">
        <v>613.38333333333355</v>
      </c>
      <c r="H162" s="508">
        <v>670.68333333333351</v>
      </c>
      <c r="I162" s="508">
        <v>688.16666666666686</v>
      </c>
      <c r="J162" s="508">
        <v>699.33333333333348</v>
      </c>
      <c r="K162" s="507">
        <v>677</v>
      </c>
      <c r="L162" s="507">
        <v>648.35</v>
      </c>
      <c r="M162" s="507">
        <v>1.0738000000000001</v>
      </c>
    </row>
    <row r="163" spans="1:13">
      <c r="A163" s="254">
        <v>153</v>
      </c>
      <c r="B163" s="510" t="s">
        <v>358</v>
      </c>
      <c r="C163" s="507">
        <v>105.8</v>
      </c>
      <c r="D163" s="508">
        <v>106.58333333333333</v>
      </c>
      <c r="E163" s="508">
        <v>104.51666666666665</v>
      </c>
      <c r="F163" s="508">
        <v>103.23333333333332</v>
      </c>
      <c r="G163" s="508">
        <v>101.16666666666664</v>
      </c>
      <c r="H163" s="508">
        <v>107.86666666666666</v>
      </c>
      <c r="I163" s="508">
        <v>109.93333333333335</v>
      </c>
      <c r="J163" s="508">
        <v>111.21666666666667</v>
      </c>
      <c r="K163" s="507">
        <v>108.65</v>
      </c>
      <c r="L163" s="507">
        <v>105.3</v>
      </c>
      <c r="M163" s="507">
        <v>42.684750000000001</v>
      </c>
    </row>
    <row r="164" spans="1:13">
      <c r="A164" s="254">
        <v>154</v>
      </c>
      <c r="B164" s="510" t="s">
        <v>359</v>
      </c>
      <c r="C164" s="507">
        <v>178.05</v>
      </c>
      <c r="D164" s="508">
        <v>178.36666666666667</v>
      </c>
      <c r="E164" s="508">
        <v>175.33333333333334</v>
      </c>
      <c r="F164" s="508">
        <v>172.61666666666667</v>
      </c>
      <c r="G164" s="508">
        <v>169.58333333333334</v>
      </c>
      <c r="H164" s="508">
        <v>181.08333333333334</v>
      </c>
      <c r="I164" s="508">
        <v>184.11666666666665</v>
      </c>
      <c r="J164" s="508">
        <v>186.83333333333334</v>
      </c>
      <c r="K164" s="507">
        <v>181.4</v>
      </c>
      <c r="L164" s="507">
        <v>175.65</v>
      </c>
      <c r="M164" s="507">
        <v>22.801449999999999</v>
      </c>
    </row>
    <row r="165" spans="1:13">
      <c r="A165" s="254">
        <v>155</v>
      </c>
      <c r="B165" s="510" t="s">
        <v>239</v>
      </c>
      <c r="C165" s="507">
        <v>7.9</v>
      </c>
      <c r="D165" s="508">
        <v>7.8833333333333337</v>
      </c>
      <c r="E165" s="508">
        <v>7.8166666666666673</v>
      </c>
      <c r="F165" s="508">
        <v>7.7333333333333334</v>
      </c>
      <c r="G165" s="508">
        <v>7.666666666666667</v>
      </c>
      <c r="H165" s="508">
        <v>7.9666666666666677</v>
      </c>
      <c r="I165" s="508">
        <v>8.033333333333335</v>
      </c>
      <c r="J165" s="508">
        <v>8.1166666666666671</v>
      </c>
      <c r="K165" s="507">
        <v>7.95</v>
      </c>
      <c r="L165" s="507">
        <v>7.8</v>
      </c>
      <c r="M165" s="507">
        <v>30.838539999999998</v>
      </c>
    </row>
    <row r="166" spans="1:13">
      <c r="A166" s="254">
        <v>156</v>
      </c>
      <c r="B166" s="510" t="s">
        <v>240</v>
      </c>
      <c r="C166" s="507">
        <v>68.599999999999994</v>
      </c>
      <c r="D166" s="508">
        <v>68.966666666666654</v>
      </c>
      <c r="E166" s="508">
        <v>68.133333333333312</v>
      </c>
      <c r="F166" s="508">
        <v>67.666666666666657</v>
      </c>
      <c r="G166" s="508">
        <v>66.833333333333314</v>
      </c>
      <c r="H166" s="508">
        <v>69.433333333333309</v>
      </c>
      <c r="I166" s="508">
        <v>70.266666666666652</v>
      </c>
      <c r="J166" s="508">
        <v>70.733333333333306</v>
      </c>
      <c r="K166" s="507">
        <v>69.8</v>
      </c>
      <c r="L166" s="507">
        <v>68.5</v>
      </c>
      <c r="M166" s="507">
        <v>15.211819999999999</v>
      </c>
    </row>
    <row r="167" spans="1:13">
      <c r="A167" s="254">
        <v>157</v>
      </c>
      <c r="B167" s="510" t="s">
        <v>99</v>
      </c>
      <c r="C167" s="507">
        <v>154.15</v>
      </c>
      <c r="D167" s="508">
        <v>153.20000000000002</v>
      </c>
      <c r="E167" s="508">
        <v>148.45000000000005</v>
      </c>
      <c r="F167" s="508">
        <v>142.75000000000003</v>
      </c>
      <c r="G167" s="508">
        <v>138.00000000000006</v>
      </c>
      <c r="H167" s="508">
        <v>158.90000000000003</v>
      </c>
      <c r="I167" s="508">
        <v>163.64999999999998</v>
      </c>
      <c r="J167" s="508">
        <v>169.35000000000002</v>
      </c>
      <c r="K167" s="507">
        <v>157.94999999999999</v>
      </c>
      <c r="L167" s="507">
        <v>147.5</v>
      </c>
      <c r="M167" s="507">
        <v>630.69390999999996</v>
      </c>
    </row>
    <row r="168" spans="1:13">
      <c r="A168" s="254">
        <v>158</v>
      </c>
      <c r="B168" s="510" t="s">
        <v>360</v>
      </c>
      <c r="C168" s="507">
        <v>301.85000000000002</v>
      </c>
      <c r="D168" s="508">
        <v>303.9666666666667</v>
      </c>
      <c r="E168" s="508">
        <v>298.13333333333338</v>
      </c>
      <c r="F168" s="508">
        <v>294.41666666666669</v>
      </c>
      <c r="G168" s="508">
        <v>288.58333333333337</v>
      </c>
      <c r="H168" s="508">
        <v>307.68333333333339</v>
      </c>
      <c r="I168" s="508">
        <v>313.51666666666665</v>
      </c>
      <c r="J168" s="508">
        <v>317.23333333333341</v>
      </c>
      <c r="K168" s="507">
        <v>309.8</v>
      </c>
      <c r="L168" s="507">
        <v>300.25</v>
      </c>
      <c r="M168" s="507">
        <v>1.9897499999999999</v>
      </c>
    </row>
    <row r="169" spans="1:13">
      <c r="A169" s="254">
        <v>159</v>
      </c>
      <c r="B169" s="510" t="s">
        <v>361</v>
      </c>
      <c r="C169" s="507">
        <v>244.75</v>
      </c>
      <c r="D169" s="508">
        <v>245.15</v>
      </c>
      <c r="E169" s="508">
        <v>240.35000000000002</v>
      </c>
      <c r="F169" s="508">
        <v>235.95000000000002</v>
      </c>
      <c r="G169" s="508">
        <v>231.15000000000003</v>
      </c>
      <c r="H169" s="508">
        <v>249.55</v>
      </c>
      <c r="I169" s="508">
        <v>254.35000000000002</v>
      </c>
      <c r="J169" s="508">
        <v>258.75</v>
      </c>
      <c r="K169" s="507">
        <v>249.95</v>
      </c>
      <c r="L169" s="507">
        <v>240.75</v>
      </c>
      <c r="M169" s="507">
        <v>2.1456400000000002</v>
      </c>
    </row>
    <row r="170" spans="1:13">
      <c r="A170" s="254">
        <v>160</v>
      </c>
      <c r="B170" s="510" t="s">
        <v>744</v>
      </c>
      <c r="C170" s="507">
        <v>4195</v>
      </c>
      <c r="D170" s="508">
        <v>4214.9833333333336</v>
      </c>
      <c r="E170" s="508">
        <v>4161.0166666666673</v>
      </c>
      <c r="F170" s="508">
        <v>4127.0333333333338</v>
      </c>
      <c r="G170" s="508">
        <v>4073.0666666666675</v>
      </c>
      <c r="H170" s="508">
        <v>4248.9666666666672</v>
      </c>
      <c r="I170" s="508">
        <v>4302.9333333333343</v>
      </c>
      <c r="J170" s="508">
        <v>4336.916666666667</v>
      </c>
      <c r="K170" s="507">
        <v>4268.95</v>
      </c>
      <c r="L170" s="507">
        <v>4181</v>
      </c>
      <c r="M170" s="507">
        <v>0.35563</v>
      </c>
    </row>
    <row r="171" spans="1:13">
      <c r="A171" s="254">
        <v>161</v>
      </c>
      <c r="B171" s="510" t="s">
        <v>102</v>
      </c>
      <c r="C171" s="507">
        <v>28</v>
      </c>
      <c r="D171" s="508">
        <v>28.066666666666666</v>
      </c>
      <c r="E171" s="508">
        <v>27.483333333333334</v>
      </c>
      <c r="F171" s="508">
        <v>26.966666666666669</v>
      </c>
      <c r="G171" s="508">
        <v>26.383333333333336</v>
      </c>
      <c r="H171" s="508">
        <v>28.583333333333332</v>
      </c>
      <c r="I171" s="508">
        <v>29.166666666666668</v>
      </c>
      <c r="J171" s="508">
        <v>29.68333333333333</v>
      </c>
      <c r="K171" s="507">
        <v>28.65</v>
      </c>
      <c r="L171" s="507">
        <v>27.55</v>
      </c>
      <c r="M171" s="507">
        <v>176.53424999999999</v>
      </c>
    </row>
    <row r="172" spans="1:13">
      <c r="A172" s="254">
        <v>162</v>
      </c>
      <c r="B172" s="510" t="s">
        <v>362</v>
      </c>
      <c r="C172" s="507">
        <v>2380.1999999999998</v>
      </c>
      <c r="D172" s="508">
        <v>2402.7999999999997</v>
      </c>
      <c r="E172" s="508">
        <v>2348.5999999999995</v>
      </c>
      <c r="F172" s="508">
        <v>2316.9999999999995</v>
      </c>
      <c r="G172" s="508">
        <v>2262.7999999999993</v>
      </c>
      <c r="H172" s="508">
        <v>2434.3999999999996</v>
      </c>
      <c r="I172" s="508">
        <v>2488.5999999999995</v>
      </c>
      <c r="J172" s="508">
        <v>2520.1999999999998</v>
      </c>
      <c r="K172" s="507">
        <v>2457</v>
      </c>
      <c r="L172" s="507">
        <v>2371.1999999999998</v>
      </c>
      <c r="M172" s="507">
        <v>0.42502000000000001</v>
      </c>
    </row>
    <row r="173" spans="1:13">
      <c r="A173" s="254">
        <v>163</v>
      </c>
      <c r="B173" s="510" t="s">
        <v>745</v>
      </c>
      <c r="C173" s="507">
        <v>207.45</v>
      </c>
      <c r="D173" s="508">
        <v>206.81666666666669</v>
      </c>
      <c r="E173" s="508">
        <v>201.63333333333338</v>
      </c>
      <c r="F173" s="508">
        <v>195.81666666666669</v>
      </c>
      <c r="G173" s="508">
        <v>190.63333333333338</v>
      </c>
      <c r="H173" s="508">
        <v>212.63333333333338</v>
      </c>
      <c r="I173" s="508">
        <v>217.81666666666672</v>
      </c>
      <c r="J173" s="508">
        <v>223.63333333333338</v>
      </c>
      <c r="K173" s="507">
        <v>212</v>
      </c>
      <c r="L173" s="507">
        <v>201</v>
      </c>
      <c r="M173" s="507">
        <v>1.96085</v>
      </c>
    </row>
    <row r="174" spans="1:13">
      <c r="A174" s="254">
        <v>164</v>
      </c>
      <c r="B174" s="510" t="s">
        <v>363</v>
      </c>
      <c r="C174" s="507">
        <v>2593</v>
      </c>
      <c r="D174" s="508">
        <v>2594.0666666666666</v>
      </c>
      <c r="E174" s="508">
        <v>2549.1333333333332</v>
      </c>
      <c r="F174" s="508">
        <v>2505.2666666666664</v>
      </c>
      <c r="G174" s="508">
        <v>2460.333333333333</v>
      </c>
      <c r="H174" s="508">
        <v>2637.9333333333334</v>
      </c>
      <c r="I174" s="508">
        <v>2682.8666666666668</v>
      </c>
      <c r="J174" s="508">
        <v>2726.7333333333336</v>
      </c>
      <c r="K174" s="507">
        <v>2639</v>
      </c>
      <c r="L174" s="507">
        <v>2550.1999999999998</v>
      </c>
      <c r="M174" s="507">
        <v>0.14291999999999999</v>
      </c>
    </row>
    <row r="175" spans="1:13">
      <c r="A175" s="254">
        <v>165</v>
      </c>
      <c r="B175" s="510" t="s">
        <v>241</v>
      </c>
      <c r="C175" s="507">
        <v>202.05</v>
      </c>
      <c r="D175" s="508">
        <v>202.20000000000002</v>
      </c>
      <c r="E175" s="508">
        <v>196.15000000000003</v>
      </c>
      <c r="F175" s="508">
        <v>190.25000000000003</v>
      </c>
      <c r="G175" s="508">
        <v>184.20000000000005</v>
      </c>
      <c r="H175" s="508">
        <v>208.10000000000002</v>
      </c>
      <c r="I175" s="508">
        <v>214.15000000000003</v>
      </c>
      <c r="J175" s="508">
        <v>220.05</v>
      </c>
      <c r="K175" s="507">
        <v>208.25</v>
      </c>
      <c r="L175" s="507">
        <v>196.3</v>
      </c>
      <c r="M175" s="507">
        <v>14.24957</v>
      </c>
    </row>
    <row r="176" spans="1:13">
      <c r="A176" s="254">
        <v>166</v>
      </c>
      <c r="B176" s="510" t="s">
        <v>364</v>
      </c>
      <c r="C176" s="507">
        <v>5594.45</v>
      </c>
      <c r="D176" s="508">
        <v>5611.8</v>
      </c>
      <c r="E176" s="508">
        <v>5563.6</v>
      </c>
      <c r="F176" s="508">
        <v>5532.75</v>
      </c>
      <c r="G176" s="508">
        <v>5484.55</v>
      </c>
      <c r="H176" s="508">
        <v>5642.6500000000005</v>
      </c>
      <c r="I176" s="508">
        <v>5690.8499999999995</v>
      </c>
      <c r="J176" s="508">
        <v>5721.7000000000007</v>
      </c>
      <c r="K176" s="507">
        <v>5660</v>
      </c>
      <c r="L176" s="507">
        <v>5580.95</v>
      </c>
      <c r="M176" s="507">
        <v>2.291E-2</v>
      </c>
    </row>
    <row r="177" spans="1:13">
      <c r="A177" s="254">
        <v>167</v>
      </c>
      <c r="B177" s="510" t="s">
        <v>365</v>
      </c>
      <c r="C177" s="507">
        <v>1520.9</v>
      </c>
      <c r="D177" s="508">
        <v>1532.1166666666668</v>
      </c>
      <c r="E177" s="508">
        <v>1494.3333333333335</v>
      </c>
      <c r="F177" s="508">
        <v>1467.7666666666667</v>
      </c>
      <c r="G177" s="508">
        <v>1429.9833333333333</v>
      </c>
      <c r="H177" s="508">
        <v>1558.6833333333336</v>
      </c>
      <c r="I177" s="508">
        <v>1596.4666666666669</v>
      </c>
      <c r="J177" s="508">
        <v>1623.0333333333338</v>
      </c>
      <c r="K177" s="507">
        <v>1569.9</v>
      </c>
      <c r="L177" s="507">
        <v>1505.55</v>
      </c>
      <c r="M177" s="507">
        <v>0.27009</v>
      </c>
    </row>
    <row r="178" spans="1:13">
      <c r="A178" s="254">
        <v>168</v>
      </c>
      <c r="B178" s="510" t="s">
        <v>100</v>
      </c>
      <c r="C178" s="507">
        <v>487.1</v>
      </c>
      <c r="D178" s="508">
        <v>481.7</v>
      </c>
      <c r="E178" s="508">
        <v>472.2</v>
      </c>
      <c r="F178" s="508">
        <v>457.3</v>
      </c>
      <c r="G178" s="508">
        <v>447.8</v>
      </c>
      <c r="H178" s="508">
        <v>496.59999999999997</v>
      </c>
      <c r="I178" s="508">
        <v>506.09999999999997</v>
      </c>
      <c r="J178" s="508">
        <v>521</v>
      </c>
      <c r="K178" s="507">
        <v>491.2</v>
      </c>
      <c r="L178" s="507">
        <v>466.8</v>
      </c>
      <c r="M178" s="507">
        <v>27.557549999999999</v>
      </c>
    </row>
    <row r="179" spans="1:13">
      <c r="A179" s="254">
        <v>169</v>
      </c>
      <c r="B179" s="510" t="s">
        <v>366</v>
      </c>
      <c r="C179" s="507">
        <v>902.5</v>
      </c>
      <c r="D179" s="508">
        <v>905.25</v>
      </c>
      <c r="E179" s="508">
        <v>898.55</v>
      </c>
      <c r="F179" s="508">
        <v>894.59999999999991</v>
      </c>
      <c r="G179" s="508">
        <v>887.89999999999986</v>
      </c>
      <c r="H179" s="508">
        <v>909.2</v>
      </c>
      <c r="I179" s="508">
        <v>915.90000000000009</v>
      </c>
      <c r="J179" s="508">
        <v>919.85000000000014</v>
      </c>
      <c r="K179" s="507">
        <v>911.95</v>
      </c>
      <c r="L179" s="507">
        <v>901.3</v>
      </c>
      <c r="M179" s="507">
        <v>0.30003000000000002</v>
      </c>
    </row>
    <row r="180" spans="1:13">
      <c r="A180" s="254">
        <v>170</v>
      </c>
      <c r="B180" s="510" t="s">
        <v>242</v>
      </c>
      <c r="C180" s="507">
        <v>495.95</v>
      </c>
      <c r="D180" s="508">
        <v>497.61666666666662</v>
      </c>
      <c r="E180" s="508">
        <v>491.33333333333326</v>
      </c>
      <c r="F180" s="508">
        <v>486.71666666666664</v>
      </c>
      <c r="G180" s="508">
        <v>480.43333333333328</v>
      </c>
      <c r="H180" s="508">
        <v>502.23333333333323</v>
      </c>
      <c r="I180" s="508">
        <v>508.51666666666665</v>
      </c>
      <c r="J180" s="508">
        <v>513.13333333333321</v>
      </c>
      <c r="K180" s="507">
        <v>503.9</v>
      </c>
      <c r="L180" s="507">
        <v>493</v>
      </c>
      <c r="M180" s="507">
        <v>1.1444300000000001</v>
      </c>
    </row>
    <row r="181" spans="1:13">
      <c r="A181" s="254">
        <v>171</v>
      </c>
      <c r="B181" s="510" t="s">
        <v>103</v>
      </c>
      <c r="C181" s="507">
        <v>689.1</v>
      </c>
      <c r="D181" s="508">
        <v>691.4666666666667</v>
      </c>
      <c r="E181" s="508">
        <v>685.33333333333337</v>
      </c>
      <c r="F181" s="508">
        <v>681.56666666666672</v>
      </c>
      <c r="G181" s="508">
        <v>675.43333333333339</v>
      </c>
      <c r="H181" s="508">
        <v>695.23333333333335</v>
      </c>
      <c r="I181" s="508">
        <v>701.36666666666656</v>
      </c>
      <c r="J181" s="508">
        <v>705.13333333333333</v>
      </c>
      <c r="K181" s="507">
        <v>697.6</v>
      </c>
      <c r="L181" s="507">
        <v>687.7</v>
      </c>
      <c r="M181" s="507">
        <v>5.8555599999999997</v>
      </c>
    </row>
    <row r="182" spans="1:13">
      <c r="A182" s="254">
        <v>172</v>
      </c>
      <c r="B182" s="510" t="s">
        <v>243</v>
      </c>
      <c r="C182" s="507">
        <v>474.65</v>
      </c>
      <c r="D182" s="508">
        <v>476.86666666666662</v>
      </c>
      <c r="E182" s="508">
        <v>464.73333333333323</v>
      </c>
      <c r="F182" s="508">
        <v>454.81666666666661</v>
      </c>
      <c r="G182" s="508">
        <v>442.68333333333322</v>
      </c>
      <c r="H182" s="508">
        <v>486.78333333333325</v>
      </c>
      <c r="I182" s="508">
        <v>498.91666666666657</v>
      </c>
      <c r="J182" s="508">
        <v>508.83333333333326</v>
      </c>
      <c r="K182" s="507">
        <v>489</v>
      </c>
      <c r="L182" s="507">
        <v>466.95</v>
      </c>
      <c r="M182" s="507">
        <v>4.2123699999999999</v>
      </c>
    </row>
    <row r="183" spans="1:13">
      <c r="A183" s="254">
        <v>173</v>
      </c>
      <c r="B183" s="510" t="s">
        <v>244</v>
      </c>
      <c r="C183" s="507">
        <v>1483.5</v>
      </c>
      <c r="D183" s="508">
        <v>1487.5</v>
      </c>
      <c r="E183" s="508">
        <v>1466</v>
      </c>
      <c r="F183" s="508">
        <v>1448.5</v>
      </c>
      <c r="G183" s="508">
        <v>1427</v>
      </c>
      <c r="H183" s="508">
        <v>1505</v>
      </c>
      <c r="I183" s="508">
        <v>1526.5</v>
      </c>
      <c r="J183" s="508">
        <v>1544</v>
      </c>
      <c r="K183" s="507">
        <v>1509</v>
      </c>
      <c r="L183" s="507">
        <v>1470</v>
      </c>
      <c r="M183" s="507">
        <v>3.88069</v>
      </c>
    </row>
    <row r="184" spans="1:13">
      <c r="A184" s="254">
        <v>174</v>
      </c>
      <c r="B184" s="510" t="s">
        <v>367</v>
      </c>
      <c r="C184" s="507">
        <v>345.9</v>
      </c>
      <c r="D184" s="508">
        <v>350.06666666666666</v>
      </c>
      <c r="E184" s="508">
        <v>340.83333333333331</v>
      </c>
      <c r="F184" s="508">
        <v>335.76666666666665</v>
      </c>
      <c r="G184" s="508">
        <v>326.5333333333333</v>
      </c>
      <c r="H184" s="508">
        <v>355.13333333333333</v>
      </c>
      <c r="I184" s="508">
        <v>364.36666666666667</v>
      </c>
      <c r="J184" s="508">
        <v>369.43333333333334</v>
      </c>
      <c r="K184" s="507">
        <v>359.3</v>
      </c>
      <c r="L184" s="507">
        <v>345</v>
      </c>
      <c r="M184" s="507">
        <v>17.371670000000002</v>
      </c>
    </row>
    <row r="185" spans="1:13">
      <c r="A185" s="254">
        <v>175</v>
      </c>
      <c r="B185" s="510" t="s">
        <v>245</v>
      </c>
      <c r="C185" s="507">
        <v>479.85</v>
      </c>
      <c r="D185" s="508">
        <v>483</v>
      </c>
      <c r="E185" s="508">
        <v>474.1</v>
      </c>
      <c r="F185" s="508">
        <v>468.35</v>
      </c>
      <c r="G185" s="508">
        <v>459.45000000000005</v>
      </c>
      <c r="H185" s="508">
        <v>488.75</v>
      </c>
      <c r="I185" s="508">
        <v>497.65</v>
      </c>
      <c r="J185" s="508">
        <v>503.4</v>
      </c>
      <c r="K185" s="507">
        <v>491.9</v>
      </c>
      <c r="L185" s="507">
        <v>477.25</v>
      </c>
      <c r="M185" s="507">
        <v>9.5939999999999994</v>
      </c>
    </row>
    <row r="186" spans="1:13">
      <c r="A186" s="254">
        <v>176</v>
      </c>
      <c r="B186" s="510" t="s">
        <v>104</v>
      </c>
      <c r="C186" s="507">
        <v>1344.25</v>
      </c>
      <c r="D186" s="508">
        <v>1347.8333333333333</v>
      </c>
      <c r="E186" s="508">
        <v>1327.9666666666665</v>
      </c>
      <c r="F186" s="508">
        <v>1311.6833333333332</v>
      </c>
      <c r="G186" s="508">
        <v>1291.8166666666664</v>
      </c>
      <c r="H186" s="508">
        <v>1364.1166666666666</v>
      </c>
      <c r="I186" s="508">
        <v>1383.9833333333333</v>
      </c>
      <c r="J186" s="508">
        <v>1400.2666666666667</v>
      </c>
      <c r="K186" s="507">
        <v>1367.7</v>
      </c>
      <c r="L186" s="507">
        <v>1331.55</v>
      </c>
      <c r="M186" s="507">
        <v>14.006790000000001</v>
      </c>
    </row>
    <row r="187" spans="1:13">
      <c r="A187" s="254">
        <v>177</v>
      </c>
      <c r="B187" s="510" t="s">
        <v>368</v>
      </c>
      <c r="C187" s="507">
        <v>311.2</v>
      </c>
      <c r="D187" s="508">
        <v>314.91666666666669</v>
      </c>
      <c r="E187" s="508">
        <v>305.83333333333337</v>
      </c>
      <c r="F187" s="508">
        <v>300.4666666666667</v>
      </c>
      <c r="G187" s="508">
        <v>291.38333333333338</v>
      </c>
      <c r="H187" s="508">
        <v>320.28333333333336</v>
      </c>
      <c r="I187" s="508">
        <v>329.36666666666673</v>
      </c>
      <c r="J187" s="508">
        <v>334.73333333333335</v>
      </c>
      <c r="K187" s="507">
        <v>324</v>
      </c>
      <c r="L187" s="507">
        <v>309.55</v>
      </c>
      <c r="M187" s="507">
        <v>2.4603700000000002</v>
      </c>
    </row>
    <row r="188" spans="1:13">
      <c r="A188" s="254">
        <v>178</v>
      </c>
      <c r="B188" s="510" t="s">
        <v>369</v>
      </c>
      <c r="C188" s="507">
        <v>150.6</v>
      </c>
      <c r="D188" s="508">
        <v>150.88333333333333</v>
      </c>
      <c r="E188" s="508">
        <v>146.41666666666666</v>
      </c>
      <c r="F188" s="508">
        <v>142.23333333333332</v>
      </c>
      <c r="G188" s="508">
        <v>137.76666666666665</v>
      </c>
      <c r="H188" s="508">
        <v>155.06666666666666</v>
      </c>
      <c r="I188" s="508">
        <v>159.53333333333336</v>
      </c>
      <c r="J188" s="508">
        <v>163.71666666666667</v>
      </c>
      <c r="K188" s="507">
        <v>155.35</v>
      </c>
      <c r="L188" s="507">
        <v>146.69999999999999</v>
      </c>
      <c r="M188" s="507">
        <v>27.202590000000001</v>
      </c>
    </row>
    <row r="189" spans="1:13">
      <c r="A189" s="254">
        <v>179</v>
      </c>
      <c r="B189" s="510" t="s">
        <v>370</v>
      </c>
      <c r="C189" s="507">
        <v>941.25</v>
      </c>
      <c r="D189" s="508">
        <v>943.4</v>
      </c>
      <c r="E189" s="508">
        <v>905.84999999999991</v>
      </c>
      <c r="F189" s="508">
        <v>870.44999999999993</v>
      </c>
      <c r="G189" s="508">
        <v>832.89999999999986</v>
      </c>
      <c r="H189" s="508">
        <v>978.8</v>
      </c>
      <c r="I189" s="508">
        <v>1016.3499999999999</v>
      </c>
      <c r="J189" s="508">
        <v>1051.75</v>
      </c>
      <c r="K189" s="507">
        <v>980.95</v>
      </c>
      <c r="L189" s="507">
        <v>908</v>
      </c>
      <c r="M189" s="507">
        <v>1.37388</v>
      </c>
    </row>
    <row r="190" spans="1:13">
      <c r="A190" s="254">
        <v>180</v>
      </c>
      <c r="B190" s="510" t="s">
        <v>371</v>
      </c>
      <c r="C190" s="507">
        <v>358.25</v>
      </c>
      <c r="D190" s="508">
        <v>360.76666666666665</v>
      </c>
      <c r="E190" s="508">
        <v>354.5333333333333</v>
      </c>
      <c r="F190" s="508">
        <v>350.81666666666666</v>
      </c>
      <c r="G190" s="508">
        <v>344.58333333333331</v>
      </c>
      <c r="H190" s="508">
        <v>364.48333333333329</v>
      </c>
      <c r="I190" s="508">
        <v>370.71666666666664</v>
      </c>
      <c r="J190" s="508">
        <v>374.43333333333328</v>
      </c>
      <c r="K190" s="507">
        <v>367</v>
      </c>
      <c r="L190" s="507">
        <v>357.05</v>
      </c>
      <c r="M190" s="507">
        <v>1.2319</v>
      </c>
    </row>
    <row r="191" spans="1:13">
      <c r="A191" s="254">
        <v>181</v>
      </c>
      <c r="B191" s="510" t="s">
        <v>743</v>
      </c>
      <c r="C191" s="507">
        <v>141.55000000000001</v>
      </c>
      <c r="D191" s="508">
        <v>142.5</v>
      </c>
      <c r="E191" s="508">
        <v>138.25</v>
      </c>
      <c r="F191" s="508">
        <v>134.94999999999999</v>
      </c>
      <c r="G191" s="508">
        <v>130.69999999999999</v>
      </c>
      <c r="H191" s="508">
        <v>145.80000000000001</v>
      </c>
      <c r="I191" s="508">
        <v>150.05000000000001</v>
      </c>
      <c r="J191" s="508">
        <v>153.35000000000002</v>
      </c>
      <c r="K191" s="507">
        <v>146.75</v>
      </c>
      <c r="L191" s="507">
        <v>139.19999999999999</v>
      </c>
      <c r="M191" s="507">
        <v>4.6635299999999997</v>
      </c>
    </row>
    <row r="192" spans="1:13">
      <c r="A192" s="254">
        <v>182</v>
      </c>
      <c r="B192" s="510" t="s">
        <v>773</v>
      </c>
      <c r="C192" s="507">
        <v>596</v>
      </c>
      <c r="D192" s="508">
        <v>601.38333333333333</v>
      </c>
      <c r="E192" s="508">
        <v>586.81666666666661</v>
      </c>
      <c r="F192" s="508">
        <v>577.63333333333333</v>
      </c>
      <c r="G192" s="508">
        <v>563.06666666666661</v>
      </c>
      <c r="H192" s="508">
        <v>610.56666666666661</v>
      </c>
      <c r="I192" s="508">
        <v>625.13333333333344</v>
      </c>
      <c r="J192" s="508">
        <v>634.31666666666661</v>
      </c>
      <c r="K192" s="507">
        <v>615.95000000000005</v>
      </c>
      <c r="L192" s="507">
        <v>592.20000000000005</v>
      </c>
      <c r="M192" s="507">
        <v>0.32118000000000002</v>
      </c>
    </row>
    <row r="193" spans="1:13">
      <c r="A193" s="254">
        <v>183</v>
      </c>
      <c r="B193" s="510" t="s">
        <v>372</v>
      </c>
      <c r="C193" s="507">
        <v>537.70000000000005</v>
      </c>
      <c r="D193" s="508">
        <v>540.20000000000005</v>
      </c>
      <c r="E193" s="508">
        <v>530.05000000000007</v>
      </c>
      <c r="F193" s="508">
        <v>522.4</v>
      </c>
      <c r="G193" s="508">
        <v>512.25</v>
      </c>
      <c r="H193" s="508">
        <v>547.85000000000014</v>
      </c>
      <c r="I193" s="508">
        <v>558.00000000000023</v>
      </c>
      <c r="J193" s="508">
        <v>565.6500000000002</v>
      </c>
      <c r="K193" s="507">
        <v>550.35</v>
      </c>
      <c r="L193" s="507">
        <v>532.54999999999995</v>
      </c>
      <c r="M193" s="507">
        <v>11.028829999999999</v>
      </c>
    </row>
    <row r="194" spans="1:13">
      <c r="A194" s="254">
        <v>184</v>
      </c>
      <c r="B194" s="510" t="s">
        <v>373</v>
      </c>
      <c r="C194" s="507">
        <v>61.05</v>
      </c>
      <c r="D194" s="508">
        <v>61.516666666666673</v>
      </c>
      <c r="E194" s="508">
        <v>60.233333333333348</v>
      </c>
      <c r="F194" s="508">
        <v>59.416666666666679</v>
      </c>
      <c r="G194" s="508">
        <v>58.133333333333354</v>
      </c>
      <c r="H194" s="508">
        <v>62.333333333333343</v>
      </c>
      <c r="I194" s="508">
        <v>63.61666666666666</v>
      </c>
      <c r="J194" s="508">
        <v>64.433333333333337</v>
      </c>
      <c r="K194" s="507">
        <v>62.8</v>
      </c>
      <c r="L194" s="507">
        <v>60.7</v>
      </c>
      <c r="M194" s="507">
        <v>12.40846</v>
      </c>
    </row>
    <row r="195" spans="1:13">
      <c r="A195" s="254">
        <v>185</v>
      </c>
      <c r="B195" s="510" t="s">
        <v>374</v>
      </c>
      <c r="C195" s="507">
        <v>319.89999999999998</v>
      </c>
      <c r="D195" s="508">
        <v>317.73333333333335</v>
      </c>
      <c r="E195" s="508">
        <v>310.4666666666667</v>
      </c>
      <c r="F195" s="508">
        <v>301.03333333333336</v>
      </c>
      <c r="G195" s="508">
        <v>293.76666666666671</v>
      </c>
      <c r="H195" s="508">
        <v>327.16666666666669</v>
      </c>
      <c r="I195" s="508">
        <v>334.43333333333334</v>
      </c>
      <c r="J195" s="508">
        <v>343.86666666666667</v>
      </c>
      <c r="K195" s="507">
        <v>325</v>
      </c>
      <c r="L195" s="507">
        <v>308.3</v>
      </c>
      <c r="M195" s="507">
        <v>12.41708</v>
      </c>
    </row>
    <row r="196" spans="1:13">
      <c r="A196" s="254">
        <v>186</v>
      </c>
      <c r="B196" s="510" t="s">
        <v>375</v>
      </c>
      <c r="C196" s="507">
        <v>106.85</v>
      </c>
      <c r="D196" s="508">
        <v>108.16666666666667</v>
      </c>
      <c r="E196" s="508">
        <v>104.88333333333334</v>
      </c>
      <c r="F196" s="508">
        <v>102.91666666666667</v>
      </c>
      <c r="G196" s="508">
        <v>99.63333333333334</v>
      </c>
      <c r="H196" s="508">
        <v>110.13333333333334</v>
      </c>
      <c r="I196" s="508">
        <v>113.41666666666667</v>
      </c>
      <c r="J196" s="508">
        <v>115.38333333333334</v>
      </c>
      <c r="K196" s="507">
        <v>111.45</v>
      </c>
      <c r="L196" s="507">
        <v>106.2</v>
      </c>
      <c r="M196" s="507">
        <v>5.5328499999999998</v>
      </c>
    </row>
    <row r="197" spans="1:13">
      <c r="A197" s="254">
        <v>187</v>
      </c>
      <c r="B197" s="510" t="s">
        <v>376</v>
      </c>
      <c r="C197" s="507">
        <v>95.85</v>
      </c>
      <c r="D197" s="508">
        <v>96.583333333333329</v>
      </c>
      <c r="E197" s="508">
        <v>94.516666666666652</v>
      </c>
      <c r="F197" s="508">
        <v>93.183333333333323</v>
      </c>
      <c r="G197" s="508">
        <v>91.116666666666646</v>
      </c>
      <c r="H197" s="508">
        <v>97.916666666666657</v>
      </c>
      <c r="I197" s="508">
        <v>99.983333333333348</v>
      </c>
      <c r="J197" s="508">
        <v>101.31666666666666</v>
      </c>
      <c r="K197" s="507">
        <v>98.65</v>
      </c>
      <c r="L197" s="507">
        <v>95.25</v>
      </c>
      <c r="M197" s="507">
        <v>22.385539999999999</v>
      </c>
    </row>
    <row r="198" spans="1:13">
      <c r="A198" s="254">
        <v>188</v>
      </c>
      <c r="B198" s="510" t="s">
        <v>246</v>
      </c>
      <c r="C198" s="507">
        <v>285.64999999999998</v>
      </c>
      <c r="D198" s="508">
        <v>287.68333333333334</v>
      </c>
      <c r="E198" s="508">
        <v>279.61666666666667</v>
      </c>
      <c r="F198" s="508">
        <v>273.58333333333331</v>
      </c>
      <c r="G198" s="508">
        <v>265.51666666666665</v>
      </c>
      <c r="H198" s="508">
        <v>293.7166666666667</v>
      </c>
      <c r="I198" s="508">
        <v>301.78333333333342</v>
      </c>
      <c r="J198" s="508">
        <v>307.81666666666672</v>
      </c>
      <c r="K198" s="507">
        <v>295.75</v>
      </c>
      <c r="L198" s="507">
        <v>281.64999999999998</v>
      </c>
      <c r="M198" s="507">
        <v>7.0082100000000001</v>
      </c>
    </row>
    <row r="199" spans="1:13">
      <c r="A199" s="254">
        <v>189</v>
      </c>
      <c r="B199" s="510" t="s">
        <v>377</v>
      </c>
      <c r="C199" s="507">
        <v>773.3</v>
      </c>
      <c r="D199" s="508">
        <v>779.5</v>
      </c>
      <c r="E199" s="508">
        <v>759.15</v>
      </c>
      <c r="F199" s="508">
        <v>745</v>
      </c>
      <c r="G199" s="508">
        <v>724.65</v>
      </c>
      <c r="H199" s="508">
        <v>793.65</v>
      </c>
      <c r="I199" s="508">
        <v>813.99999999999989</v>
      </c>
      <c r="J199" s="508">
        <v>828.15</v>
      </c>
      <c r="K199" s="507">
        <v>799.85</v>
      </c>
      <c r="L199" s="507">
        <v>765.35</v>
      </c>
      <c r="M199" s="507">
        <v>0.40505999999999998</v>
      </c>
    </row>
    <row r="200" spans="1:13">
      <c r="A200" s="254">
        <v>190</v>
      </c>
      <c r="B200" s="510" t="s">
        <v>247</v>
      </c>
      <c r="C200" s="507">
        <v>1562.2</v>
      </c>
      <c r="D200" s="508">
        <v>1567.3</v>
      </c>
      <c r="E200" s="508">
        <v>1527.8999999999999</v>
      </c>
      <c r="F200" s="508">
        <v>1493.6</v>
      </c>
      <c r="G200" s="508">
        <v>1454.1999999999998</v>
      </c>
      <c r="H200" s="508">
        <v>1601.6</v>
      </c>
      <c r="I200" s="508">
        <v>1641</v>
      </c>
      <c r="J200" s="508">
        <v>1675.3</v>
      </c>
      <c r="K200" s="507">
        <v>1606.7</v>
      </c>
      <c r="L200" s="507">
        <v>1533</v>
      </c>
      <c r="M200" s="507">
        <v>5.53125</v>
      </c>
    </row>
    <row r="201" spans="1:13">
      <c r="A201" s="254">
        <v>191</v>
      </c>
      <c r="B201" s="510" t="s">
        <v>107</v>
      </c>
      <c r="C201" s="507">
        <v>961.9</v>
      </c>
      <c r="D201" s="508">
        <v>959.63333333333333</v>
      </c>
      <c r="E201" s="508">
        <v>946.26666666666665</v>
      </c>
      <c r="F201" s="508">
        <v>930.63333333333333</v>
      </c>
      <c r="G201" s="508">
        <v>917.26666666666665</v>
      </c>
      <c r="H201" s="508">
        <v>975.26666666666665</v>
      </c>
      <c r="I201" s="508">
        <v>988.63333333333321</v>
      </c>
      <c r="J201" s="508">
        <v>1004.2666666666667</v>
      </c>
      <c r="K201" s="507">
        <v>973</v>
      </c>
      <c r="L201" s="507">
        <v>944</v>
      </c>
      <c r="M201" s="507">
        <v>56.218229999999998</v>
      </c>
    </row>
    <row r="202" spans="1:13">
      <c r="A202" s="254">
        <v>192</v>
      </c>
      <c r="B202" s="510" t="s">
        <v>248</v>
      </c>
      <c r="C202" s="507">
        <v>3150</v>
      </c>
      <c r="D202" s="508">
        <v>3161.0833333333335</v>
      </c>
      <c r="E202" s="508">
        <v>3127.2166666666672</v>
      </c>
      <c r="F202" s="508">
        <v>3104.4333333333338</v>
      </c>
      <c r="G202" s="508">
        <v>3070.5666666666675</v>
      </c>
      <c r="H202" s="508">
        <v>3183.8666666666668</v>
      </c>
      <c r="I202" s="508">
        <v>3217.7333333333327</v>
      </c>
      <c r="J202" s="508">
        <v>3240.5166666666664</v>
      </c>
      <c r="K202" s="507">
        <v>3194.95</v>
      </c>
      <c r="L202" s="507">
        <v>3138.3</v>
      </c>
      <c r="M202" s="507">
        <v>1.5411699999999999</v>
      </c>
    </row>
    <row r="203" spans="1:13">
      <c r="A203" s="254">
        <v>193</v>
      </c>
      <c r="B203" s="510" t="s">
        <v>109</v>
      </c>
      <c r="C203" s="507">
        <v>1519.5</v>
      </c>
      <c r="D203" s="508">
        <v>1529</v>
      </c>
      <c r="E203" s="508">
        <v>1503</v>
      </c>
      <c r="F203" s="508">
        <v>1486.5</v>
      </c>
      <c r="G203" s="508">
        <v>1460.5</v>
      </c>
      <c r="H203" s="508">
        <v>1545.5</v>
      </c>
      <c r="I203" s="508">
        <v>1571.5</v>
      </c>
      <c r="J203" s="508">
        <v>1588</v>
      </c>
      <c r="K203" s="507">
        <v>1555</v>
      </c>
      <c r="L203" s="507">
        <v>1512.5</v>
      </c>
      <c r="M203" s="507">
        <v>75.585250000000002</v>
      </c>
    </row>
    <row r="204" spans="1:13">
      <c r="A204" s="254">
        <v>194</v>
      </c>
      <c r="B204" s="510" t="s">
        <v>249</v>
      </c>
      <c r="C204" s="507">
        <v>722.95</v>
      </c>
      <c r="D204" s="508">
        <v>724.9666666666667</v>
      </c>
      <c r="E204" s="508">
        <v>712.98333333333335</v>
      </c>
      <c r="F204" s="508">
        <v>703.01666666666665</v>
      </c>
      <c r="G204" s="508">
        <v>691.0333333333333</v>
      </c>
      <c r="H204" s="508">
        <v>734.93333333333339</v>
      </c>
      <c r="I204" s="508">
        <v>746.91666666666674</v>
      </c>
      <c r="J204" s="508">
        <v>756.88333333333344</v>
      </c>
      <c r="K204" s="507">
        <v>736.95</v>
      </c>
      <c r="L204" s="507">
        <v>715</v>
      </c>
      <c r="M204" s="507">
        <v>32.037219999999998</v>
      </c>
    </row>
    <row r="205" spans="1:13">
      <c r="A205" s="254">
        <v>195</v>
      </c>
      <c r="B205" s="510" t="s">
        <v>382</v>
      </c>
      <c r="C205" s="507">
        <v>28.8</v>
      </c>
      <c r="D205" s="508">
        <v>28.966666666666669</v>
      </c>
      <c r="E205" s="508">
        <v>28.233333333333338</v>
      </c>
      <c r="F205" s="508">
        <v>27.666666666666668</v>
      </c>
      <c r="G205" s="508">
        <v>26.933333333333337</v>
      </c>
      <c r="H205" s="508">
        <v>29.533333333333339</v>
      </c>
      <c r="I205" s="508">
        <v>30.266666666666673</v>
      </c>
      <c r="J205" s="508">
        <v>30.833333333333339</v>
      </c>
      <c r="K205" s="507">
        <v>29.7</v>
      </c>
      <c r="L205" s="507">
        <v>28.4</v>
      </c>
      <c r="M205" s="507">
        <v>90.96011</v>
      </c>
    </row>
    <row r="206" spans="1:13">
      <c r="A206" s="254">
        <v>196</v>
      </c>
      <c r="B206" s="510" t="s">
        <v>378</v>
      </c>
      <c r="C206" s="507">
        <v>31.05</v>
      </c>
      <c r="D206" s="508">
        <v>31.216666666666669</v>
      </c>
      <c r="E206" s="508">
        <v>30.683333333333337</v>
      </c>
      <c r="F206" s="508">
        <v>30.31666666666667</v>
      </c>
      <c r="G206" s="508">
        <v>29.783333333333339</v>
      </c>
      <c r="H206" s="508">
        <v>31.583333333333336</v>
      </c>
      <c r="I206" s="508">
        <v>32.116666666666667</v>
      </c>
      <c r="J206" s="508">
        <v>32.483333333333334</v>
      </c>
      <c r="K206" s="507">
        <v>31.75</v>
      </c>
      <c r="L206" s="507">
        <v>30.85</v>
      </c>
      <c r="M206" s="507">
        <v>8.0238099999999992</v>
      </c>
    </row>
    <row r="207" spans="1:13">
      <c r="A207" s="254">
        <v>197</v>
      </c>
      <c r="B207" s="510" t="s">
        <v>379</v>
      </c>
      <c r="C207" s="507">
        <v>763.85</v>
      </c>
      <c r="D207" s="508">
        <v>766.26666666666677</v>
      </c>
      <c r="E207" s="508">
        <v>754.53333333333353</v>
      </c>
      <c r="F207" s="508">
        <v>745.21666666666681</v>
      </c>
      <c r="G207" s="508">
        <v>733.48333333333358</v>
      </c>
      <c r="H207" s="508">
        <v>775.58333333333348</v>
      </c>
      <c r="I207" s="508">
        <v>787.31666666666683</v>
      </c>
      <c r="J207" s="508">
        <v>796.63333333333344</v>
      </c>
      <c r="K207" s="507">
        <v>778</v>
      </c>
      <c r="L207" s="507">
        <v>756.95</v>
      </c>
      <c r="M207" s="507">
        <v>0.71126</v>
      </c>
    </row>
    <row r="208" spans="1:13">
      <c r="A208" s="254">
        <v>198</v>
      </c>
      <c r="B208" s="510" t="s">
        <v>105</v>
      </c>
      <c r="C208" s="507">
        <v>1115.25</v>
      </c>
      <c r="D208" s="508">
        <v>1124.7</v>
      </c>
      <c r="E208" s="508">
        <v>1099.7</v>
      </c>
      <c r="F208" s="508">
        <v>1084.1500000000001</v>
      </c>
      <c r="G208" s="508">
        <v>1059.1500000000001</v>
      </c>
      <c r="H208" s="508">
        <v>1140.25</v>
      </c>
      <c r="I208" s="508">
        <v>1165.25</v>
      </c>
      <c r="J208" s="508">
        <v>1180.8</v>
      </c>
      <c r="K208" s="507">
        <v>1149.7</v>
      </c>
      <c r="L208" s="507">
        <v>1109.1500000000001</v>
      </c>
      <c r="M208" s="507">
        <v>20.940550000000002</v>
      </c>
    </row>
    <row r="209" spans="1:13">
      <c r="A209" s="254">
        <v>199</v>
      </c>
      <c r="B209" s="510" t="s">
        <v>380</v>
      </c>
      <c r="C209" s="507">
        <v>228.25</v>
      </c>
      <c r="D209" s="508">
        <v>229.76666666666665</v>
      </c>
      <c r="E209" s="508">
        <v>226.1333333333333</v>
      </c>
      <c r="F209" s="508">
        <v>224.01666666666665</v>
      </c>
      <c r="G209" s="508">
        <v>220.3833333333333</v>
      </c>
      <c r="H209" s="508">
        <v>231.8833333333333</v>
      </c>
      <c r="I209" s="508">
        <v>235.51666666666662</v>
      </c>
      <c r="J209" s="508">
        <v>237.6333333333333</v>
      </c>
      <c r="K209" s="507">
        <v>233.4</v>
      </c>
      <c r="L209" s="507">
        <v>227.65</v>
      </c>
      <c r="M209" s="507">
        <v>1.4859599999999999</v>
      </c>
    </row>
    <row r="210" spans="1:13">
      <c r="A210" s="254">
        <v>200</v>
      </c>
      <c r="B210" s="510" t="s">
        <v>381</v>
      </c>
      <c r="C210" s="507">
        <v>340.75</v>
      </c>
      <c r="D210" s="508">
        <v>342.2</v>
      </c>
      <c r="E210" s="508">
        <v>336.95</v>
      </c>
      <c r="F210" s="508">
        <v>333.15</v>
      </c>
      <c r="G210" s="508">
        <v>327.9</v>
      </c>
      <c r="H210" s="508">
        <v>346</v>
      </c>
      <c r="I210" s="508">
        <v>351.25</v>
      </c>
      <c r="J210" s="508">
        <v>355.05</v>
      </c>
      <c r="K210" s="507">
        <v>347.45</v>
      </c>
      <c r="L210" s="507">
        <v>338.4</v>
      </c>
      <c r="M210" s="507">
        <v>1.4332400000000001</v>
      </c>
    </row>
    <row r="211" spans="1:13">
      <c r="A211" s="254">
        <v>201</v>
      </c>
      <c r="B211" s="510" t="s">
        <v>110</v>
      </c>
      <c r="C211" s="507">
        <v>3463.95</v>
      </c>
      <c r="D211" s="508">
        <v>3458.7166666666667</v>
      </c>
      <c r="E211" s="508">
        <v>3427.9333333333334</v>
      </c>
      <c r="F211" s="508">
        <v>3391.9166666666665</v>
      </c>
      <c r="G211" s="508">
        <v>3361.1333333333332</v>
      </c>
      <c r="H211" s="508">
        <v>3494.7333333333336</v>
      </c>
      <c r="I211" s="508">
        <v>3525.5166666666673</v>
      </c>
      <c r="J211" s="508">
        <v>3561.5333333333338</v>
      </c>
      <c r="K211" s="507">
        <v>3489.5</v>
      </c>
      <c r="L211" s="507">
        <v>3422.7</v>
      </c>
      <c r="M211" s="507">
        <v>7.4910699999999997</v>
      </c>
    </row>
    <row r="212" spans="1:13">
      <c r="A212" s="254">
        <v>202</v>
      </c>
      <c r="B212" s="510" t="s">
        <v>383</v>
      </c>
      <c r="C212" s="507">
        <v>45.9</v>
      </c>
      <c r="D212" s="508">
        <v>46.266666666666673</v>
      </c>
      <c r="E212" s="508">
        <v>45.183333333333344</v>
      </c>
      <c r="F212" s="508">
        <v>44.466666666666669</v>
      </c>
      <c r="G212" s="508">
        <v>43.38333333333334</v>
      </c>
      <c r="H212" s="508">
        <v>46.983333333333348</v>
      </c>
      <c r="I212" s="508">
        <v>48.066666666666677</v>
      </c>
      <c r="J212" s="508">
        <v>48.783333333333353</v>
      </c>
      <c r="K212" s="507">
        <v>47.35</v>
      </c>
      <c r="L212" s="507">
        <v>45.55</v>
      </c>
      <c r="M212" s="507">
        <v>57.897939999999998</v>
      </c>
    </row>
    <row r="213" spans="1:13">
      <c r="A213" s="254">
        <v>203</v>
      </c>
      <c r="B213" s="510" t="s">
        <v>112</v>
      </c>
      <c r="C213" s="507">
        <v>336.6</v>
      </c>
      <c r="D213" s="508">
        <v>338.40000000000003</v>
      </c>
      <c r="E213" s="508">
        <v>332.90000000000009</v>
      </c>
      <c r="F213" s="508">
        <v>329.20000000000005</v>
      </c>
      <c r="G213" s="508">
        <v>323.7000000000001</v>
      </c>
      <c r="H213" s="508">
        <v>342.10000000000008</v>
      </c>
      <c r="I213" s="508">
        <v>347.59999999999997</v>
      </c>
      <c r="J213" s="508">
        <v>351.30000000000007</v>
      </c>
      <c r="K213" s="507">
        <v>343.9</v>
      </c>
      <c r="L213" s="507">
        <v>334.7</v>
      </c>
      <c r="M213" s="507">
        <v>105.55735</v>
      </c>
    </row>
    <row r="214" spans="1:13">
      <c r="A214" s="254">
        <v>204</v>
      </c>
      <c r="B214" s="510" t="s">
        <v>384</v>
      </c>
      <c r="C214" s="507">
        <v>1065.25</v>
      </c>
      <c r="D214" s="508">
        <v>1068.2</v>
      </c>
      <c r="E214" s="508">
        <v>1054.3000000000002</v>
      </c>
      <c r="F214" s="508">
        <v>1043.3500000000001</v>
      </c>
      <c r="G214" s="508">
        <v>1029.4500000000003</v>
      </c>
      <c r="H214" s="508">
        <v>1079.1500000000001</v>
      </c>
      <c r="I214" s="508">
        <v>1093.0500000000002</v>
      </c>
      <c r="J214" s="508">
        <v>1104</v>
      </c>
      <c r="K214" s="507">
        <v>1082.0999999999999</v>
      </c>
      <c r="L214" s="507">
        <v>1057.25</v>
      </c>
      <c r="M214" s="507">
        <v>1.83463</v>
      </c>
    </row>
    <row r="215" spans="1:13">
      <c r="A215" s="254">
        <v>205</v>
      </c>
      <c r="B215" s="510" t="s">
        <v>385</v>
      </c>
      <c r="C215" s="507">
        <v>140.80000000000001</v>
      </c>
      <c r="D215" s="508">
        <v>142.30000000000001</v>
      </c>
      <c r="E215" s="508">
        <v>136.70000000000002</v>
      </c>
      <c r="F215" s="508">
        <v>132.6</v>
      </c>
      <c r="G215" s="508">
        <v>127</v>
      </c>
      <c r="H215" s="508">
        <v>146.40000000000003</v>
      </c>
      <c r="I215" s="508">
        <v>152.00000000000006</v>
      </c>
      <c r="J215" s="508">
        <v>156.10000000000005</v>
      </c>
      <c r="K215" s="507">
        <v>147.9</v>
      </c>
      <c r="L215" s="507">
        <v>138.19999999999999</v>
      </c>
      <c r="M215" s="507">
        <v>74.771820000000005</v>
      </c>
    </row>
    <row r="216" spans="1:13">
      <c r="A216" s="254">
        <v>206</v>
      </c>
      <c r="B216" s="510" t="s">
        <v>113</v>
      </c>
      <c r="C216" s="507">
        <v>243.15</v>
      </c>
      <c r="D216" s="508">
        <v>245.21666666666667</v>
      </c>
      <c r="E216" s="508">
        <v>240.18333333333334</v>
      </c>
      <c r="F216" s="508">
        <v>237.21666666666667</v>
      </c>
      <c r="G216" s="508">
        <v>232.18333333333334</v>
      </c>
      <c r="H216" s="508">
        <v>248.18333333333334</v>
      </c>
      <c r="I216" s="508">
        <v>253.2166666666667</v>
      </c>
      <c r="J216" s="508">
        <v>256.18333333333334</v>
      </c>
      <c r="K216" s="507">
        <v>250.25</v>
      </c>
      <c r="L216" s="507">
        <v>242.25</v>
      </c>
      <c r="M216" s="507">
        <v>65.387460000000004</v>
      </c>
    </row>
    <row r="217" spans="1:13">
      <c r="A217" s="254">
        <v>207</v>
      </c>
      <c r="B217" s="510" t="s">
        <v>114</v>
      </c>
      <c r="C217" s="507">
        <v>2174.5500000000002</v>
      </c>
      <c r="D217" s="508">
        <v>2186.5499999999997</v>
      </c>
      <c r="E217" s="508">
        <v>2156.9999999999995</v>
      </c>
      <c r="F217" s="508">
        <v>2139.4499999999998</v>
      </c>
      <c r="G217" s="508">
        <v>2109.8999999999996</v>
      </c>
      <c r="H217" s="508">
        <v>2204.0999999999995</v>
      </c>
      <c r="I217" s="508">
        <v>2233.6499999999996</v>
      </c>
      <c r="J217" s="508">
        <v>2251.1999999999994</v>
      </c>
      <c r="K217" s="507">
        <v>2216.1</v>
      </c>
      <c r="L217" s="507">
        <v>2169</v>
      </c>
      <c r="M217" s="507">
        <v>14.40724</v>
      </c>
    </row>
    <row r="218" spans="1:13">
      <c r="A218" s="254">
        <v>208</v>
      </c>
      <c r="B218" s="510" t="s">
        <v>250</v>
      </c>
      <c r="C218" s="507">
        <v>309.2</v>
      </c>
      <c r="D218" s="508">
        <v>311.5333333333333</v>
      </c>
      <c r="E218" s="508">
        <v>305.71666666666658</v>
      </c>
      <c r="F218" s="508">
        <v>302.23333333333329</v>
      </c>
      <c r="G218" s="508">
        <v>296.41666666666657</v>
      </c>
      <c r="H218" s="508">
        <v>315.01666666666659</v>
      </c>
      <c r="I218" s="508">
        <v>320.83333333333331</v>
      </c>
      <c r="J218" s="508">
        <v>324.31666666666661</v>
      </c>
      <c r="K218" s="507">
        <v>317.35000000000002</v>
      </c>
      <c r="L218" s="507">
        <v>308.05</v>
      </c>
      <c r="M218" s="507">
        <v>5.9951100000000004</v>
      </c>
    </row>
    <row r="219" spans="1:13">
      <c r="A219" s="254">
        <v>209</v>
      </c>
      <c r="B219" s="510" t="s">
        <v>386</v>
      </c>
      <c r="C219" s="507">
        <v>47894.75</v>
      </c>
      <c r="D219" s="508">
        <v>47808.216666666674</v>
      </c>
      <c r="E219" s="508">
        <v>47224.58333333335</v>
      </c>
      <c r="F219" s="508">
        <v>46554.416666666679</v>
      </c>
      <c r="G219" s="508">
        <v>45970.783333333355</v>
      </c>
      <c r="H219" s="508">
        <v>48478.383333333346</v>
      </c>
      <c r="I219" s="508">
        <v>49062.016666666677</v>
      </c>
      <c r="J219" s="508">
        <v>49732.183333333342</v>
      </c>
      <c r="K219" s="507">
        <v>48391.85</v>
      </c>
      <c r="L219" s="507">
        <v>47138.05</v>
      </c>
      <c r="M219" s="507">
        <v>7.3209999999999997E-2</v>
      </c>
    </row>
    <row r="220" spans="1:13">
      <c r="A220" s="254">
        <v>210</v>
      </c>
      <c r="B220" s="510" t="s">
        <v>251</v>
      </c>
      <c r="C220" s="507">
        <v>50.4</v>
      </c>
      <c r="D220" s="508">
        <v>50.666666666666664</v>
      </c>
      <c r="E220" s="508">
        <v>49.733333333333327</v>
      </c>
      <c r="F220" s="508">
        <v>49.066666666666663</v>
      </c>
      <c r="G220" s="508">
        <v>48.133333333333326</v>
      </c>
      <c r="H220" s="508">
        <v>51.333333333333329</v>
      </c>
      <c r="I220" s="508">
        <v>52.266666666666666</v>
      </c>
      <c r="J220" s="508">
        <v>52.93333333333333</v>
      </c>
      <c r="K220" s="507">
        <v>51.6</v>
      </c>
      <c r="L220" s="507">
        <v>50</v>
      </c>
      <c r="M220" s="507">
        <v>31.216660000000001</v>
      </c>
    </row>
    <row r="221" spans="1:13">
      <c r="A221" s="254">
        <v>211</v>
      </c>
      <c r="B221" s="510" t="s">
        <v>108</v>
      </c>
      <c r="C221" s="507">
        <v>2510.25</v>
      </c>
      <c r="D221" s="508">
        <v>2525.2166666666667</v>
      </c>
      <c r="E221" s="508">
        <v>2490.4333333333334</v>
      </c>
      <c r="F221" s="508">
        <v>2470.6166666666668</v>
      </c>
      <c r="G221" s="508">
        <v>2435.8333333333335</v>
      </c>
      <c r="H221" s="508">
        <v>2545.0333333333333</v>
      </c>
      <c r="I221" s="508">
        <v>2579.8166666666671</v>
      </c>
      <c r="J221" s="508">
        <v>2599.6333333333332</v>
      </c>
      <c r="K221" s="507">
        <v>2560</v>
      </c>
      <c r="L221" s="507">
        <v>2505.4</v>
      </c>
      <c r="M221" s="507">
        <v>21.798210000000001</v>
      </c>
    </row>
    <row r="222" spans="1:13">
      <c r="A222" s="254">
        <v>212</v>
      </c>
      <c r="B222" s="510" t="s">
        <v>836</v>
      </c>
      <c r="C222" s="507">
        <v>280.39999999999998</v>
      </c>
      <c r="D222" s="508">
        <v>283.18333333333334</v>
      </c>
      <c r="E222" s="508">
        <v>275.41666666666669</v>
      </c>
      <c r="F222" s="508">
        <v>270.43333333333334</v>
      </c>
      <c r="G222" s="508">
        <v>262.66666666666669</v>
      </c>
      <c r="H222" s="508">
        <v>288.16666666666669</v>
      </c>
      <c r="I222" s="508">
        <v>295.93333333333334</v>
      </c>
      <c r="J222" s="508">
        <v>300.91666666666669</v>
      </c>
      <c r="K222" s="507">
        <v>290.95</v>
      </c>
      <c r="L222" s="507">
        <v>278.2</v>
      </c>
      <c r="M222" s="507">
        <v>0.94715000000000005</v>
      </c>
    </row>
    <row r="223" spans="1:13">
      <c r="A223" s="254">
        <v>213</v>
      </c>
      <c r="B223" s="510" t="s">
        <v>116</v>
      </c>
      <c r="C223" s="507">
        <v>608.04999999999995</v>
      </c>
      <c r="D223" s="508">
        <v>608.4</v>
      </c>
      <c r="E223" s="508">
        <v>600.79999999999995</v>
      </c>
      <c r="F223" s="508">
        <v>593.54999999999995</v>
      </c>
      <c r="G223" s="508">
        <v>585.94999999999993</v>
      </c>
      <c r="H223" s="508">
        <v>615.65</v>
      </c>
      <c r="I223" s="508">
        <v>623.25000000000011</v>
      </c>
      <c r="J223" s="508">
        <v>630.5</v>
      </c>
      <c r="K223" s="507">
        <v>616</v>
      </c>
      <c r="L223" s="507">
        <v>601.15</v>
      </c>
      <c r="M223" s="507">
        <v>196.32433</v>
      </c>
    </row>
    <row r="224" spans="1:13">
      <c r="A224" s="254">
        <v>214</v>
      </c>
      <c r="B224" s="510" t="s">
        <v>252</v>
      </c>
      <c r="C224" s="507">
        <v>1481.5</v>
      </c>
      <c r="D224" s="508">
        <v>1497.0833333333333</v>
      </c>
      <c r="E224" s="508">
        <v>1459.4166666666665</v>
      </c>
      <c r="F224" s="508">
        <v>1437.3333333333333</v>
      </c>
      <c r="G224" s="508">
        <v>1399.6666666666665</v>
      </c>
      <c r="H224" s="508">
        <v>1519.1666666666665</v>
      </c>
      <c r="I224" s="508">
        <v>1556.833333333333</v>
      </c>
      <c r="J224" s="508">
        <v>1578.9166666666665</v>
      </c>
      <c r="K224" s="507">
        <v>1534.75</v>
      </c>
      <c r="L224" s="507">
        <v>1475</v>
      </c>
      <c r="M224" s="507">
        <v>5.6467700000000001</v>
      </c>
    </row>
    <row r="225" spans="1:13">
      <c r="A225" s="254">
        <v>215</v>
      </c>
      <c r="B225" s="510" t="s">
        <v>117</v>
      </c>
      <c r="C225" s="507">
        <v>479.05</v>
      </c>
      <c r="D225" s="508">
        <v>481.9666666666667</v>
      </c>
      <c r="E225" s="508">
        <v>474.93333333333339</v>
      </c>
      <c r="F225" s="508">
        <v>470.81666666666672</v>
      </c>
      <c r="G225" s="508">
        <v>463.78333333333342</v>
      </c>
      <c r="H225" s="508">
        <v>486.08333333333337</v>
      </c>
      <c r="I225" s="508">
        <v>493.11666666666667</v>
      </c>
      <c r="J225" s="508">
        <v>497.23333333333335</v>
      </c>
      <c r="K225" s="507">
        <v>489</v>
      </c>
      <c r="L225" s="507">
        <v>477.85</v>
      </c>
      <c r="M225" s="507">
        <v>23.92708</v>
      </c>
    </row>
    <row r="226" spans="1:13">
      <c r="A226" s="254">
        <v>216</v>
      </c>
      <c r="B226" s="510" t="s">
        <v>387</v>
      </c>
      <c r="C226" s="507">
        <v>418.65</v>
      </c>
      <c r="D226" s="508">
        <v>418.56666666666666</v>
      </c>
      <c r="E226" s="508">
        <v>414.13333333333333</v>
      </c>
      <c r="F226" s="508">
        <v>409.61666666666667</v>
      </c>
      <c r="G226" s="508">
        <v>405.18333333333334</v>
      </c>
      <c r="H226" s="508">
        <v>423.08333333333331</v>
      </c>
      <c r="I226" s="508">
        <v>427.51666666666659</v>
      </c>
      <c r="J226" s="508">
        <v>432.0333333333333</v>
      </c>
      <c r="K226" s="507">
        <v>423</v>
      </c>
      <c r="L226" s="507">
        <v>414.05</v>
      </c>
      <c r="M226" s="507">
        <v>3.87764</v>
      </c>
    </row>
    <row r="227" spans="1:13">
      <c r="A227" s="254">
        <v>217</v>
      </c>
      <c r="B227" s="510" t="s">
        <v>388</v>
      </c>
      <c r="C227" s="507">
        <v>2808.15</v>
      </c>
      <c r="D227" s="508">
        <v>2809.6666666666665</v>
      </c>
      <c r="E227" s="508">
        <v>2779.333333333333</v>
      </c>
      <c r="F227" s="508">
        <v>2750.5166666666664</v>
      </c>
      <c r="G227" s="508">
        <v>2720.1833333333329</v>
      </c>
      <c r="H227" s="508">
        <v>2838.4833333333331</v>
      </c>
      <c r="I227" s="508">
        <v>2868.8166666666662</v>
      </c>
      <c r="J227" s="508">
        <v>2897.6333333333332</v>
      </c>
      <c r="K227" s="507">
        <v>2840</v>
      </c>
      <c r="L227" s="507">
        <v>2780.85</v>
      </c>
      <c r="M227" s="507">
        <v>1.4120000000000001E-2</v>
      </c>
    </row>
    <row r="228" spans="1:13">
      <c r="A228" s="254">
        <v>218</v>
      </c>
      <c r="B228" s="510" t="s">
        <v>253</v>
      </c>
      <c r="C228" s="507">
        <v>36</v>
      </c>
      <c r="D228" s="508">
        <v>36.483333333333334</v>
      </c>
      <c r="E228" s="508">
        <v>35.216666666666669</v>
      </c>
      <c r="F228" s="508">
        <v>34.433333333333337</v>
      </c>
      <c r="G228" s="508">
        <v>33.166666666666671</v>
      </c>
      <c r="H228" s="508">
        <v>37.266666666666666</v>
      </c>
      <c r="I228" s="508">
        <v>38.533333333333331</v>
      </c>
      <c r="J228" s="508">
        <v>39.316666666666663</v>
      </c>
      <c r="K228" s="507">
        <v>37.75</v>
      </c>
      <c r="L228" s="507">
        <v>35.700000000000003</v>
      </c>
      <c r="M228" s="507">
        <v>217.46561</v>
      </c>
    </row>
    <row r="229" spans="1:13">
      <c r="A229" s="254">
        <v>219</v>
      </c>
      <c r="B229" s="510" t="s">
        <v>119</v>
      </c>
      <c r="C229" s="507">
        <v>67.25</v>
      </c>
      <c r="D229" s="508">
        <v>67.649999999999991</v>
      </c>
      <c r="E229" s="508">
        <v>66.59999999999998</v>
      </c>
      <c r="F229" s="508">
        <v>65.949999999999989</v>
      </c>
      <c r="G229" s="508">
        <v>64.899999999999977</v>
      </c>
      <c r="H229" s="508">
        <v>68.299999999999983</v>
      </c>
      <c r="I229" s="508">
        <v>69.349999999999994</v>
      </c>
      <c r="J229" s="508">
        <v>69.999999999999986</v>
      </c>
      <c r="K229" s="507">
        <v>68.7</v>
      </c>
      <c r="L229" s="507">
        <v>67</v>
      </c>
      <c r="M229" s="507">
        <v>320.67601999999999</v>
      </c>
    </row>
    <row r="230" spans="1:13">
      <c r="A230" s="254">
        <v>220</v>
      </c>
      <c r="B230" s="510" t="s">
        <v>389</v>
      </c>
      <c r="C230" s="507">
        <v>56</v>
      </c>
      <c r="D230" s="508">
        <v>56.183333333333337</v>
      </c>
      <c r="E230" s="508">
        <v>54.916666666666671</v>
      </c>
      <c r="F230" s="508">
        <v>53.833333333333336</v>
      </c>
      <c r="G230" s="508">
        <v>52.56666666666667</v>
      </c>
      <c r="H230" s="508">
        <v>57.266666666666673</v>
      </c>
      <c r="I230" s="508">
        <v>58.533333333333339</v>
      </c>
      <c r="J230" s="508">
        <v>59.616666666666674</v>
      </c>
      <c r="K230" s="507">
        <v>57.45</v>
      </c>
      <c r="L230" s="507">
        <v>55.1</v>
      </c>
      <c r="M230" s="507">
        <v>57.164079999999998</v>
      </c>
    </row>
    <row r="231" spans="1:13">
      <c r="A231" s="254">
        <v>221</v>
      </c>
      <c r="B231" s="510" t="s">
        <v>390</v>
      </c>
      <c r="C231" s="507">
        <v>1147.45</v>
      </c>
      <c r="D231" s="508">
        <v>1162.8499999999999</v>
      </c>
      <c r="E231" s="508">
        <v>1125.6999999999998</v>
      </c>
      <c r="F231" s="508">
        <v>1103.9499999999998</v>
      </c>
      <c r="G231" s="508">
        <v>1066.7999999999997</v>
      </c>
      <c r="H231" s="508">
        <v>1184.5999999999999</v>
      </c>
      <c r="I231" s="508">
        <v>1221.75</v>
      </c>
      <c r="J231" s="508">
        <v>1243.5</v>
      </c>
      <c r="K231" s="507">
        <v>1200</v>
      </c>
      <c r="L231" s="507">
        <v>1141.0999999999999</v>
      </c>
      <c r="M231" s="507">
        <v>0.54342999999999997</v>
      </c>
    </row>
    <row r="232" spans="1:13">
      <c r="A232" s="254">
        <v>222</v>
      </c>
      <c r="B232" s="510" t="s">
        <v>391</v>
      </c>
      <c r="C232" s="507">
        <v>295.3</v>
      </c>
      <c r="D232" s="508">
        <v>297.13333333333333</v>
      </c>
      <c r="E232" s="508">
        <v>290.76666666666665</v>
      </c>
      <c r="F232" s="508">
        <v>286.23333333333335</v>
      </c>
      <c r="G232" s="508">
        <v>279.86666666666667</v>
      </c>
      <c r="H232" s="508">
        <v>301.66666666666663</v>
      </c>
      <c r="I232" s="508">
        <v>308.0333333333333</v>
      </c>
      <c r="J232" s="508">
        <v>312.56666666666661</v>
      </c>
      <c r="K232" s="507">
        <v>303.5</v>
      </c>
      <c r="L232" s="507">
        <v>292.60000000000002</v>
      </c>
      <c r="M232" s="507">
        <v>5.7748699999999999</v>
      </c>
    </row>
    <row r="233" spans="1:13">
      <c r="A233" s="254">
        <v>223</v>
      </c>
      <c r="B233" s="510" t="s">
        <v>746</v>
      </c>
      <c r="C233" s="507">
        <v>1186.3</v>
      </c>
      <c r="D233" s="508">
        <v>1187.5666666666668</v>
      </c>
      <c r="E233" s="508">
        <v>1175.1333333333337</v>
      </c>
      <c r="F233" s="508">
        <v>1163.9666666666669</v>
      </c>
      <c r="G233" s="508">
        <v>1151.5333333333338</v>
      </c>
      <c r="H233" s="508">
        <v>1198.7333333333336</v>
      </c>
      <c r="I233" s="508">
        <v>1211.1666666666665</v>
      </c>
      <c r="J233" s="508">
        <v>1222.3333333333335</v>
      </c>
      <c r="K233" s="507">
        <v>1200</v>
      </c>
      <c r="L233" s="507">
        <v>1176.4000000000001</v>
      </c>
      <c r="M233" s="507">
        <v>0.12232999999999999</v>
      </c>
    </row>
    <row r="234" spans="1:13">
      <c r="A234" s="254">
        <v>224</v>
      </c>
      <c r="B234" s="510" t="s">
        <v>750</v>
      </c>
      <c r="C234" s="507">
        <v>651.29999999999995</v>
      </c>
      <c r="D234" s="508">
        <v>657.41666666666663</v>
      </c>
      <c r="E234" s="508">
        <v>640.88333333333321</v>
      </c>
      <c r="F234" s="508">
        <v>630.46666666666658</v>
      </c>
      <c r="G234" s="508">
        <v>613.93333333333317</v>
      </c>
      <c r="H234" s="508">
        <v>667.83333333333326</v>
      </c>
      <c r="I234" s="508">
        <v>684.36666666666679</v>
      </c>
      <c r="J234" s="508">
        <v>694.7833333333333</v>
      </c>
      <c r="K234" s="507">
        <v>673.95</v>
      </c>
      <c r="L234" s="507">
        <v>647</v>
      </c>
      <c r="M234" s="507">
        <v>4.8344199999999997</v>
      </c>
    </row>
    <row r="235" spans="1:13">
      <c r="A235" s="254">
        <v>225</v>
      </c>
      <c r="B235" s="510" t="s">
        <v>392</v>
      </c>
      <c r="C235" s="507">
        <v>124.05</v>
      </c>
      <c r="D235" s="508">
        <v>123.2</v>
      </c>
      <c r="E235" s="508">
        <v>114.6</v>
      </c>
      <c r="F235" s="508">
        <v>105.14999999999999</v>
      </c>
      <c r="G235" s="508">
        <v>96.549999999999983</v>
      </c>
      <c r="H235" s="508">
        <v>132.65</v>
      </c>
      <c r="I235" s="508">
        <v>141.25</v>
      </c>
      <c r="J235" s="508">
        <v>150.70000000000002</v>
      </c>
      <c r="K235" s="507">
        <v>131.80000000000001</v>
      </c>
      <c r="L235" s="507">
        <v>113.75</v>
      </c>
      <c r="M235" s="507">
        <v>199.61911000000001</v>
      </c>
    </row>
    <row r="236" spans="1:13">
      <c r="A236" s="254">
        <v>226</v>
      </c>
      <c r="B236" s="510" t="s">
        <v>393</v>
      </c>
      <c r="C236" s="507">
        <v>88.95</v>
      </c>
      <c r="D236" s="508">
        <v>89.45</v>
      </c>
      <c r="E236" s="508">
        <v>87.7</v>
      </c>
      <c r="F236" s="508">
        <v>86.45</v>
      </c>
      <c r="G236" s="508">
        <v>84.7</v>
      </c>
      <c r="H236" s="508">
        <v>90.7</v>
      </c>
      <c r="I236" s="508">
        <v>92.45</v>
      </c>
      <c r="J236" s="508">
        <v>93.7</v>
      </c>
      <c r="K236" s="507">
        <v>91.2</v>
      </c>
      <c r="L236" s="507">
        <v>88.2</v>
      </c>
      <c r="M236" s="507">
        <v>72.254130000000004</v>
      </c>
    </row>
    <row r="237" spans="1:13">
      <c r="A237" s="254">
        <v>227</v>
      </c>
      <c r="B237" s="510" t="s">
        <v>126</v>
      </c>
      <c r="C237" s="507">
        <v>208</v>
      </c>
      <c r="D237" s="508">
        <v>208.83333333333334</v>
      </c>
      <c r="E237" s="508">
        <v>206.86666666666667</v>
      </c>
      <c r="F237" s="508">
        <v>205.73333333333332</v>
      </c>
      <c r="G237" s="508">
        <v>203.76666666666665</v>
      </c>
      <c r="H237" s="508">
        <v>209.9666666666667</v>
      </c>
      <c r="I237" s="508">
        <v>211.93333333333334</v>
      </c>
      <c r="J237" s="508">
        <v>213.06666666666672</v>
      </c>
      <c r="K237" s="507">
        <v>210.8</v>
      </c>
      <c r="L237" s="507">
        <v>207.7</v>
      </c>
      <c r="M237" s="507">
        <v>229.88740000000001</v>
      </c>
    </row>
    <row r="238" spans="1:13">
      <c r="A238" s="254">
        <v>228</v>
      </c>
      <c r="B238" s="510" t="s">
        <v>395</v>
      </c>
      <c r="C238" s="507">
        <v>129.6</v>
      </c>
      <c r="D238" s="508">
        <v>129.93333333333331</v>
      </c>
      <c r="E238" s="508">
        <v>127.26666666666662</v>
      </c>
      <c r="F238" s="508">
        <v>124.93333333333331</v>
      </c>
      <c r="G238" s="508">
        <v>122.26666666666662</v>
      </c>
      <c r="H238" s="508">
        <v>132.26666666666662</v>
      </c>
      <c r="I238" s="508">
        <v>134.93333333333331</v>
      </c>
      <c r="J238" s="508">
        <v>137.26666666666662</v>
      </c>
      <c r="K238" s="507">
        <v>132.6</v>
      </c>
      <c r="L238" s="507">
        <v>127.6</v>
      </c>
      <c r="M238" s="507">
        <v>13.58182</v>
      </c>
    </row>
    <row r="239" spans="1:13">
      <c r="A239" s="254">
        <v>229</v>
      </c>
      <c r="B239" s="510" t="s">
        <v>396</v>
      </c>
      <c r="C239" s="507">
        <v>172.65</v>
      </c>
      <c r="D239" s="508">
        <v>173.61666666666667</v>
      </c>
      <c r="E239" s="508">
        <v>170.28333333333336</v>
      </c>
      <c r="F239" s="508">
        <v>167.91666666666669</v>
      </c>
      <c r="G239" s="508">
        <v>164.58333333333337</v>
      </c>
      <c r="H239" s="508">
        <v>175.98333333333335</v>
      </c>
      <c r="I239" s="508">
        <v>179.31666666666666</v>
      </c>
      <c r="J239" s="508">
        <v>181.68333333333334</v>
      </c>
      <c r="K239" s="507">
        <v>176.95</v>
      </c>
      <c r="L239" s="507">
        <v>171.25</v>
      </c>
      <c r="M239" s="507">
        <v>15.311360000000001</v>
      </c>
    </row>
    <row r="240" spans="1:13">
      <c r="A240" s="254">
        <v>230</v>
      </c>
      <c r="B240" s="510" t="s">
        <v>115</v>
      </c>
      <c r="C240" s="507">
        <v>230.55</v>
      </c>
      <c r="D240" s="508">
        <v>233.33333333333334</v>
      </c>
      <c r="E240" s="508">
        <v>226.7166666666667</v>
      </c>
      <c r="F240" s="508">
        <v>222.88333333333335</v>
      </c>
      <c r="G240" s="508">
        <v>216.26666666666671</v>
      </c>
      <c r="H240" s="508">
        <v>237.16666666666669</v>
      </c>
      <c r="I240" s="508">
        <v>243.7833333333333</v>
      </c>
      <c r="J240" s="508">
        <v>247.61666666666667</v>
      </c>
      <c r="K240" s="507">
        <v>239.95</v>
      </c>
      <c r="L240" s="507">
        <v>229.5</v>
      </c>
      <c r="M240" s="507">
        <v>150.71376000000001</v>
      </c>
    </row>
    <row r="241" spans="1:13">
      <c r="A241" s="254">
        <v>231</v>
      </c>
      <c r="B241" s="510" t="s">
        <v>397</v>
      </c>
      <c r="C241" s="507">
        <v>115.1</v>
      </c>
      <c r="D241" s="508">
        <v>118.25</v>
      </c>
      <c r="E241" s="508">
        <v>111</v>
      </c>
      <c r="F241" s="508">
        <v>106.9</v>
      </c>
      <c r="G241" s="508">
        <v>99.65</v>
      </c>
      <c r="H241" s="508">
        <v>122.35</v>
      </c>
      <c r="I241" s="508">
        <v>129.6</v>
      </c>
      <c r="J241" s="508">
        <v>133.69999999999999</v>
      </c>
      <c r="K241" s="507">
        <v>125.5</v>
      </c>
      <c r="L241" s="507">
        <v>114.15</v>
      </c>
      <c r="M241" s="507">
        <v>123.97915</v>
      </c>
    </row>
    <row r="242" spans="1:13">
      <c r="A242" s="254">
        <v>232</v>
      </c>
      <c r="B242" s="510" t="s">
        <v>747</v>
      </c>
      <c r="C242" s="507">
        <v>8099.35</v>
      </c>
      <c r="D242" s="508">
        <v>8123.7333333333336</v>
      </c>
      <c r="E242" s="508">
        <v>8047.6166666666668</v>
      </c>
      <c r="F242" s="508">
        <v>7995.8833333333332</v>
      </c>
      <c r="G242" s="508">
        <v>7919.7666666666664</v>
      </c>
      <c r="H242" s="508">
        <v>8175.4666666666672</v>
      </c>
      <c r="I242" s="508">
        <v>8251.5833333333339</v>
      </c>
      <c r="J242" s="508">
        <v>8303.3166666666675</v>
      </c>
      <c r="K242" s="507">
        <v>8199.85</v>
      </c>
      <c r="L242" s="507">
        <v>8072</v>
      </c>
      <c r="M242" s="507">
        <v>0.78666000000000003</v>
      </c>
    </row>
    <row r="243" spans="1:13">
      <c r="A243" s="254">
        <v>233</v>
      </c>
      <c r="B243" s="510" t="s">
        <v>254</v>
      </c>
      <c r="C243" s="507">
        <v>139.5</v>
      </c>
      <c r="D243" s="508">
        <v>140.81666666666666</v>
      </c>
      <c r="E243" s="508">
        <v>137.68333333333334</v>
      </c>
      <c r="F243" s="508">
        <v>135.86666666666667</v>
      </c>
      <c r="G243" s="508">
        <v>132.73333333333335</v>
      </c>
      <c r="H243" s="508">
        <v>142.63333333333333</v>
      </c>
      <c r="I243" s="508">
        <v>145.76666666666665</v>
      </c>
      <c r="J243" s="508">
        <v>147.58333333333331</v>
      </c>
      <c r="K243" s="507">
        <v>143.94999999999999</v>
      </c>
      <c r="L243" s="507">
        <v>139</v>
      </c>
      <c r="M243" s="507">
        <v>21.409520000000001</v>
      </c>
    </row>
    <row r="244" spans="1:13">
      <c r="A244" s="254">
        <v>234</v>
      </c>
      <c r="B244" s="510" t="s">
        <v>398</v>
      </c>
      <c r="C244" s="507">
        <v>307.05</v>
      </c>
      <c r="D244" s="508">
        <v>308.61666666666667</v>
      </c>
      <c r="E244" s="508">
        <v>303.43333333333334</v>
      </c>
      <c r="F244" s="508">
        <v>299.81666666666666</v>
      </c>
      <c r="G244" s="508">
        <v>294.63333333333333</v>
      </c>
      <c r="H244" s="508">
        <v>312.23333333333335</v>
      </c>
      <c r="I244" s="508">
        <v>317.41666666666674</v>
      </c>
      <c r="J244" s="508">
        <v>321.03333333333336</v>
      </c>
      <c r="K244" s="507">
        <v>313.8</v>
      </c>
      <c r="L244" s="507">
        <v>305</v>
      </c>
      <c r="M244" s="507">
        <v>12.605919999999999</v>
      </c>
    </row>
    <row r="245" spans="1:13">
      <c r="A245" s="254">
        <v>235</v>
      </c>
      <c r="B245" s="510" t="s">
        <v>255</v>
      </c>
      <c r="C245" s="507">
        <v>127.05</v>
      </c>
      <c r="D245" s="508">
        <v>127.53333333333335</v>
      </c>
      <c r="E245" s="508">
        <v>125.76666666666668</v>
      </c>
      <c r="F245" s="508">
        <v>124.48333333333333</v>
      </c>
      <c r="G245" s="508">
        <v>122.71666666666667</v>
      </c>
      <c r="H245" s="508">
        <v>128.81666666666669</v>
      </c>
      <c r="I245" s="508">
        <v>130.58333333333337</v>
      </c>
      <c r="J245" s="508">
        <v>131.8666666666667</v>
      </c>
      <c r="K245" s="507">
        <v>129.30000000000001</v>
      </c>
      <c r="L245" s="507">
        <v>126.25</v>
      </c>
      <c r="M245" s="507">
        <v>11.22119</v>
      </c>
    </row>
    <row r="246" spans="1:13">
      <c r="A246" s="254">
        <v>236</v>
      </c>
      <c r="B246" s="510" t="s">
        <v>125</v>
      </c>
      <c r="C246" s="507">
        <v>103.6</v>
      </c>
      <c r="D246" s="508">
        <v>103.56666666666666</v>
      </c>
      <c r="E246" s="508">
        <v>102.13333333333333</v>
      </c>
      <c r="F246" s="508">
        <v>100.66666666666666</v>
      </c>
      <c r="G246" s="508">
        <v>99.23333333333332</v>
      </c>
      <c r="H246" s="508">
        <v>105.03333333333333</v>
      </c>
      <c r="I246" s="508">
        <v>106.46666666666667</v>
      </c>
      <c r="J246" s="508">
        <v>107.93333333333334</v>
      </c>
      <c r="K246" s="507">
        <v>105</v>
      </c>
      <c r="L246" s="507">
        <v>102.1</v>
      </c>
      <c r="M246" s="507">
        <v>497.32781999999997</v>
      </c>
    </row>
    <row r="247" spans="1:13">
      <c r="A247" s="254">
        <v>237</v>
      </c>
      <c r="B247" s="510" t="s">
        <v>399</v>
      </c>
      <c r="C247" s="507">
        <v>17.600000000000001</v>
      </c>
      <c r="D247" s="508">
        <v>17.433333333333334</v>
      </c>
      <c r="E247" s="508">
        <v>17.266666666666666</v>
      </c>
      <c r="F247" s="508">
        <v>16.933333333333334</v>
      </c>
      <c r="G247" s="508">
        <v>16.766666666666666</v>
      </c>
      <c r="H247" s="508">
        <v>17.766666666666666</v>
      </c>
      <c r="I247" s="508">
        <v>17.93333333333333</v>
      </c>
      <c r="J247" s="508">
        <v>18.266666666666666</v>
      </c>
      <c r="K247" s="507">
        <v>17.600000000000001</v>
      </c>
      <c r="L247" s="507">
        <v>17.100000000000001</v>
      </c>
      <c r="M247" s="507">
        <v>232.90781000000001</v>
      </c>
    </row>
    <row r="248" spans="1:13">
      <c r="A248" s="254">
        <v>238</v>
      </c>
      <c r="B248" s="510" t="s">
        <v>772</v>
      </c>
      <c r="C248" s="507">
        <v>2015.45</v>
      </c>
      <c r="D248" s="508">
        <v>1989.6833333333332</v>
      </c>
      <c r="E248" s="508">
        <v>1952.3666666666663</v>
      </c>
      <c r="F248" s="508">
        <v>1889.2833333333331</v>
      </c>
      <c r="G248" s="508">
        <v>1851.9666666666662</v>
      </c>
      <c r="H248" s="508">
        <v>2052.7666666666664</v>
      </c>
      <c r="I248" s="508">
        <v>2090.0833333333335</v>
      </c>
      <c r="J248" s="508">
        <v>2153.1666666666665</v>
      </c>
      <c r="K248" s="507">
        <v>2027</v>
      </c>
      <c r="L248" s="507">
        <v>1926.6</v>
      </c>
      <c r="M248" s="507">
        <v>41.83381</v>
      </c>
    </row>
    <row r="249" spans="1:13">
      <c r="A249" s="254">
        <v>239</v>
      </c>
      <c r="B249" s="510" t="s">
        <v>748</v>
      </c>
      <c r="C249" s="507">
        <v>276.64999999999998</v>
      </c>
      <c r="D249" s="508">
        <v>279.2</v>
      </c>
      <c r="E249" s="508">
        <v>272.45</v>
      </c>
      <c r="F249" s="508">
        <v>268.25</v>
      </c>
      <c r="G249" s="508">
        <v>261.5</v>
      </c>
      <c r="H249" s="508">
        <v>283.39999999999998</v>
      </c>
      <c r="I249" s="508">
        <v>290.14999999999998</v>
      </c>
      <c r="J249" s="508">
        <v>294.34999999999997</v>
      </c>
      <c r="K249" s="507">
        <v>285.95</v>
      </c>
      <c r="L249" s="507">
        <v>275</v>
      </c>
      <c r="M249" s="507">
        <v>1.09067</v>
      </c>
    </row>
    <row r="250" spans="1:13">
      <c r="A250" s="254">
        <v>240</v>
      </c>
      <c r="B250" s="510" t="s">
        <v>120</v>
      </c>
      <c r="C250" s="507">
        <v>529.1</v>
      </c>
      <c r="D250" s="508">
        <v>528.61666666666667</v>
      </c>
      <c r="E250" s="508">
        <v>521.73333333333335</v>
      </c>
      <c r="F250" s="508">
        <v>514.36666666666667</v>
      </c>
      <c r="G250" s="508">
        <v>507.48333333333335</v>
      </c>
      <c r="H250" s="508">
        <v>535.98333333333335</v>
      </c>
      <c r="I250" s="508">
        <v>542.86666666666679</v>
      </c>
      <c r="J250" s="508">
        <v>550.23333333333335</v>
      </c>
      <c r="K250" s="507">
        <v>535.5</v>
      </c>
      <c r="L250" s="507">
        <v>521.25</v>
      </c>
      <c r="M250" s="507">
        <v>29.616440000000001</v>
      </c>
    </row>
    <row r="251" spans="1:13">
      <c r="A251" s="254">
        <v>241</v>
      </c>
      <c r="B251" s="510" t="s">
        <v>827</v>
      </c>
      <c r="C251" s="507">
        <v>252.25</v>
      </c>
      <c r="D251" s="508">
        <v>252.45000000000002</v>
      </c>
      <c r="E251" s="508">
        <v>249.30000000000004</v>
      </c>
      <c r="F251" s="508">
        <v>246.35000000000002</v>
      </c>
      <c r="G251" s="508">
        <v>243.20000000000005</v>
      </c>
      <c r="H251" s="508">
        <v>255.40000000000003</v>
      </c>
      <c r="I251" s="508">
        <v>258.55</v>
      </c>
      <c r="J251" s="508">
        <v>261.5</v>
      </c>
      <c r="K251" s="507">
        <v>255.6</v>
      </c>
      <c r="L251" s="507">
        <v>249.5</v>
      </c>
      <c r="M251" s="507">
        <v>22.89922</v>
      </c>
    </row>
    <row r="252" spans="1:13">
      <c r="A252" s="254">
        <v>242</v>
      </c>
      <c r="B252" s="510" t="s">
        <v>122</v>
      </c>
      <c r="C252" s="507">
        <v>1018.25</v>
      </c>
      <c r="D252" s="508">
        <v>1029.3999999999999</v>
      </c>
      <c r="E252" s="508">
        <v>1003.3499999999997</v>
      </c>
      <c r="F252" s="508">
        <v>988.44999999999982</v>
      </c>
      <c r="G252" s="508">
        <v>962.39999999999964</v>
      </c>
      <c r="H252" s="508">
        <v>1044.2999999999997</v>
      </c>
      <c r="I252" s="508">
        <v>1070.3499999999999</v>
      </c>
      <c r="J252" s="508">
        <v>1085.2499999999998</v>
      </c>
      <c r="K252" s="507">
        <v>1055.45</v>
      </c>
      <c r="L252" s="507">
        <v>1014.5</v>
      </c>
      <c r="M252" s="507">
        <v>105.22266999999999</v>
      </c>
    </row>
    <row r="253" spans="1:13">
      <c r="A253" s="254">
        <v>243</v>
      </c>
      <c r="B253" s="510" t="s">
        <v>256</v>
      </c>
      <c r="C253" s="507">
        <v>4893.8500000000004</v>
      </c>
      <c r="D253" s="508">
        <v>4929.833333333333</v>
      </c>
      <c r="E253" s="508">
        <v>4849.0166666666664</v>
      </c>
      <c r="F253" s="508">
        <v>4804.1833333333334</v>
      </c>
      <c r="G253" s="508">
        <v>4723.3666666666668</v>
      </c>
      <c r="H253" s="508">
        <v>4974.6666666666661</v>
      </c>
      <c r="I253" s="508">
        <v>5055.4833333333336</v>
      </c>
      <c r="J253" s="508">
        <v>5100.3166666666657</v>
      </c>
      <c r="K253" s="507">
        <v>5010.6499999999996</v>
      </c>
      <c r="L253" s="507">
        <v>4885</v>
      </c>
      <c r="M253" s="507">
        <v>2.36781</v>
      </c>
    </row>
    <row r="254" spans="1:13">
      <c r="A254" s="254">
        <v>244</v>
      </c>
      <c r="B254" s="510" t="s">
        <v>124</v>
      </c>
      <c r="C254" s="507">
        <v>1335.75</v>
      </c>
      <c r="D254" s="508">
        <v>1333.0166666666667</v>
      </c>
      <c r="E254" s="508">
        <v>1319.9333333333334</v>
      </c>
      <c r="F254" s="508">
        <v>1304.1166666666668</v>
      </c>
      <c r="G254" s="508">
        <v>1291.0333333333335</v>
      </c>
      <c r="H254" s="508">
        <v>1348.8333333333333</v>
      </c>
      <c r="I254" s="508">
        <v>1361.9166666666667</v>
      </c>
      <c r="J254" s="508">
        <v>1377.7333333333331</v>
      </c>
      <c r="K254" s="507">
        <v>1346.1</v>
      </c>
      <c r="L254" s="507">
        <v>1317.2</v>
      </c>
      <c r="M254" s="507">
        <v>51.193919999999999</v>
      </c>
    </row>
    <row r="255" spans="1:13">
      <c r="A255" s="254">
        <v>245</v>
      </c>
      <c r="B255" s="510" t="s">
        <v>749</v>
      </c>
      <c r="C255" s="507">
        <v>731.2</v>
      </c>
      <c r="D255" s="508">
        <v>734.04999999999984</v>
      </c>
      <c r="E255" s="508">
        <v>727.1999999999997</v>
      </c>
      <c r="F255" s="508">
        <v>723.19999999999982</v>
      </c>
      <c r="G255" s="508">
        <v>716.34999999999968</v>
      </c>
      <c r="H255" s="508">
        <v>738.04999999999973</v>
      </c>
      <c r="I255" s="508">
        <v>744.89999999999986</v>
      </c>
      <c r="J255" s="508">
        <v>748.89999999999975</v>
      </c>
      <c r="K255" s="507">
        <v>740.9</v>
      </c>
      <c r="L255" s="507">
        <v>730.05</v>
      </c>
      <c r="M255" s="507">
        <v>0.20061000000000001</v>
      </c>
    </row>
    <row r="256" spans="1:13">
      <c r="A256" s="254">
        <v>246</v>
      </c>
      <c r="B256" s="510" t="s">
        <v>400</v>
      </c>
      <c r="C256" s="507">
        <v>327</v>
      </c>
      <c r="D256" s="508">
        <v>329.18333333333334</v>
      </c>
      <c r="E256" s="508">
        <v>323.91666666666669</v>
      </c>
      <c r="F256" s="508">
        <v>320.83333333333337</v>
      </c>
      <c r="G256" s="508">
        <v>315.56666666666672</v>
      </c>
      <c r="H256" s="508">
        <v>332.26666666666665</v>
      </c>
      <c r="I256" s="508">
        <v>337.5333333333333</v>
      </c>
      <c r="J256" s="508">
        <v>340.61666666666662</v>
      </c>
      <c r="K256" s="507">
        <v>334.45</v>
      </c>
      <c r="L256" s="507">
        <v>326.10000000000002</v>
      </c>
      <c r="M256" s="507">
        <v>2.82762</v>
      </c>
    </row>
    <row r="257" spans="1:13">
      <c r="A257" s="254">
        <v>247</v>
      </c>
      <c r="B257" s="510" t="s">
        <v>121</v>
      </c>
      <c r="C257" s="507">
        <v>1707.9</v>
      </c>
      <c r="D257" s="508">
        <v>1716.25</v>
      </c>
      <c r="E257" s="508">
        <v>1687.8</v>
      </c>
      <c r="F257" s="508">
        <v>1667.7</v>
      </c>
      <c r="G257" s="508">
        <v>1639.25</v>
      </c>
      <c r="H257" s="508">
        <v>1736.35</v>
      </c>
      <c r="I257" s="508">
        <v>1764.7999999999997</v>
      </c>
      <c r="J257" s="508">
        <v>1784.8999999999999</v>
      </c>
      <c r="K257" s="507">
        <v>1744.7</v>
      </c>
      <c r="L257" s="507">
        <v>1696.15</v>
      </c>
      <c r="M257" s="507">
        <v>16.51023</v>
      </c>
    </row>
    <row r="258" spans="1:13">
      <c r="A258" s="254">
        <v>248</v>
      </c>
      <c r="B258" s="510" t="s">
        <v>257</v>
      </c>
      <c r="C258" s="507">
        <v>1932.85</v>
      </c>
      <c r="D258" s="508">
        <v>1931.8</v>
      </c>
      <c r="E258" s="508">
        <v>1917.1</v>
      </c>
      <c r="F258" s="508">
        <v>1901.35</v>
      </c>
      <c r="G258" s="508">
        <v>1886.6499999999999</v>
      </c>
      <c r="H258" s="508">
        <v>1947.55</v>
      </c>
      <c r="I258" s="508">
        <v>1962.2500000000002</v>
      </c>
      <c r="J258" s="508">
        <v>1978</v>
      </c>
      <c r="K258" s="507">
        <v>1946.5</v>
      </c>
      <c r="L258" s="507">
        <v>1916.05</v>
      </c>
      <c r="M258" s="507">
        <v>0.97119999999999995</v>
      </c>
    </row>
    <row r="259" spans="1:13">
      <c r="A259" s="254">
        <v>249</v>
      </c>
      <c r="B259" s="510" t="s">
        <v>401</v>
      </c>
      <c r="C259" s="507">
        <v>1193.3499999999999</v>
      </c>
      <c r="D259" s="508">
        <v>1200.95</v>
      </c>
      <c r="E259" s="508">
        <v>1182.9000000000001</v>
      </c>
      <c r="F259" s="508">
        <v>1172.45</v>
      </c>
      <c r="G259" s="508">
        <v>1154.4000000000001</v>
      </c>
      <c r="H259" s="508">
        <v>1211.4000000000001</v>
      </c>
      <c r="I259" s="508">
        <v>1229.4499999999998</v>
      </c>
      <c r="J259" s="508">
        <v>1239.9000000000001</v>
      </c>
      <c r="K259" s="507">
        <v>1219</v>
      </c>
      <c r="L259" s="507">
        <v>1190.5</v>
      </c>
      <c r="M259" s="507">
        <v>1.20303</v>
      </c>
    </row>
    <row r="260" spans="1:13">
      <c r="A260" s="254">
        <v>250</v>
      </c>
      <c r="B260" s="510" t="s">
        <v>402</v>
      </c>
      <c r="C260" s="507">
        <v>2742.95</v>
      </c>
      <c r="D260" s="508">
        <v>2740.0499999999997</v>
      </c>
      <c r="E260" s="508">
        <v>2703.0999999999995</v>
      </c>
      <c r="F260" s="508">
        <v>2663.2499999999995</v>
      </c>
      <c r="G260" s="508">
        <v>2626.2999999999993</v>
      </c>
      <c r="H260" s="508">
        <v>2779.8999999999996</v>
      </c>
      <c r="I260" s="508">
        <v>2816.8499999999995</v>
      </c>
      <c r="J260" s="508">
        <v>2856.7</v>
      </c>
      <c r="K260" s="507">
        <v>2777</v>
      </c>
      <c r="L260" s="507">
        <v>2700.2</v>
      </c>
      <c r="M260" s="507">
        <v>0.90713999999999995</v>
      </c>
    </row>
    <row r="261" spans="1:13">
      <c r="A261" s="254">
        <v>251</v>
      </c>
      <c r="B261" s="510" t="s">
        <v>403</v>
      </c>
      <c r="C261" s="507">
        <v>432.45</v>
      </c>
      <c r="D261" s="508">
        <v>433.9666666666667</v>
      </c>
      <c r="E261" s="508">
        <v>428.48333333333341</v>
      </c>
      <c r="F261" s="508">
        <v>424.51666666666671</v>
      </c>
      <c r="G261" s="508">
        <v>419.03333333333342</v>
      </c>
      <c r="H261" s="508">
        <v>437.93333333333339</v>
      </c>
      <c r="I261" s="508">
        <v>443.41666666666674</v>
      </c>
      <c r="J261" s="508">
        <v>447.38333333333338</v>
      </c>
      <c r="K261" s="507">
        <v>439.45</v>
      </c>
      <c r="L261" s="507">
        <v>430</v>
      </c>
      <c r="M261" s="507">
        <v>1.9644600000000001</v>
      </c>
    </row>
    <row r="262" spans="1:13">
      <c r="A262" s="254">
        <v>252</v>
      </c>
      <c r="B262" s="510" t="s">
        <v>404</v>
      </c>
      <c r="C262" s="507">
        <v>156.9</v>
      </c>
      <c r="D262" s="508">
        <v>156.78333333333333</v>
      </c>
      <c r="E262" s="508">
        <v>154.36666666666667</v>
      </c>
      <c r="F262" s="508">
        <v>151.83333333333334</v>
      </c>
      <c r="G262" s="508">
        <v>149.41666666666669</v>
      </c>
      <c r="H262" s="508">
        <v>159.31666666666666</v>
      </c>
      <c r="I262" s="508">
        <v>161.73333333333335</v>
      </c>
      <c r="J262" s="508">
        <v>164.26666666666665</v>
      </c>
      <c r="K262" s="507">
        <v>159.19999999999999</v>
      </c>
      <c r="L262" s="507">
        <v>154.25</v>
      </c>
      <c r="M262" s="507">
        <v>9.2661200000000008</v>
      </c>
    </row>
    <row r="263" spans="1:13">
      <c r="A263" s="254">
        <v>253</v>
      </c>
      <c r="B263" s="510" t="s">
        <v>405</v>
      </c>
      <c r="C263" s="507">
        <v>123.95</v>
      </c>
      <c r="D263" s="508">
        <v>124.51666666666667</v>
      </c>
      <c r="E263" s="508">
        <v>122.63333333333333</v>
      </c>
      <c r="F263" s="508">
        <v>121.31666666666666</v>
      </c>
      <c r="G263" s="508">
        <v>119.43333333333332</v>
      </c>
      <c r="H263" s="508">
        <v>125.83333333333333</v>
      </c>
      <c r="I263" s="508">
        <v>127.71666666666668</v>
      </c>
      <c r="J263" s="508">
        <v>129.03333333333333</v>
      </c>
      <c r="K263" s="507">
        <v>126.4</v>
      </c>
      <c r="L263" s="507">
        <v>123.2</v>
      </c>
      <c r="M263" s="507">
        <v>10.77238</v>
      </c>
    </row>
    <row r="264" spans="1:13">
      <c r="A264" s="254">
        <v>254</v>
      </c>
      <c r="B264" s="510" t="s">
        <v>406</v>
      </c>
      <c r="C264" s="507">
        <v>92.6</v>
      </c>
      <c r="D264" s="508">
        <v>93.883333333333326</v>
      </c>
      <c r="E264" s="508">
        <v>90.866666666666646</v>
      </c>
      <c r="F264" s="508">
        <v>89.133333333333326</v>
      </c>
      <c r="G264" s="508">
        <v>86.116666666666646</v>
      </c>
      <c r="H264" s="508">
        <v>95.616666666666646</v>
      </c>
      <c r="I264" s="508">
        <v>98.633333333333326</v>
      </c>
      <c r="J264" s="508">
        <v>100.36666666666665</v>
      </c>
      <c r="K264" s="507">
        <v>96.9</v>
      </c>
      <c r="L264" s="507">
        <v>92.15</v>
      </c>
      <c r="M264" s="507">
        <v>10.39786</v>
      </c>
    </row>
    <row r="265" spans="1:13">
      <c r="A265" s="254">
        <v>255</v>
      </c>
      <c r="B265" s="510" t="s">
        <v>258</v>
      </c>
      <c r="C265" s="507">
        <v>87.15</v>
      </c>
      <c r="D265" s="508">
        <v>86.55</v>
      </c>
      <c r="E265" s="508">
        <v>82.1</v>
      </c>
      <c r="F265" s="508">
        <v>77.05</v>
      </c>
      <c r="G265" s="508">
        <v>72.599999999999994</v>
      </c>
      <c r="H265" s="508">
        <v>91.6</v>
      </c>
      <c r="I265" s="508">
        <v>96.050000000000011</v>
      </c>
      <c r="J265" s="508">
        <v>101.1</v>
      </c>
      <c r="K265" s="507">
        <v>91</v>
      </c>
      <c r="L265" s="507">
        <v>81.5</v>
      </c>
      <c r="M265" s="507">
        <v>306.13601999999997</v>
      </c>
    </row>
    <row r="266" spans="1:13">
      <c r="A266" s="254">
        <v>256</v>
      </c>
      <c r="B266" s="510" t="s">
        <v>128</v>
      </c>
      <c r="C266" s="507">
        <v>407.85</v>
      </c>
      <c r="D266" s="508">
        <v>409.95</v>
      </c>
      <c r="E266" s="508">
        <v>404.4</v>
      </c>
      <c r="F266" s="508">
        <v>400.95</v>
      </c>
      <c r="G266" s="508">
        <v>395.4</v>
      </c>
      <c r="H266" s="508">
        <v>413.4</v>
      </c>
      <c r="I266" s="508">
        <v>418.95000000000005</v>
      </c>
      <c r="J266" s="508">
        <v>422.4</v>
      </c>
      <c r="K266" s="507">
        <v>415.5</v>
      </c>
      <c r="L266" s="507">
        <v>406.5</v>
      </c>
      <c r="M266" s="507">
        <v>41.767090000000003</v>
      </c>
    </row>
    <row r="267" spans="1:13">
      <c r="A267" s="254">
        <v>257</v>
      </c>
      <c r="B267" s="510" t="s">
        <v>751</v>
      </c>
      <c r="C267" s="507">
        <v>93.2</v>
      </c>
      <c r="D267" s="508">
        <v>92.416666666666671</v>
      </c>
      <c r="E267" s="508">
        <v>90.333333333333343</v>
      </c>
      <c r="F267" s="508">
        <v>87.466666666666669</v>
      </c>
      <c r="G267" s="508">
        <v>85.38333333333334</v>
      </c>
      <c r="H267" s="508">
        <v>95.283333333333346</v>
      </c>
      <c r="I267" s="508">
        <v>97.366666666666688</v>
      </c>
      <c r="J267" s="508">
        <v>100.23333333333335</v>
      </c>
      <c r="K267" s="507">
        <v>94.5</v>
      </c>
      <c r="L267" s="507">
        <v>89.55</v>
      </c>
      <c r="M267" s="507">
        <v>10.82812</v>
      </c>
    </row>
    <row r="268" spans="1:13">
      <c r="A268" s="254">
        <v>258</v>
      </c>
      <c r="B268" s="510" t="s">
        <v>407</v>
      </c>
      <c r="C268" s="507">
        <v>57.55</v>
      </c>
      <c r="D268" s="508">
        <v>57.716666666666669</v>
      </c>
      <c r="E268" s="508">
        <v>56.833333333333336</v>
      </c>
      <c r="F268" s="508">
        <v>56.116666666666667</v>
      </c>
      <c r="G268" s="508">
        <v>55.233333333333334</v>
      </c>
      <c r="H268" s="508">
        <v>58.433333333333337</v>
      </c>
      <c r="I268" s="508">
        <v>59.316666666666663</v>
      </c>
      <c r="J268" s="508">
        <v>60.033333333333339</v>
      </c>
      <c r="K268" s="507">
        <v>58.6</v>
      </c>
      <c r="L268" s="507">
        <v>57</v>
      </c>
      <c r="M268" s="507">
        <v>5.8495499999999998</v>
      </c>
    </row>
    <row r="269" spans="1:13">
      <c r="A269" s="254">
        <v>259</v>
      </c>
      <c r="B269" s="510" t="s">
        <v>408</v>
      </c>
      <c r="C269" s="507">
        <v>102.9</v>
      </c>
      <c r="D269" s="508">
        <v>102.78333333333335</v>
      </c>
      <c r="E269" s="508">
        <v>99.666666666666686</v>
      </c>
      <c r="F269" s="508">
        <v>96.433333333333337</v>
      </c>
      <c r="G269" s="508">
        <v>93.316666666666677</v>
      </c>
      <c r="H269" s="508">
        <v>106.01666666666669</v>
      </c>
      <c r="I269" s="508">
        <v>109.13333333333334</v>
      </c>
      <c r="J269" s="508">
        <v>112.3666666666667</v>
      </c>
      <c r="K269" s="507">
        <v>105.9</v>
      </c>
      <c r="L269" s="507">
        <v>99.55</v>
      </c>
      <c r="M269" s="507">
        <v>34.039340000000003</v>
      </c>
    </row>
    <row r="270" spans="1:13">
      <c r="A270" s="254">
        <v>260</v>
      </c>
      <c r="B270" s="510" t="s">
        <v>409</v>
      </c>
      <c r="C270" s="507">
        <v>29.3</v>
      </c>
      <c r="D270" s="508">
        <v>29.516666666666666</v>
      </c>
      <c r="E270" s="508">
        <v>28.983333333333331</v>
      </c>
      <c r="F270" s="508">
        <v>28.666666666666664</v>
      </c>
      <c r="G270" s="508">
        <v>28.133333333333329</v>
      </c>
      <c r="H270" s="508">
        <v>29.833333333333332</v>
      </c>
      <c r="I270" s="508">
        <v>30.366666666666664</v>
      </c>
      <c r="J270" s="508">
        <v>30.683333333333334</v>
      </c>
      <c r="K270" s="507">
        <v>30.05</v>
      </c>
      <c r="L270" s="507">
        <v>29.2</v>
      </c>
      <c r="M270" s="507">
        <v>16.194189999999999</v>
      </c>
    </row>
    <row r="271" spans="1:13">
      <c r="A271" s="254">
        <v>261</v>
      </c>
      <c r="B271" s="510" t="s">
        <v>410</v>
      </c>
      <c r="C271" s="507">
        <v>69.900000000000006</v>
      </c>
      <c r="D271" s="508">
        <v>70.38333333333334</v>
      </c>
      <c r="E271" s="508">
        <v>69.01666666666668</v>
      </c>
      <c r="F271" s="508">
        <v>68.13333333333334</v>
      </c>
      <c r="G271" s="508">
        <v>66.76666666666668</v>
      </c>
      <c r="H271" s="508">
        <v>71.26666666666668</v>
      </c>
      <c r="I271" s="508">
        <v>72.633333333333326</v>
      </c>
      <c r="J271" s="508">
        <v>73.51666666666668</v>
      </c>
      <c r="K271" s="507">
        <v>71.75</v>
      </c>
      <c r="L271" s="507">
        <v>69.5</v>
      </c>
      <c r="M271" s="507">
        <v>7.4409700000000001</v>
      </c>
    </row>
    <row r="272" spans="1:13">
      <c r="A272" s="254">
        <v>262</v>
      </c>
      <c r="B272" s="510" t="s">
        <v>411</v>
      </c>
      <c r="C272" s="507">
        <v>85.15</v>
      </c>
      <c r="D272" s="508">
        <v>85.116666666666674</v>
      </c>
      <c r="E272" s="508">
        <v>82.583333333333343</v>
      </c>
      <c r="F272" s="508">
        <v>80.016666666666666</v>
      </c>
      <c r="G272" s="508">
        <v>77.483333333333334</v>
      </c>
      <c r="H272" s="508">
        <v>87.683333333333351</v>
      </c>
      <c r="I272" s="508">
        <v>90.216666666666683</v>
      </c>
      <c r="J272" s="508">
        <v>92.78333333333336</v>
      </c>
      <c r="K272" s="507">
        <v>87.65</v>
      </c>
      <c r="L272" s="507">
        <v>82.55</v>
      </c>
      <c r="M272" s="507">
        <v>78.434799999999996</v>
      </c>
    </row>
    <row r="273" spans="1:13">
      <c r="A273" s="254">
        <v>263</v>
      </c>
      <c r="B273" s="510" t="s">
        <v>412</v>
      </c>
      <c r="C273" s="507">
        <v>127.95</v>
      </c>
      <c r="D273" s="508">
        <v>128.08333333333334</v>
      </c>
      <c r="E273" s="508">
        <v>126.16666666666669</v>
      </c>
      <c r="F273" s="508">
        <v>124.38333333333334</v>
      </c>
      <c r="G273" s="508">
        <v>122.46666666666668</v>
      </c>
      <c r="H273" s="508">
        <v>129.86666666666667</v>
      </c>
      <c r="I273" s="508">
        <v>131.78333333333336</v>
      </c>
      <c r="J273" s="508">
        <v>133.56666666666669</v>
      </c>
      <c r="K273" s="507">
        <v>130</v>
      </c>
      <c r="L273" s="507">
        <v>126.3</v>
      </c>
      <c r="M273" s="507">
        <v>2.4993400000000001</v>
      </c>
    </row>
    <row r="274" spans="1:13">
      <c r="A274" s="254">
        <v>264</v>
      </c>
      <c r="B274" s="510" t="s">
        <v>413</v>
      </c>
      <c r="C274" s="507">
        <v>73.7</v>
      </c>
      <c r="D274" s="508">
        <v>74.016666666666666</v>
      </c>
      <c r="E274" s="508">
        <v>73.183333333333337</v>
      </c>
      <c r="F274" s="508">
        <v>72.666666666666671</v>
      </c>
      <c r="G274" s="508">
        <v>71.833333333333343</v>
      </c>
      <c r="H274" s="508">
        <v>74.533333333333331</v>
      </c>
      <c r="I274" s="508">
        <v>75.366666666666674</v>
      </c>
      <c r="J274" s="508">
        <v>75.883333333333326</v>
      </c>
      <c r="K274" s="507">
        <v>74.849999999999994</v>
      </c>
      <c r="L274" s="507">
        <v>73.5</v>
      </c>
      <c r="M274" s="507">
        <v>3.7816900000000002</v>
      </c>
    </row>
    <row r="275" spans="1:13">
      <c r="A275" s="254">
        <v>265</v>
      </c>
      <c r="B275" s="510" t="s">
        <v>127</v>
      </c>
      <c r="C275" s="507">
        <v>324.05</v>
      </c>
      <c r="D275" s="508">
        <v>326.2166666666667</v>
      </c>
      <c r="E275" s="508">
        <v>320.08333333333337</v>
      </c>
      <c r="F275" s="508">
        <v>316.11666666666667</v>
      </c>
      <c r="G275" s="508">
        <v>309.98333333333335</v>
      </c>
      <c r="H275" s="508">
        <v>330.18333333333339</v>
      </c>
      <c r="I275" s="508">
        <v>336.31666666666672</v>
      </c>
      <c r="J275" s="508">
        <v>340.28333333333342</v>
      </c>
      <c r="K275" s="507">
        <v>332.35</v>
      </c>
      <c r="L275" s="507">
        <v>322.25</v>
      </c>
      <c r="M275" s="507">
        <v>60.22231</v>
      </c>
    </row>
    <row r="276" spans="1:13">
      <c r="A276" s="254">
        <v>266</v>
      </c>
      <c r="B276" s="510" t="s">
        <v>414</v>
      </c>
      <c r="C276" s="507">
        <v>2823.6</v>
      </c>
      <c r="D276" s="508">
        <v>2832.5166666666664</v>
      </c>
      <c r="E276" s="508">
        <v>2790.0333333333328</v>
      </c>
      <c r="F276" s="508">
        <v>2756.4666666666662</v>
      </c>
      <c r="G276" s="508">
        <v>2713.9833333333327</v>
      </c>
      <c r="H276" s="508">
        <v>2866.083333333333</v>
      </c>
      <c r="I276" s="508">
        <v>2908.5666666666666</v>
      </c>
      <c r="J276" s="508">
        <v>2942.1333333333332</v>
      </c>
      <c r="K276" s="507">
        <v>2875</v>
      </c>
      <c r="L276" s="507">
        <v>2798.95</v>
      </c>
      <c r="M276" s="507">
        <v>0.10542</v>
      </c>
    </row>
    <row r="277" spans="1:13">
      <c r="A277" s="254">
        <v>267</v>
      </c>
      <c r="B277" s="510" t="s">
        <v>129</v>
      </c>
      <c r="C277" s="507">
        <v>3008</v>
      </c>
      <c r="D277" s="508">
        <v>3043.0666666666671</v>
      </c>
      <c r="E277" s="508">
        <v>2961.233333333334</v>
      </c>
      <c r="F277" s="508">
        <v>2914.4666666666672</v>
      </c>
      <c r="G277" s="508">
        <v>2832.6333333333341</v>
      </c>
      <c r="H277" s="508">
        <v>3089.8333333333339</v>
      </c>
      <c r="I277" s="508">
        <v>3171.666666666667</v>
      </c>
      <c r="J277" s="508">
        <v>3218.4333333333338</v>
      </c>
      <c r="K277" s="507">
        <v>3124.9</v>
      </c>
      <c r="L277" s="507">
        <v>2996.3</v>
      </c>
      <c r="M277" s="507">
        <v>3.4878399999999998</v>
      </c>
    </row>
    <row r="278" spans="1:13">
      <c r="A278" s="254">
        <v>268</v>
      </c>
      <c r="B278" s="510" t="s">
        <v>130</v>
      </c>
      <c r="C278" s="507">
        <v>963.95</v>
      </c>
      <c r="D278" s="508">
        <v>949.31666666666661</v>
      </c>
      <c r="E278" s="508">
        <v>934.68333333333317</v>
      </c>
      <c r="F278" s="508">
        <v>905.41666666666652</v>
      </c>
      <c r="G278" s="508">
        <v>890.78333333333308</v>
      </c>
      <c r="H278" s="508">
        <v>978.58333333333326</v>
      </c>
      <c r="I278" s="508">
        <v>993.2166666666667</v>
      </c>
      <c r="J278" s="508">
        <v>1022.4833333333333</v>
      </c>
      <c r="K278" s="507">
        <v>963.95</v>
      </c>
      <c r="L278" s="507">
        <v>920.05</v>
      </c>
      <c r="M278" s="507">
        <v>34.71499</v>
      </c>
    </row>
    <row r="279" spans="1:13">
      <c r="A279" s="254">
        <v>269</v>
      </c>
      <c r="B279" s="510" t="s">
        <v>415</v>
      </c>
      <c r="C279" s="507">
        <v>147.55000000000001</v>
      </c>
      <c r="D279" s="508">
        <v>148.04999999999998</v>
      </c>
      <c r="E279" s="508">
        <v>146.59999999999997</v>
      </c>
      <c r="F279" s="508">
        <v>145.64999999999998</v>
      </c>
      <c r="G279" s="508">
        <v>144.19999999999996</v>
      </c>
      <c r="H279" s="508">
        <v>148.99999999999997</v>
      </c>
      <c r="I279" s="508">
        <v>150.44999999999996</v>
      </c>
      <c r="J279" s="508">
        <v>151.39999999999998</v>
      </c>
      <c r="K279" s="507">
        <v>149.5</v>
      </c>
      <c r="L279" s="507">
        <v>147.1</v>
      </c>
      <c r="M279" s="507">
        <v>2.7083400000000002</v>
      </c>
    </row>
    <row r="280" spans="1:13">
      <c r="A280" s="254">
        <v>270</v>
      </c>
      <c r="B280" s="510" t="s">
        <v>417</v>
      </c>
      <c r="C280" s="507">
        <v>492.3</v>
      </c>
      <c r="D280" s="508">
        <v>491.8</v>
      </c>
      <c r="E280" s="508">
        <v>488.70000000000005</v>
      </c>
      <c r="F280" s="508">
        <v>485.1</v>
      </c>
      <c r="G280" s="508">
        <v>482.00000000000006</v>
      </c>
      <c r="H280" s="508">
        <v>495.40000000000003</v>
      </c>
      <c r="I280" s="508">
        <v>498.50000000000006</v>
      </c>
      <c r="J280" s="508">
        <v>502.1</v>
      </c>
      <c r="K280" s="507">
        <v>494.9</v>
      </c>
      <c r="L280" s="507">
        <v>488.2</v>
      </c>
      <c r="M280" s="507">
        <v>1.3004199999999999</v>
      </c>
    </row>
    <row r="281" spans="1:13">
      <c r="A281" s="254">
        <v>271</v>
      </c>
      <c r="B281" s="510" t="s">
        <v>418</v>
      </c>
      <c r="C281" s="507">
        <v>215.35</v>
      </c>
      <c r="D281" s="508">
        <v>215.86666666666665</v>
      </c>
      <c r="E281" s="508">
        <v>212.0333333333333</v>
      </c>
      <c r="F281" s="508">
        <v>208.71666666666667</v>
      </c>
      <c r="G281" s="508">
        <v>204.88333333333333</v>
      </c>
      <c r="H281" s="508">
        <v>219.18333333333328</v>
      </c>
      <c r="I281" s="508">
        <v>223.01666666666659</v>
      </c>
      <c r="J281" s="508">
        <v>226.33333333333326</v>
      </c>
      <c r="K281" s="507">
        <v>219.7</v>
      </c>
      <c r="L281" s="507">
        <v>212.55</v>
      </c>
      <c r="M281" s="507">
        <v>8.7357399999999998</v>
      </c>
    </row>
    <row r="282" spans="1:13">
      <c r="A282" s="254">
        <v>272</v>
      </c>
      <c r="B282" s="510" t="s">
        <v>419</v>
      </c>
      <c r="C282" s="507">
        <v>194.25</v>
      </c>
      <c r="D282" s="508">
        <v>195.66666666666666</v>
      </c>
      <c r="E282" s="508">
        <v>192.58333333333331</v>
      </c>
      <c r="F282" s="508">
        <v>190.91666666666666</v>
      </c>
      <c r="G282" s="508">
        <v>187.83333333333331</v>
      </c>
      <c r="H282" s="508">
        <v>197.33333333333331</v>
      </c>
      <c r="I282" s="508">
        <v>200.41666666666663</v>
      </c>
      <c r="J282" s="508">
        <v>202.08333333333331</v>
      </c>
      <c r="K282" s="507">
        <v>198.75</v>
      </c>
      <c r="L282" s="507">
        <v>194</v>
      </c>
      <c r="M282" s="507">
        <v>2.3529300000000002</v>
      </c>
    </row>
    <row r="283" spans="1:13">
      <c r="A283" s="254">
        <v>273</v>
      </c>
      <c r="B283" s="510" t="s">
        <v>752</v>
      </c>
      <c r="C283" s="507">
        <v>812.65</v>
      </c>
      <c r="D283" s="508">
        <v>813.73333333333323</v>
      </c>
      <c r="E283" s="508">
        <v>792.46666666666647</v>
      </c>
      <c r="F283" s="508">
        <v>772.28333333333319</v>
      </c>
      <c r="G283" s="508">
        <v>751.01666666666642</v>
      </c>
      <c r="H283" s="508">
        <v>833.91666666666652</v>
      </c>
      <c r="I283" s="508">
        <v>855.18333333333317</v>
      </c>
      <c r="J283" s="508">
        <v>875.36666666666656</v>
      </c>
      <c r="K283" s="507">
        <v>835</v>
      </c>
      <c r="L283" s="507">
        <v>793.55</v>
      </c>
      <c r="M283" s="507">
        <v>1.17022</v>
      </c>
    </row>
    <row r="284" spans="1:13">
      <c r="A284" s="254">
        <v>274</v>
      </c>
      <c r="B284" s="510" t="s">
        <v>420</v>
      </c>
      <c r="C284" s="507">
        <v>997.45</v>
      </c>
      <c r="D284" s="508">
        <v>992.01666666666677</v>
      </c>
      <c r="E284" s="508">
        <v>976.38333333333355</v>
      </c>
      <c r="F284" s="508">
        <v>955.31666666666683</v>
      </c>
      <c r="G284" s="508">
        <v>939.68333333333362</v>
      </c>
      <c r="H284" s="508">
        <v>1013.0833333333335</v>
      </c>
      <c r="I284" s="508">
        <v>1028.7166666666667</v>
      </c>
      <c r="J284" s="508">
        <v>1049.7833333333333</v>
      </c>
      <c r="K284" s="507">
        <v>1007.65</v>
      </c>
      <c r="L284" s="507">
        <v>970.95</v>
      </c>
      <c r="M284" s="507">
        <v>7.9254300000000004</v>
      </c>
    </row>
    <row r="285" spans="1:13">
      <c r="A285" s="254">
        <v>275</v>
      </c>
      <c r="B285" s="510" t="s">
        <v>421</v>
      </c>
      <c r="C285" s="507">
        <v>389.45</v>
      </c>
      <c r="D285" s="508">
        <v>391.9666666666667</v>
      </c>
      <c r="E285" s="508">
        <v>385.48333333333341</v>
      </c>
      <c r="F285" s="508">
        <v>381.51666666666671</v>
      </c>
      <c r="G285" s="508">
        <v>375.03333333333342</v>
      </c>
      <c r="H285" s="508">
        <v>395.93333333333339</v>
      </c>
      <c r="I285" s="508">
        <v>402.41666666666674</v>
      </c>
      <c r="J285" s="508">
        <v>406.38333333333338</v>
      </c>
      <c r="K285" s="507">
        <v>398.45</v>
      </c>
      <c r="L285" s="507">
        <v>388</v>
      </c>
      <c r="M285" s="507">
        <v>1.4011199999999999</v>
      </c>
    </row>
    <row r="286" spans="1:13">
      <c r="A286" s="254">
        <v>276</v>
      </c>
      <c r="B286" s="510" t="s">
        <v>422</v>
      </c>
      <c r="C286" s="507">
        <v>581.95000000000005</v>
      </c>
      <c r="D286" s="508">
        <v>579.58333333333337</v>
      </c>
      <c r="E286" s="508">
        <v>575.7166666666667</v>
      </c>
      <c r="F286" s="508">
        <v>569.48333333333335</v>
      </c>
      <c r="G286" s="508">
        <v>565.61666666666667</v>
      </c>
      <c r="H286" s="508">
        <v>585.81666666666672</v>
      </c>
      <c r="I286" s="508">
        <v>589.68333333333328</v>
      </c>
      <c r="J286" s="508">
        <v>595.91666666666674</v>
      </c>
      <c r="K286" s="507">
        <v>583.45000000000005</v>
      </c>
      <c r="L286" s="507">
        <v>573.35</v>
      </c>
      <c r="M286" s="507">
        <v>3.7539500000000001</v>
      </c>
    </row>
    <row r="287" spans="1:13">
      <c r="A287" s="254">
        <v>277</v>
      </c>
      <c r="B287" s="510" t="s">
        <v>423</v>
      </c>
      <c r="C287" s="507">
        <v>68</v>
      </c>
      <c r="D287" s="508">
        <v>68.783333333333331</v>
      </c>
      <c r="E287" s="508">
        <v>66.86666666666666</v>
      </c>
      <c r="F287" s="508">
        <v>65.733333333333334</v>
      </c>
      <c r="G287" s="508">
        <v>63.816666666666663</v>
      </c>
      <c r="H287" s="508">
        <v>69.916666666666657</v>
      </c>
      <c r="I287" s="508">
        <v>71.833333333333343</v>
      </c>
      <c r="J287" s="508">
        <v>72.966666666666654</v>
      </c>
      <c r="K287" s="507">
        <v>70.7</v>
      </c>
      <c r="L287" s="507">
        <v>67.650000000000006</v>
      </c>
      <c r="M287" s="507">
        <v>17.79787</v>
      </c>
    </row>
    <row r="288" spans="1:13">
      <c r="A288" s="254">
        <v>278</v>
      </c>
      <c r="B288" s="510" t="s">
        <v>424</v>
      </c>
      <c r="C288" s="507">
        <v>59.35</v>
      </c>
      <c r="D288" s="508">
        <v>59.699999999999996</v>
      </c>
      <c r="E288" s="508">
        <v>58.749999999999993</v>
      </c>
      <c r="F288" s="508">
        <v>58.15</v>
      </c>
      <c r="G288" s="508">
        <v>57.199999999999996</v>
      </c>
      <c r="H288" s="508">
        <v>60.29999999999999</v>
      </c>
      <c r="I288" s="508">
        <v>61.249999999999993</v>
      </c>
      <c r="J288" s="508">
        <v>61.849999999999987</v>
      </c>
      <c r="K288" s="507">
        <v>60.65</v>
      </c>
      <c r="L288" s="507">
        <v>59.1</v>
      </c>
      <c r="M288" s="507">
        <v>14.1797</v>
      </c>
    </row>
    <row r="289" spans="1:13">
      <c r="A289" s="254">
        <v>279</v>
      </c>
      <c r="B289" s="510" t="s">
        <v>425</v>
      </c>
      <c r="C289" s="507">
        <v>509.65</v>
      </c>
      <c r="D289" s="508">
        <v>511.83333333333331</v>
      </c>
      <c r="E289" s="508">
        <v>505.66666666666663</v>
      </c>
      <c r="F289" s="508">
        <v>501.68333333333334</v>
      </c>
      <c r="G289" s="508">
        <v>495.51666666666665</v>
      </c>
      <c r="H289" s="508">
        <v>515.81666666666661</v>
      </c>
      <c r="I289" s="508">
        <v>521.98333333333323</v>
      </c>
      <c r="J289" s="508">
        <v>525.96666666666658</v>
      </c>
      <c r="K289" s="507">
        <v>518</v>
      </c>
      <c r="L289" s="507">
        <v>507.85</v>
      </c>
      <c r="M289" s="507">
        <v>1.12296</v>
      </c>
    </row>
    <row r="290" spans="1:13">
      <c r="A290" s="254">
        <v>280</v>
      </c>
      <c r="B290" s="510" t="s">
        <v>426</v>
      </c>
      <c r="C290" s="507">
        <v>467.25</v>
      </c>
      <c r="D290" s="508">
        <v>469.84999999999997</v>
      </c>
      <c r="E290" s="508">
        <v>460.69999999999993</v>
      </c>
      <c r="F290" s="508">
        <v>454.15</v>
      </c>
      <c r="G290" s="508">
        <v>444.99999999999994</v>
      </c>
      <c r="H290" s="508">
        <v>476.39999999999992</v>
      </c>
      <c r="I290" s="508">
        <v>485.5499999999999</v>
      </c>
      <c r="J290" s="508">
        <v>492.09999999999991</v>
      </c>
      <c r="K290" s="507">
        <v>479</v>
      </c>
      <c r="L290" s="507">
        <v>463.3</v>
      </c>
      <c r="M290" s="507">
        <v>2.7312599999999998</v>
      </c>
    </row>
    <row r="291" spans="1:13">
      <c r="A291" s="254">
        <v>281</v>
      </c>
      <c r="B291" s="510" t="s">
        <v>427</v>
      </c>
      <c r="C291" s="507">
        <v>240.5</v>
      </c>
      <c r="D291" s="508">
        <v>241.93333333333331</v>
      </c>
      <c r="E291" s="508">
        <v>233.56666666666661</v>
      </c>
      <c r="F291" s="508">
        <v>226.6333333333333</v>
      </c>
      <c r="G291" s="508">
        <v>218.26666666666659</v>
      </c>
      <c r="H291" s="508">
        <v>248.86666666666662</v>
      </c>
      <c r="I291" s="508">
        <v>257.23333333333335</v>
      </c>
      <c r="J291" s="508">
        <v>264.16666666666663</v>
      </c>
      <c r="K291" s="507">
        <v>250.3</v>
      </c>
      <c r="L291" s="507">
        <v>235</v>
      </c>
      <c r="M291" s="507">
        <v>1.55992</v>
      </c>
    </row>
    <row r="292" spans="1:13">
      <c r="A292" s="254">
        <v>282</v>
      </c>
      <c r="B292" s="510" t="s">
        <v>131</v>
      </c>
      <c r="C292" s="507">
        <v>1915.85</v>
      </c>
      <c r="D292" s="508">
        <v>1919</v>
      </c>
      <c r="E292" s="508">
        <v>1890.15</v>
      </c>
      <c r="F292" s="508">
        <v>1864.45</v>
      </c>
      <c r="G292" s="508">
        <v>1835.6000000000001</v>
      </c>
      <c r="H292" s="508">
        <v>1944.7</v>
      </c>
      <c r="I292" s="508">
        <v>1973.55</v>
      </c>
      <c r="J292" s="508">
        <v>1999.25</v>
      </c>
      <c r="K292" s="507">
        <v>1947.85</v>
      </c>
      <c r="L292" s="507">
        <v>1893.3</v>
      </c>
      <c r="M292" s="507">
        <v>46.9801</v>
      </c>
    </row>
    <row r="293" spans="1:13">
      <c r="A293" s="254">
        <v>283</v>
      </c>
      <c r="B293" s="510" t="s">
        <v>132</v>
      </c>
      <c r="C293" s="507">
        <v>108.8</v>
      </c>
      <c r="D293" s="508">
        <v>108.40000000000002</v>
      </c>
      <c r="E293" s="508">
        <v>105.80000000000004</v>
      </c>
      <c r="F293" s="508">
        <v>102.80000000000003</v>
      </c>
      <c r="G293" s="508">
        <v>100.20000000000005</v>
      </c>
      <c r="H293" s="508">
        <v>111.40000000000003</v>
      </c>
      <c r="I293" s="508">
        <v>114.00000000000003</v>
      </c>
      <c r="J293" s="508">
        <v>117.00000000000003</v>
      </c>
      <c r="K293" s="507">
        <v>111</v>
      </c>
      <c r="L293" s="507">
        <v>105.4</v>
      </c>
      <c r="M293" s="507">
        <v>203.04653999999999</v>
      </c>
    </row>
    <row r="294" spans="1:13">
      <c r="A294" s="254">
        <v>284</v>
      </c>
      <c r="B294" s="510" t="s">
        <v>259</v>
      </c>
      <c r="C294" s="507">
        <v>2715.25</v>
      </c>
      <c r="D294" s="508">
        <v>2698.2999999999997</v>
      </c>
      <c r="E294" s="508">
        <v>2633.5999999999995</v>
      </c>
      <c r="F294" s="508">
        <v>2551.9499999999998</v>
      </c>
      <c r="G294" s="508">
        <v>2487.2499999999995</v>
      </c>
      <c r="H294" s="508">
        <v>2779.9499999999994</v>
      </c>
      <c r="I294" s="508">
        <v>2844.6499999999992</v>
      </c>
      <c r="J294" s="508">
        <v>2926.2999999999993</v>
      </c>
      <c r="K294" s="507">
        <v>2763</v>
      </c>
      <c r="L294" s="507">
        <v>2616.65</v>
      </c>
      <c r="M294" s="507">
        <v>3.87249</v>
      </c>
    </row>
    <row r="295" spans="1:13">
      <c r="A295" s="254">
        <v>285</v>
      </c>
      <c r="B295" s="510" t="s">
        <v>133</v>
      </c>
      <c r="C295" s="507">
        <v>432.15</v>
      </c>
      <c r="D295" s="508">
        <v>435.45</v>
      </c>
      <c r="E295" s="508">
        <v>427.2</v>
      </c>
      <c r="F295" s="508">
        <v>422.25</v>
      </c>
      <c r="G295" s="508">
        <v>414</v>
      </c>
      <c r="H295" s="508">
        <v>440.4</v>
      </c>
      <c r="I295" s="508">
        <v>448.65</v>
      </c>
      <c r="J295" s="508">
        <v>453.59999999999997</v>
      </c>
      <c r="K295" s="507">
        <v>443.7</v>
      </c>
      <c r="L295" s="507">
        <v>430.5</v>
      </c>
      <c r="M295" s="507">
        <v>40.123069999999998</v>
      </c>
    </row>
    <row r="296" spans="1:13">
      <c r="A296" s="254">
        <v>286</v>
      </c>
      <c r="B296" s="510" t="s">
        <v>753</v>
      </c>
      <c r="C296" s="507">
        <v>228.2</v>
      </c>
      <c r="D296" s="508">
        <v>228.1</v>
      </c>
      <c r="E296" s="508">
        <v>224.2</v>
      </c>
      <c r="F296" s="508">
        <v>220.2</v>
      </c>
      <c r="G296" s="508">
        <v>216.29999999999998</v>
      </c>
      <c r="H296" s="508">
        <v>232.1</v>
      </c>
      <c r="I296" s="508">
        <v>236.00000000000003</v>
      </c>
      <c r="J296" s="508">
        <v>240</v>
      </c>
      <c r="K296" s="507">
        <v>232</v>
      </c>
      <c r="L296" s="507">
        <v>224.1</v>
      </c>
      <c r="M296" s="507">
        <v>1.1955</v>
      </c>
    </row>
    <row r="297" spans="1:13">
      <c r="A297" s="254">
        <v>287</v>
      </c>
      <c r="B297" s="510" t="s">
        <v>428</v>
      </c>
      <c r="C297" s="507">
        <v>6397.95</v>
      </c>
      <c r="D297" s="508">
        <v>6349.5166666666664</v>
      </c>
      <c r="E297" s="508">
        <v>6218.833333333333</v>
      </c>
      <c r="F297" s="508">
        <v>6039.7166666666662</v>
      </c>
      <c r="G297" s="508">
        <v>5909.0333333333328</v>
      </c>
      <c r="H297" s="508">
        <v>6528.6333333333332</v>
      </c>
      <c r="I297" s="508">
        <v>6659.3166666666675</v>
      </c>
      <c r="J297" s="508">
        <v>6838.4333333333334</v>
      </c>
      <c r="K297" s="507">
        <v>6480.2</v>
      </c>
      <c r="L297" s="507">
        <v>6170.4</v>
      </c>
      <c r="M297" s="507">
        <v>0.14258999999999999</v>
      </c>
    </row>
    <row r="298" spans="1:13">
      <c r="A298" s="254">
        <v>288</v>
      </c>
      <c r="B298" s="510" t="s">
        <v>260</v>
      </c>
      <c r="C298" s="507">
        <v>3866.2</v>
      </c>
      <c r="D298" s="508">
        <v>3889.0666666666671</v>
      </c>
      <c r="E298" s="508">
        <v>3823.1333333333341</v>
      </c>
      <c r="F298" s="508">
        <v>3780.0666666666671</v>
      </c>
      <c r="G298" s="508">
        <v>3714.1333333333341</v>
      </c>
      <c r="H298" s="508">
        <v>3932.1333333333341</v>
      </c>
      <c r="I298" s="508">
        <v>3998.0666666666675</v>
      </c>
      <c r="J298" s="508">
        <v>4041.1333333333341</v>
      </c>
      <c r="K298" s="507">
        <v>3955</v>
      </c>
      <c r="L298" s="507">
        <v>3846</v>
      </c>
      <c r="M298" s="507">
        <v>1.6274999999999999</v>
      </c>
    </row>
    <row r="299" spans="1:13">
      <c r="A299" s="254">
        <v>289</v>
      </c>
      <c r="B299" s="510" t="s">
        <v>134</v>
      </c>
      <c r="C299" s="507">
        <v>1515.2</v>
      </c>
      <c r="D299" s="508">
        <v>1503.3999999999999</v>
      </c>
      <c r="E299" s="508">
        <v>1481.7999999999997</v>
      </c>
      <c r="F299" s="508">
        <v>1448.3999999999999</v>
      </c>
      <c r="G299" s="508">
        <v>1426.7999999999997</v>
      </c>
      <c r="H299" s="508">
        <v>1536.7999999999997</v>
      </c>
      <c r="I299" s="508">
        <v>1558.3999999999996</v>
      </c>
      <c r="J299" s="508">
        <v>1591.7999999999997</v>
      </c>
      <c r="K299" s="507">
        <v>1525</v>
      </c>
      <c r="L299" s="507">
        <v>1470</v>
      </c>
      <c r="M299" s="507">
        <v>41.500489999999999</v>
      </c>
    </row>
    <row r="300" spans="1:13">
      <c r="A300" s="254">
        <v>290</v>
      </c>
      <c r="B300" s="510" t="s">
        <v>429</v>
      </c>
      <c r="C300" s="507">
        <v>342.9</v>
      </c>
      <c r="D300" s="508">
        <v>347.96666666666664</v>
      </c>
      <c r="E300" s="508">
        <v>336.23333333333329</v>
      </c>
      <c r="F300" s="508">
        <v>329.56666666666666</v>
      </c>
      <c r="G300" s="508">
        <v>317.83333333333331</v>
      </c>
      <c r="H300" s="508">
        <v>354.63333333333327</v>
      </c>
      <c r="I300" s="508">
        <v>366.36666666666662</v>
      </c>
      <c r="J300" s="508">
        <v>373.03333333333325</v>
      </c>
      <c r="K300" s="507">
        <v>359.7</v>
      </c>
      <c r="L300" s="507">
        <v>341.3</v>
      </c>
      <c r="M300" s="507">
        <v>37.612130000000001</v>
      </c>
    </row>
    <row r="301" spans="1:13">
      <c r="A301" s="254">
        <v>291</v>
      </c>
      <c r="B301" s="510" t="s">
        <v>430</v>
      </c>
      <c r="C301" s="507">
        <v>42.55</v>
      </c>
      <c r="D301" s="508">
        <v>42.949999999999996</v>
      </c>
      <c r="E301" s="508">
        <v>41.999999999999993</v>
      </c>
      <c r="F301" s="508">
        <v>41.449999999999996</v>
      </c>
      <c r="G301" s="508">
        <v>40.499999999999993</v>
      </c>
      <c r="H301" s="508">
        <v>43.499999999999993</v>
      </c>
      <c r="I301" s="508">
        <v>44.449999999999996</v>
      </c>
      <c r="J301" s="508">
        <v>44.999999999999993</v>
      </c>
      <c r="K301" s="507">
        <v>43.9</v>
      </c>
      <c r="L301" s="507">
        <v>42.4</v>
      </c>
      <c r="M301" s="507">
        <v>13.32986</v>
      </c>
    </row>
    <row r="302" spans="1:13">
      <c r="A302" s="254">
        <v>292</v>
      </c>
      <c r="B302" s="510" t="s">
        <v>431</v>
      </c>
      <c r="C302" s="507">
        <v>1693.75</v>
      </c>
      <c r="D302" s="508">
        <v>1717.25</v>
      </c>
      <c r="E302" s="508">
        <v>1646.5</v>
      </c>
      <c r="F302" s="508">
        <v>1599.25</v>
      </c>
      <c r="G302" s="508">
        <v>1528.5</v>
      </c>
      <c r="H302" s="508">
        <v>1764.5</v>
      </c>
      <c r="I302" s="508">
        <v>1835.25</v>
      </c>
      <c r="J302" s="508">
        <v>1882.5</v>
      </c>
      <c r="K302" s="507">
        <v>1788</v>
      </c>
      <c r="L302" s="507">
        <v>1670</v>
      </c>
      <c r="M302" s="507">
        <v>0.41300999999999999</v>
      </c>
    </row>
    <row r="303" spans="1:13">
      <c r="A303" s="254">
        <v>293</v>
      </c>
      <c r="B303" s="510" t="s">
        <v>135</v>
      </c>
      <c r="C303" s="507">
        <v>1050.45</v>
      </c>
      <c r="D303" s="508">
        <v>1049.2</v>
      </c>
      <c r="E303" s="508">
        <v>1034.1500000000001</v>
      </c>
      <c r="F303" s="508">
        <v>1017.8500000000001</v>
      </c>
      <c r="G303" s="508">
        <v>1002.8000000000002</v>
      </c>
      <c r="H303" s="508">
        <v>1065.5</v>
      </c>
      <c r="I303" s="508">
        <v>1080.5499999999997</v>
      </c>
      <c r="J303" s="508">
        <v>1096.8499999999999</v>
      </c>
      <c r="K303" s="507">
        <v>1064.25</v>
      </c>
      <c r="L303" s="507">
        <v>1032.9000000000001</v>
      </c>
      <c r="M303" s="507">
        <v>14.093249999999999</v>
      </c>
    </row>
    <row r="304" spans="1:13">
      <c r="A304" s="254">
        <v>294</v>
      </c>
      <c r="B304" s="510" t="s">
        <v>432</v>
      </c>
      <c r="C304" s="507">
        <v>1701.4</v>
      </c>
      <c r="D304" s="508">
        <v>1715.4333333333334</v>
      </c>
      <c r="E304" s="508">
        <v>1685.9666666666667</v>
      </c>
      <c r="F304" s="508">
        <v>1670.5333333333333</v>
      </c>
      <c r="G304" s="508">
        <v>1641.0666666666666</v>
      </c>
      <c r="H304" s="508">
        <v>1730.8666666666668</v>
      </c>
      <c r="I304" s="508">
        <v>1760.3333333333335</v>
      </c>
      <c r="J304" s="508">
        <v>1775.7666666666669</v>
      </c>
      <c r="K304" s="507">
        <v>1744.9</v>
      </c>
      <c r="L304" s="507">
        <v>1700</v>
      </c>
      <c r="M304" s="507">
        <v>0.34477000000000002</v>
      </c>
    </row>
    <row r="305" spans="1:13">
      <c r="A305" s="254">
        <v>295</v>
      </c>
      <c r="B305" s="510" t="s">
        <v>433</v>
      </c>
      <c r="C305" s="507">
        <v>890.65</v>
      </c>
      <c r="D305" s="508">
        <v>896.81666666666661</v>
      </c>
      <c r="E305" s="508">
        <v>875.93333333333317</v>
      </c>
      <c r="F305" s="508">
        <v>861.21666666666658</v>
      </c>
      <c r="G305" s="508">
        <v>840.33333333333314</v>
      </c>
      <c r="H305" s="508">
        <v>911.53333333333319</v>
      </c>
      <c r="I305" s="508">
        <v>932.41666666666663</v>
      </c>
      <c r="J305" s="508">
        <v>947.13333333333321</v>
      </c>
      <c r="K305" s="507">
        <v>917.7</v>
      </c>
      <c r="L305" s="507">
        <v>882.1</v>
      </c>
      <c r="M305" s="507">
        <v>0.19894999999999999</v>
      </c>
    </row>
    <row r="306" spans="1:13">
      <c r="A306" s="254">
        <v>296</v>
      </c>
      <c r="B306" s="510" t="s">
        <v>434</v>
      </c>
      <c r="C306" s="507">
        <v>45.25</v>
      </c>
      <c r="D306" s="508">
        <v>45.916666666666664</v>
      </c>
      <c r="E306" s="508">
        <v>44.18333333333333</v>
      </c>
      <c r="F306" s="508">
        <v>43.116666666666667</v>
      </c>
      <c r="G306" s="508">
        <v>41.383333333333333</v>
      </c>
      <c r="H306" s="508">
        <v>46.983333333333327</v>
      </c>
      <c r="I306" s="508">
        <v>48.716666666666661</v>
      </c>
      <c r="J306" s="508">
        <v>49.783333333333324</v>
      </c>
      <c r="K306" s="507">
        <v>47.65</v>
      </c>
      <c r="L306" s="507">
        <v>44.85</v>
      </c>
      <c r="M306" s="507">
        <v>44.615270000000002</v>
      </c>
    </row>
    <row r="307" spans="1:13">
      <c r="A307" s="254">
        <v>297</v>
      </c>
      <c r="B307" s="510" t="s">
        <v>435</v>
      </c>
      <c r="C307" s="507">
        <v>159.4</v>
      </c>
      <c r="D307" s="508">
        <v>160.46666666666667</v>
      </c>
      <c r="E307" s="508">
        <v>157.18333333333334</v>
      </c>
      <c r="F307" s="508">
        <v>154.96666666666667</v>
      </c>
      <c r="G307" s="508">
        <v>151.68333333333334</v>
      </c>
      <c r="H307" s="508">
        <v>162.68333333333334</v>
      </c>
      <c r="I307" s="508">
        <v>165.9666666666667</v>
      </c>
      <c r="J307" s="508">
        <v>168.18333333333334</v>
      </c>
      <c r="K307" s="507">
        <v>163.75</v>
      </c>
      <c r="L307" s="507">
        <v>158.25</v>
      </c>
      <c r="M307" s="507">
        <v>4.3152400000000002</v>
      </c>
    </row>
    <row r="308" spans="1:13">
      <c r="A308" s="254">
        <v>298</v>
      </c>
      <c r="B308" s="510" t="s">
        <v>146</v>
      </c>
      <c r="C308" s="507">
        <v>87564.55</v>
      </c>
      <c r="D308" s="508">
        <v>88083.849999999991</v>
      </c>
      <c r="E308" s="508">
        <v>86682.749999999985</v>
      </c>
      <c r="F308" s="508">
        <v>85800.95</v>
      </c>
      <c r="G308" s="508">
        <v>84399.849999999991</v>
      </c>
      <c r="H308" s="508">
        <v>88965.64999999998</v>
      </c>
      <c r="I308" s="508">
        <v>90366.749999999985</v>
      </c>
      <c r="J308" s="508">
        <v>91248.549999999974</v>
      </c>
      <c r="K308" s="507">
        <v>89484.95</v>
      </c>
      <c r="L308" s="507">
        <v>87202.05</v>
      </c>
      <c r="M308" s="507">
        <v>0.21118999999999999</v>
      </c>
    </row>
    <row r="309" spans="1:13">
      <c r="A309" s="254">
        <v>299</v>
      </c>
      <c r="B309" s="510" t="s">
        <v>143</v>
      </c>
      <c r="C309" s="507">
        <v>1204.5999999999999</v>
      </c>
      <c r="D309" s="508">
        <v>1214.3166666666666</v>
      </c>
      <c r="E309" s="508">
        <v>1190.6333333333332</v>
      </c>
      <c r="F309" s="508">
        <v>1176.6666666666665</v>
      </c>
      <c r="G309" s="508">
        <v>1152.9833333333331</v>
      </c>
      <c r="H309" s="508">
        <v>1228.2833333333333</v>
      </c>
      <c r="I309" s="508">
        <v>1251.9666666666667</v>
      </c>
      <c r="J309" s="508">
        <v>1265.9333333333334</v>
      </c>
      <c r="K309" s="507">
        <v>1238</v>
      </c>
      <c r="L309" s="507">
        <v>1200.3499999999999</v>
      </c>
      <c r="M309" s="507">
        <v>6.3880499999999998</v>
      </c>
    </row>
    <row r="310" spans="1:13">
      <c r="A310" s="254">
        <v>300</v>
      </c>
      <c r="B310" s="510" t="s">
        <v>436</v>
      </c>
      <c r="C310" s="507">
        <v>3668.8</v>
      </c>
      <c r="D310" s="508">
        <v>3688.1666666666665</v>
      </c>
      <c r="E310" s="508">
        <v>3626.6333333333332</v>
      </c>
      <c r="F310" s="508">
        <v>3584.4666666666667</v>
      </c>
      <c r="G310" s="508">
        <v>3522.9333333333334</v>
      </c>
      <c r="H310" s="508">
        <v>3730.333333333333</v>
      </c>
      <c r="I310" s="508">
        <v>3791.8666666666668</v>
      </c>
      <c r="J310" s="508">
        <v>3834.0333333333328</v>
      </c>
      <c r="K310" s="507">
        <v>3749.7</v>
      </c>
      <c r="L310" s="507">
        <v>3646</v>
      </c>
      <c r="M310" s="507">
        <v>5.8979999999999998E-2</v>
      </c>
    </row>
    <row r="311" spans="1:13">
      <c r="A311" s="254">
        <v>301</v>
      </c>
      <c r="B311" s="510" t="s">
        <v>437</v>
      </c>
      <c r="C311" s="507">
        <v>301.8</v>
      </c>
      <c r="D311" s="508">
        <v>302.63333333333333</v>
      </c>
      <c r="E311" s="508">
        <v>292.26666666666665</v>
      </c>
      <c r="F311" s="508">
        <v>282.73333333333335</v>
      </c>
      <c r="G311" s="508">
        <v>272.36666666666667</v>
      </c>
      <c r="H311" s="508">
        <v>312.16666666666663</v>
      </c>
      <c r="I311" s="508">
        <v>322.5333333333333</v>
      </c>
      <c r="J311" s="508">
        <v>332.06666666666661</v>
      </c>
      <c r="K311" s="507">
        <v>313</v>
      </c>
      <c r="L311" s="507">
        <v>293.10000000000002</v>
      </c>
      <c r="M311" s="507">
        <v>3.1254499999999998</v>
      </c>
    </row>
    <row r="312" spans="1:13">
      <c r="A312" s="254">
        <v>302</v>
      </c>
      <c r="B312" s="510" t="s">
        <v>137</v>
      </c>
      <c r="C312" s="507">
        <v>201.5</v>
      </c>
      <c r="D312" s="508">
        <v>202.11666666666667</v>
      </c>
      <c r="E312" s="508">
        <v>198.23333333333335</v>
      </c>
      <c r="F312" s="508">
        <v>194.96666666666667</v>
      </c>
      <c r="G312" s="508">
        <v>191.08333333333334</v>
      </c>
      <c r="H312" s="508">
        <v>205.38333333333335</v>
      </c>
      <c r="I312" s="508">
        <v>209.26666666666668</v>
      </c>
      <c r="J312" s="508">
        <v>212.53333333333336</v>
      </c>
      <c r="K312" s="507">
        <v>206</v>
      </c>
      <c r="L312" s="507">
        <v>198.85</v>
      </c>
      <c r="M312" s="507">
        <v>88.112030000000004</v>
      </c>
    </row>
    <row r="313" spans="1:13">
      <c r="A313" s="254">
        <v>303</v>
      </c>
      <c r="B313" s="510" t="s">
        <v>136</v>
      </c>
      <c r="C313" s="507">
        <v>851</v>
      </c>
      <c r="D313" s="508">
        <v>849.44999999999993</v>
      </c>
      <c r="E313" s="508">
        <v>841.54999999999984</v>
      </c>
      <c r="F313" s="508">
        <v>832.09999999999991</v>
      </c>
      <c r="G313" s="508">
        <v>824.19999999999982</v>
      </c>
      <c r="H313" s="508">
        <v>858.89999999999986</v>
      </c>
      <c r="I313" s="508">
        <v>866.8</v>
      </c>
      <c r="J313" s="508">
        <v>876.24999999999989</v>
      </c>
      <c r="K313" s="507">
        <v>857.35</v>
      </c>
      <c r="L313" s="507">
        <v>840</v>
      </c>
      <c r="M313" s="507">
        <v>34.74579</v>
      </c>
    </row>
    <row r="314" spans="1:13">
      <c r="A314" s="254">
        <v>304</v>
      </c>
      <c r="B314" s="510" t="s">
        <v>438</v>
      </c>
      <c r="C314" s="507">
        <v>179.95</v>
      </c>
      <c r="D314" s="508">
        <v>180.73333333333335</v>
      </c>
      <c r="E314" s="508">
        <v>177.9666666666667</v>
      </c>
      <c r="F314" s="508">
        <v>175.98333333333335</v>
      </c>
      <c r="G314" s="508">
        <v>173.2166666666667</v>
      </c>
      <c r="H314" s="508">
        <v>182.7166666666667</v>
      </c>
      <c r="I314" s="508">
        <v>185.48333333333335</v>
      </c>
      <c r="J314" s="508">
        <v>187.4666666666667</v>
      </c>
      <c r="K314" s="507">
        <v>183.5</v>
      </c>
      <c r="L314" s="507">
        <v>178.75</v>
      </c>
      <c r="M314" s="507">
        <v>0.87228000000000006</v>
      </c>
    </row>
    <row r="315" spans="1:13">
      <c r="A315" s="254">
        <v>305</v>
      </c>
      <c r="B315" s="510" t="s">
        <v>439</v>
      </c>
      <c r="C315" s="507">
        <v>230.45</v>
      </c>
      <c r="D315" s="508">
        <v>233.08333333333334</v>
      </c>
      <c r="E315" s="508">
        <v>226.36666666666667</v>
      </c>
      <c r="F315" s="508">
        <v>222.28333333333333</v>
      </c>
      <c r="G315" s="508">
        <v>215.56666666666666</v>
      </c>
      <c r="H315" s="508">
        <v>237.16666666666669</v>
      </c>
      <c r="I315" s="508">
        <v>243.88333333333333</v>
      </c>
      <c r="J315" s="508">
        <v>247.9666666666667</v>
      </c>
      <c r="K315" s="507">
        <v>239.8</v>
      </c>
      <c r="L315" s="507">
        <v>229</v>
      </c>
      <c r="M315" s="507">
        <v>0.65142</v>
      </c>
    </row>
    <row r="316" spans="1:13">
      <c r="A316" s="254">
        <v>306</v>
      </c>
      <c r="B316" s="510" t="s">
        <v>440</v>
      </c>
      <c r="C316" s="507">
        <v>535.20000000000005</v>
      </c>
      <c r="D316" s="508">
        <v>533.5</v>
      </c>
      <c r="E316" s="508">
        <v>526</v>
      </c>
      <c r="F316" s="508">
        <v>516.79999999999995</v>
      </c>
      <c r="G316" s="508">
        <v>509.29999999999995</v>
      </c>
      <c r="H316" s="508">
        <v>542.70000000000005</v>
      </c>
      <c r="I316" s="508">
        <v>550.20000000000005</v>
      </c>
      <c r="J316" s="508">
        <v>559.40000000000009</v>
      </c>
      <c r="K316" s="507">
        <v>541</v>
      </c>
      <c r="L316" s="507">
        <v>524.29999999999995</v>
      </c>
      <c r="M316" s="507">
        <v>2.2643300000000002</v>
      </c>
    </row>
    <row r="317" spans="1:13">
      <c r="A317" s="254">
        <v>307</v>
      </c>
      <c r="B317" s="510" t="s">
        <v>138</v>
      </c>
      <c r="C317" s="507">
        <v>163.9</v>
      </c>
      <c r="D317" s="508">
        <v>165.26666666666668</v>
      </c>
      <c r="E317" s="508">
        <v>161.88333333333335</v>
      </c>
      <c r="F317" s="508">
        <v>159.86666666666667</v>
      </c>
      <c r="G317" s="508">
        <v>156.48333333333335</v>
      </c>
      <c r="H317" s="508">
        <v>167.28333333333336</v>
      </c>
      <c r="I317" s="508">
        <v>170.66666666666669</v>
      </c>
      <c r="J317" s="508">
        <v>172.68333333333337</v>
      </c>
      <c r="K317" s="507">
        <v>168.65</v>
      </c>
      <c r="L317" s="507">
        <v>163.25</v>
      </c>
      <c r="M317" s="507">
        <v>45.393219999999999</v>
      </c>
    </row>
    <row r="318" spans="1:13">
      <c r="A318" s="254">
        <v>308</v>
      </c>
      <c r="B318" s="510" t="s">
        <v>261</v>
      </c>
      <c r="C318" s="507">
        <v>44.3</v>
      </c>
      <c r="D318" s="508">
        <v>44.383333333333333</v>
      </c>
      <c r="E318" s="508">
        <v>42.916666666666664</v>
      </c>
      <c r="F318" s="508">
        <v>41.533333333333331</v>
      </c>
      <c r="G318" s="508">
        <v>40.066666666666663</v>
      </c>
      <c r="H318" s="508">
        <v>45.766666666666666</v>
      </c>
      <c r="I318" s="508">
        <v>47.233333333333334</v>
      </c>
      <c r="J318" s="508">
        <v>48.616666666666667</v>
      </c>
      <c r="K318" s="507">
        <v>45.85</v>
      </c>
      <c r="L318" s="507">
        <v>43</v>
      </c>
      <c r="M318" s="507">
        <v>110.07299</v>
      </c>
    </row>
    <row r="319" spans="1:13">
      <c r="A319" s="254">
        <v>309</v>
      </c>
      <c r="B319" s="510" t="s">
        <v>139</v>
      </c>
      <c r="C319" s="507">
        <v>400.45</v>
      </c>
      <c r="D319" s="508">
        <v>401.7</v>
      </c>
      <c r="E319" s="508">
        <v>398.75</v>
      </c>
      <c r="F319" s="508">
        <v>397.05</v>
      </c>
      <c r="G319" s="508">
        <v>394.1</v>
      </c>
      <c r="H319" s="508">
        <v>403.4</v>
      </c>
      <c r="I319" s="508">
        <v>406.34999999999991</v>
      </c>
      <c r="J319" s="508">
        <v>408.04999999999995</v>
      </c>
      <c r="K319" s="507">
        <v>404.65</v>
      </c>
      <c r="L319" s="507">
        <v>400</v>
      </c>
      <c r="M319" s="507">
        <v>13.680149999999999</v>
      </c>
    </row>
    <row r="320" spans="1:13">
      <c r="A320" s="254">
        <v>310</v>
      </c>
      <c r="B320" s="510" t="s">
        <v>140</v>
      </c>
      <c r="C320" s="507">
        <v>7259.5</v>
      </c>
      <c r="D320" s="508">
        <v>7271.4333333333334</v>
      </c>
      <c r="E320" s="508">
        <v>7204.0666666666666</v>
      </c>
      <c r="F320" s="508">
        <v>7148.6333333333332</v>
      </c>
      <c r="G320" s="508">
        <v>7081.2666666666664</v>
      </c>
      <c r="H320" s="508">
        <v>7326.8666666666668</v>
      </c>
      <c r="I320" s="508">
        <v>7394.2333333333336</v>
      </c>
      <c r="J320" s="508">
        <v>7449.666666666667</v>
      </c>
      <c r="K320" s="507">
        <v>7338.8</v>
      </c>
      <c r="L320" s="507">
        <v>7216</v>
      </c>
      <c r="M320" s="507">
        <v>9.7757199999999997</v>
      </c>
    </row>
    <row r="321" spans="1:13">
      <c r="A321" s="254">
        <v>311</v>
      </c>
      <c r="B321" s="510" t="s">
        <v>142</v>
      </c>
      <c r="C321" s="507">
        <v>915.4</v>
      </c>
      <c r="D321" s="508">
        <v>913.85</v>
      </c>
      <c r="E321" s="508">
        <v>903.2</v>
      </c>
      <c r="F321" s="508">
        <v>891</v>
      </c>
      <c r="G321" s="508">
        <v>880.35</v>
      </c>
      <c r="H321" s="508">
        <v>926.05000000000007</v>
      </c>
      <c r="I321" s="508">
        <v>936.69999999999993</v>
      </c>
      <c r="J321" s="508">
        <v>948.90000000000009</v>
      </c>
      <c r="K321" s="507">
        <v>924.5</v>
      </c>
      <c r="L321" s="507">
        <v>901.65</v>
      </c>
      <c r="M321" s="507">
        <v>5.2530400000000004</v>
      </c>
    </row>
    <row r="322" spans="1:13">
      <c r="A322" s="254">
        <v>312</v>
      </c>
      <c r="B322" s="510" t="s">
        <v>441</v>
      </c>
      <c r="C322" s="507">
        <v>1913.4</v>
      </c>
      <c r="D322" s="508">
        <v>1920.8</v>
      </c>
      <c r="E322" s="508">
        <v>1885.6</v>
      </c>
      <c r="F322" s="508">
        <v>1857.8</v>
      </c>
      <c r="G322" s="508">
        <v>1822.6</v>
      </c>
      <c r="H322" s="508">
        <v>1948.6</v>
      </c>
      <c r="I322" s="508">
        <v>1983.8000000000002</v>
      </c>
      <c r="J322" s="508">
        <v>2011.6</v>
      </c>
      <c r="K322" s="507">
        <v>1956</v>
      </c>
      <c r="L322" s="507">
        <v>1893</v>
      </c>
      <c r="M322" s="507">
        <v>1.8984700000000001</v>
      </c>
    </row>
    <row r="323" spans="1:13">
      <c r="A323" s="254">
        <v>313</v>
      </c>
      <c r="B323" s="510" t="s">
        <v>144</v>
      </c>
      <c r="C323" s="507">
        <v>1749.5</v>
      </c>
      <c r="D323" s="508">
        <v>1744.6499999999999</v>
      </c>
      <c r="E323" s="508">
        <v>1725.2999999999997</v>
      </c>
      <c r="F323" s="508">
        <v>1701.1</v>
      </c>
      <c r="G323" s="508">
        <v>1681.7499999999998</v>
      </c>
      <c r="H323" s="508">
        <v>1768.8499999999997</v>
      </c>
      <c r="I323" s="508">
        <v>1788.1999999999996</v>
      </c>
      <c r="J323" s="508">
        <v>1812.3999999999996</v>
      </c>
      <c r="K323" s="507">
        <v>1764</v>
      </c>
      <c r="L323" s="507">
        <v>1720.45</v>
      </c>
      <c r="M323" s="507">
        <v>5.1686699999999997</v>
      </c>
    </row>
    <row r="324" spans="1:13">
      <c r="A324" s="254">
        <v>314</v>
      </c>
      <c r="B324" s="510" t="s">
        <v>442</v>
      </c>
      <c r="C324" s="507">
        <v>98.75</v>
      </c>
      <c r="D324" s="508">
        <v>99.399999999999991</v>
      </c>
      <c r="E324" s="508">
        <v>97.149999999999977</v>
      </c>
      <c r="F324" s="508">
        <v>95.549999999999983</v>
      </c>
      <c r="G324" s="508">
        <v>93.299999999999969</v>
      </c>
      <c r="H324" s="508">
        <v>100.99999999999999</v>
      </c>
      <c r="I324" s="508">
        <v>103.25000000000001</v>
      </c>
      <c r="J324" s="508">
        <v>104.85</v>
      </c>
      <c r="K324" s="507">
        <v>101.65</v>
      </c>
      <c r="L324" s="507">
        <v>97.8</v>
      </c>
      <c r="M324" s="507">
        <v>6.3740600000000001</v>
      </c>
    </row>
    <row r="325" spans="1:13">
      <c r="A325" s="254">
        <v>315</v>
      </c>
      <c r="B325" s="510" t="s">
        <v>443</v>
      </c>
      <c r="C325" s="507">
        <v>556.45000000000005</v>
      </c>
      <c r="D325" s="508">
        <v>551.0333333333333</v>
      </c>
      <c r="E325" s="508">
        <v>537.16666666666663</v>
      </c>
      <c r="F325" s="508">
        <v>517.88333333333333</v>
      </c>
      <c r="G325" s="508">
        <v>504.01666666666665</v>
      </c>
      <c r="H325" s="508">
        <v>570.31666666666661</v>
      </c>
      <c r="I325" s="508">
        <v>584.18333333333339</v>
      </c>
      <c r="J325" s="508">
        <v>603.46666666666658</v>
      </c>
      <c r="K325" s="507">
        <v>564.9</v>
      </c>
      <c r="L325" s="507">
        <v>531.75</v>
      </c>
      <c r="M325" s="507">
        <v>1.85022</v>
      </c>
    </row>
    <row r="326" spans="1:13">
      <c r="A326" s="254">
        <v>316</v>
      </c>
      <c r="B326" s="510" t="s">
        <v>754</v>
      </c>
      <c r="C326" s="507">
        <v>194.65</v>
      </c>
      <c r="D326" s="508">
        <v>195.38333333333335</v>
      </c>
      <c r="E326" s="508">
        <v>192.81666666666672</v>
      </c>
      <c r="F326" s="508">
        <v>190.98333333333338</v>
      </c>
      <c r="G326" s="508">
        <v>188.41666666666674</v>
      </c>
      <c r="H326" s="508">
        <v>197.2166666666667</v>
      </c>
      <c r="I326" s="508">
        <v>199.78333333333336</v>
      </c>
      <c r="J326" s="508">
        <v>201.61666666666667</v>
      </c>
      <c r="K326" s="507">
        <v>197.95</v>
      </c>
      <c r="L326" s="507">
        <v>193.55</v>
      </c>
      <c r="M326" s="507">
        <v>4.0861599999999996</v>
      </c>
    </row>
    <row r="327" spans="1:13">
      <c r="A327" s="254">
        <v>317</v>
      </c>
      <c r="B327" s="510" t="s">
        <v>145</v>
      </c>
      <c r="C327" s="507">
        <v>224.8</v>
      </c>
      <c r="D327" s="508">
        <v>227.4</v>
      </c>
      <c r="E327" s="508">
        <v>221.35000000000002</v>
      </c>
      <c r="F327" s="508">
        <v>217.9</v>
      </c>
      <c r="G327" s="508">
        <v>211.85000000000002</v>
      </c>
      <c r="H327" s="508">
        <v>230.85000000000002</v>
      </c>
      <c r="I327" s="508">
        <v>236.90000000000003</v>
      </c>
      <c r="J327" s="508">
        <v>240.35000000000002</v>
      </c>
      <c r="K327" s="507">
        <v>233.45</v>
      </c>
      <c r="L327" s="507">
        <v>223.95</v>
      </c>
      <c r="M327" s="507">
        <v>112.20395000000001</v>
      </c>
    </row>
    <row r="328" spans="1:13">
      <c r="A328" s="254">
        <v>318</v>
      </c>
      <c r="B328" s="510" t="s">
        <v>444</v>
      </c>
      <c r="C328" s="507">
        <v>675.75</v>
      </c>
      <c r="D328" s="508">
        <v>676.25</v>
      </c>
      <c r="E328" s="508">
        <v>664.5</v>
      </c>
      <c r="F328" s="508">
        <v>653.25</v>
      </c>
      <c r="G328" s="508">
        <v>641.5</v>
      </c>
      <c r="H328" s="508">
        <v>687.5</v>
      </c>
      <c r="I328" s="508">
        <v>699.25</v>
      </c>
      <c r="J328" s="508">
        <v>710.5</v>
      </c>
      <c r="K328" s="507">
        <v>688</v>
      </c>
      <c r="L328" s="507">
        <v>665</v>
      </c>
      <c r="M328" s="507">
        <v>7.4710000000000001</v>
      </c>
    </row>
    <row r="329" spans="1:13">
      <c r="A329" s="254">
        <v>319</v>
      </c>
      <c r="B329" s="510" t="s">
        <v>262</v>
      </c>
      <c r="C329" s="507">
        <v>1612.05</v>
      </c>
      <c r="D329" s="508">
        <v>1623.8166666666666</v>
      </c>
      <c r="E329" s="508">
        <v>1588.2333333333331</v>
      </c>
      <c r="F329" s="508">
        <v>1564.4166666666665</v>
      </c>
      <c r="G329" s="508">
        <v>1528.833333333333</v>
      </c>
      <c r="H329" s="508">
        <v>1647.6333333333332</v>
      </c>
      <c r="I329" s="508">
        <v>1683.2166666666667</v>
      </c>
      <c r="J329" s="508">
        <v>1707.0333333333333</v>
      </c>
      <c r="K329" s="507">
        <v>1659.4</v>
      </c>
      <c r="L329" s="507">
        <v>1600</v>
      </c>
      <c r="M329" s="507">
        <v>2.05579</v>
      </c>
    </row>
    <row r="330" spans="1:13">
      <c r="A330" s="254">
        <v>320</v>
      </c>
      <c r="B330" s="510" t="s">
        <v>445</v>
      </c>
      <c r="C330" s="507">
        <v>1533.35</v>
      </c>
      <c r="D330" s="508">
        <v>1532.45</v>
      </c>
      <c r="E330" s="508">
        <v>1507.2</v>
      </c>
      <c r="F330" s="508">
        <v>1481.05</v>
      </c>
      <c r="G330" s="508">
        <v>1455.8</v>
      </c>
      <c r="H330" s="508">
        <v>1558.6000000000001</v>
      </c>
      <c r="I330" s="508">
        <v>1583.8500000000001</v>
      </c>
      <c r="J330" s="508">
        <v>1610.0000000000002</v>
      </c>
      <c r="K330" s="507">
        <v>1557.7</v>
      </c>
      <c r="L330" s="507">
        <v>1506.3</v>
      </c>
      <c r="M330" s="507">
        <v>2.81087</v>
      </c>
    </row>
    <row r="331" spans="1:13">
      <c r="A331" s="254">
        <v>321</v>
      </c>
      <c r="B331" s="510" t="s">
        <v>147</v>
      </c>
      <c r="C331" s="507">
        <v>1259.45</v>
      </c>
      <c r="D331" s="508">
        <v>1251.8500000000001</v>
      </c>
      <c r="E331" s="508">
        <v>1232.6000000000004</v>
      </c>
      <c r="F331" s="508">
        <v>1205.7500000000002</v>
      </c>
      <c r="G331" s="508">
        <v>1186.5000000000005</v>
      </c>
      <c r="H331" s="508">
        <v>1278.7000000000003</v>
      </c>
      <c r="I331" s="508">
        <v>1297.9499999999998</v>
      </c>
      <c r="J331" s="508">
        <v>1324.8000000000002</v>
      </c>
      <c r="K331" s="507">
        <v>1271.0999999999999</v>
      </c>
      <c r="L331" s="507">
        <v>1225</v>
      </c>
      <c r="M331" s="507">
        <v>33.021059999999999</v>
      </c>
    </row>
    <row r="332" spans="1:13">
      <c r="A332" s="254">
        <v>322</v>
      </c>
      <c r="B332" s="510" t="s">
        <v>263</v>
      </c>
      <c r="C332" s="507">
        <v>851.55</v>
      </c>
      <c r="D332" s="508">
        <v>862.83333333333337</v>
      </c>
      <c r="E332" s="508">
        <v>826.86666666666679</v>
      </c>
      <c r="F332" s="508">
        <v>802.18333333333339</v>
      </c>
      <c r="G332" s="508">
        <v>766.21666666666681</v>
      </c>
      <c r="H332" s="508">
        <v>887.51666666666677</v>
      </c>
      <c r="I332" s="508">
        <v>923.48333333333323</v>
      </c>
      <c r="J332" s="508">
        <v>948.16666666666674</v>
      </c>
      <c r="K332" s="507">
        <v>898.8</v>
      </c>
      <c r="L332" s="507">
        <v>838.15</v>
      </c>
      <c r="M332" s="507">
        <v>18.445150000000002</v>
      </c>
    </row>
    <row r="333" spans="1:13">
      <c r="A333" s="254">
        <v>323</v>
      </c>
      <c r="B333" s="510" t="s">
        <v>149</v>
      </c>
      <c r="C333" s="507">
        <v>51.05</v>
      </c>
      <c r="D333" s="508">
        <v>51.25</v>
      </c>
      <c r="E333" s="508">
        <v>50.35</v>
      </c>
      <c r="F333" s="508">
        <v>49.65</v>
      </c>
      <c r="G333" s="508">
        <v>48.75</v>
      </c>
      <c r="H333" s="508">
        <v>51.95</v>
      </c>
      <c r="I333" s="508">
        <v>52.850000000000009</v>
      </c>
      <c r="J333" s="508">
        <v>53.550000000000004</v>
      </c>
      <c r="K333" s="507">
        <v>52.15</v>
      </c>
      <c r="L333" s="507">
        <v>50.55</v>
      </c>
      <c r="M333" s="507">
        <v>124.96702999999999</v>
      </c>
    </row>
    <row r="334" spans="1:13">
      <c r="A334" s="254">
        <v>324</v>
      </c>
      <c r="B334" s="510" t="s">
        <v>150</v>
      </c>
      <c r="C334" s="507">
        <v>89.45</v>
      </c>
      <c r="D334" s="508">
        <v>90.183333333333323</v>
      </c>
      <c r="E334" s="508">
        <v>88.366666666666646</v>
      </c>
      <c r="F334" s="508">
        <v>87.283333333333317</v>
      </c>
      <c r="G334" s="508">
        <v>85.46666666666664</v>
      </c>
      <c r="H334" s="508">
        <v>91.266666666666652</v>
      </c>
      <c r="I334" s="508">
        <v>93.083333333333343</v>
      </c>
      <c r="J334" s="508">
        <v>94.166666666666657</v>
      </c>
      <c r="K334" s="507">
        <v>92</v>
      </c>
      <c r="L334" s="507">
        <v>89.1</v>
      </c>
      <c r="M334" s="507">
        <v>24.481760000000001</v>
      </c>
    </row>
    <row r="335" spans="1:13">
      <c r="A335" s="254">
        <v>325</v>
      </c>
      <c r="B335" s="510" t="s">
        <v>446</v>
      </c>
      <c r="C335" s="507">
        <v>596.75</v>
      </c>
      <c r="D335" s="508">
        <v>596.25</v>
      </c>
      <c r="E335" s="508">
        <v>590.5</v>
      </c>
      <c r="F335" s="508">
        <v>584.25</v>
      </c>
      <c r="G335" s="508">
        <v>578.5</v>
      </c>
      <c r="H335" s="508">
        <v>602.5</v>
      </c>
      <c r="I335" s="508">
        <v>608.25</v>
      </c>
      <c r="J335" s="508">
        <v>614.5</v>
      </c>
      <c r="K335" s="507">
        <v>602</v>
      </c>
      <c r="L335" s="507">
        <v>590</v>
      </c>
      <c r="M335" s="507">
        <v>0.38501999999999997</v>
      </c>
    </row>
    <row r="336" spans="1:13">
      <c r="A336" s="254">
        <v>326</v>
      </c>
      <c r="B336" s="510" t="s">
        <v>264</v>
      </c>
      <c r="C336" s="507">
        <v>25.85</v>
      </c>
      <c r="D336" s="508">
        <v>25.850000000000005</v>
      </c>
      <c r="E336" s="508">
        <v>25.600000000000009</v>
      </c>
      <c r="F336" s="508">
        <v>25.350000000000005</v>
      </c>
      <c r="G336" s="508">
        <v>25.100000000000009</v>
      </c>
      <c r="H336" s="508">
        <v>26.100000000000009</v>
      </c>
      <c r="I336" s="508">
        <v>26.35</v>
      </c>
      <c r="J336" s="508">
        <v>26.600000000000009</v>
      </c>
      <c r="K336" s="507">
        <v>26.1</v>
      </c>
      <c r="L336" s="507">
        <v>25.6</v>
      </c>
      <c r="M336" s="507">
        <v>68.205520000000007</v>
      </c>
    </row>
    <row r="337" spans="1:13">
      <c r="A337" s="254">
        <v>327</v>
      </c>
      <c r="B337" s="510" t="s">
        <v>447</v>
      </c>
      <c r="C337" s="507">
        <v>53.65</v>
      </c>
      <c r="D337" s="508">
        <v>53.933333333333337</v>
      </c>
      <c r="E337" s="508">
        <v>53.116666666666674</v>
      </c>
      <c r="F337" s="508">
        <v>52.583333333333336</v>
      </c>
      <c r="G337" s="508">
        <v>51.766666666666673</v>
      </c>
      <c r="H337" s="508">
        <v>54.466666666666676</v>
      </c>
      <c r="I337" s="508">
        <v>55.283333333333339</v>
      </c>
      <c r="J337" s="508">
        <v>55.816666666666677</v>
      </c>
      <c r="K337" s="507">
        <v>54.75</v>
      </c>
      <c r="L337" s="507">
        <v>53.4</v>
      </c>
      <c r="M337" s="507">
        <v>14.60263</v>
      </c>
    </row>
    <row r="338" spans="1:13">
      <c r="A338" s="254">
        <v>328</v>
      </c>
      <c r="B338" s="510" t="s">
        <v>152</v>
      </c>
      <c r="C338" s="507">
        <v>138.25</v>
      </c>
      <c r="D338" s="508">
        <v>138.1</v>
      </c>
      <c r="E338" s="508">
        <v>136.29999999999998</v>
      </c>
      <c r="F338" s="508">
        <v>134.35</v>
      </c>
      <c r="G338" s="508">
        <v>132.54999999999998</v>
      </c>
      <c r="H338" s="508">
        <v>140.04999999999998</v>
      </c>
      <c r="I338" s="508">
        <v>141.85</v>
      </c>
      <c r="J338" s="508">
        <v>143.79999999999998</v>
      </c>
      <c r="K338" s="507">
        <v>139.9</v>
      </c>
      <c r="L338" s="507">
        <v>136.15</v>
      </c>
      <c r="M338" s="507">
        <v>132.96722</v>
      </c>
    </row>
    <row r="339" spans="1:13">
      <c r="A339" s="254">
        <v>329</v>
      </c>
      <c r="B339" s="510" t="s">
        <v>694</v>
      </c>
      <c r="C339" s="507">
        <v>178.9</v>
      </c>
      <c r="D339" s="508">
        <v>181.98333333333335</v>
      </c>
      <c r="E339" s="508">
        <v>174.41666666666669</v>
      </c>
      <c r="F339" s="508">
        <v>169.93333333333334</v>
      </c>
      <c r="G339" s="508">
        <v>162.36666666666667</v>
      </c>
      <c r="H339" s="508">
        <v>186.4666666666667</v>
      </c>
      <c r="I339" s="508">
        <v>194.03333333333336</v>
      </c>
      <c r="J339" s="508">
        <v>198.51666666666671</v>
      </c>
      <c r="K339" s="507">
        <v>189.55</v>
      </c>
      <c r="L339" s="507">
        <v>177.5</v>
      </c>
      <c r="M339" s="507">
        <v>13.42329</v>
      </c>
    </row>
    <row r="340" spans="1:13">
      <c r="A340" s="254">
        <v>330</v>
      </c>
      <c r="B340" s="510" t="s">
        <v>153</v>
      </c>
      <c r="C340" s="507">
        <v>110.55</v>
      </c>
      <c r="D340" s="508">
        <v>111.11666666666667</v>
      </c>
      <c r="E340" s="508">
        <v>108.93333333333335</v>
      </c>
      <c r="F340" s="508">
        <v>107.31666666666668</v>
      </c>
      <c r="G340" s="508">
        <v>105.13333333333335</v>
      </c>
      <c r="H340" s="508">
        <v>112.73333333333335</v>
      </c>
      <c r="I340" s="508">
        <v>114.91666666666669</v>
      </c>
      <c r="J340" s="508">
        <v>116.53333333333335</v>
      </c>
      <c r="K340" s="507">
        <v>113.3</v>
      </c>
      <c r="L340" s="507">
        <v>109.5</v>
      </c>
      <c r="M340" s="507">
        <v>281.63362000000001</v>
      </c>
    </row>
    <row r="341" spans="1:13">
      <c r="A341" s="254">
        <v>331</v>
      </c>
      <c r="B341" s="510" t="s">
        <v>448</v>
      </c>
      <c r="C341" s="507">
        <v>414.1</v>
      </c>
      <c r="D341" s="508">
        <v>417.11666666666662</v>
      </c>
      <c r="E341" s="508">
        <v>406.98333333333323</v>
      </c>
      <c r="F341" s="508">
        <v>399.86666666666662</v>
      </c>
      <c r="G341" s="508">
        <v>389.73333333333323</v>
      </c>
      <c r="H341" s="508">
        <v>424.23333333333323</v>
      </c>
      <c r="I341" s="508">
        <v>434.36666666666656</v>
      </c>
      <c r="J341" s="508">
        <v>441.48333333333323</v>
      </c>
      <c r="K341" s="507">
        <v>427.25</v>
      </c>
      <c r="L341" s="507">
        <v>410</v>
      </c>
      <c r="M341" s="507">
        <v>2.5605000000000002</v>
      </c>
    </row>
    <row r="342" spans="1:13">
      <c r="A342" s="254">
        <v>332</v>
      </c>
      <c r="B342" s="510" t="s">
        <v>148</v>
      </c>
      <c r="C342" s="507">
        <v>60</v>
      </c>
      <c r="D342" s="508">
        <v>59.716666666666669</v>
      </c>
      <c r="E342" s="508">
        <v>58.483333333333334</v>
      </c>
      <c r="F342" s="508">
        <v>56.966666666666669</v>
      </c>
      <c r="G342" s="508">
        <v>55.733333333333334</v>
      </c>
      <c r="H342" s="508">
        <v>61.233333333333334</v>
      </c>
      <c r="I342" s="508">
        <v>62.466666666666669</v>
      </c>
      <c r="J342" s="508">
        <v>63.983333333333334</v>
      </c>
      <c r="K342" s="507">
        <v>60.95</v>
      </c>
      <c r="L342" s="507">
        <v>58.2</v>
      </c>
      <c r="M342" s="507">
        <v>268.36219999999997</v>
      </c>
    </row>
    <row r="343" spans="1:13">
      <c r="A343" s="254">
        <v>333</v>
      </c>
      <c r="B343" s="510" t="s">
        <v>449</v>
      </c>
      <c r="C343" s="507">
        <v>64.95</v>
      </c>
      <c r="D343" s="508">
        <v>65.833333333333329</v>
      </c>
      <c r="E343" s="508">
        <v>63.466666666666654</v>
      </c>
      <c r="F343" s="508">
        <v>61.98333333333332</v>
      </c>
      <c r="G343" s="508">
        <v>59.616666666666646</v>
      </c>
      <c r="H343" s="508">
        <v>67.316666666666663</v>
      </c>
      <c r="I343" s="508">
        <v>69.683333333333337</v>
      </c>
      <c r="J343" s="508">
        <v>71.166666666666671</v>
      </c>
      <c r="K343" s="507">
        <v>68.2</v>
      </c>
      <c r="L343" s="507">
        <v>64.349999999999994</v>
      </c>
      <c r="M343" s="507">
        <v>36.210729999999998</v>
      </c>
    </row>
    <row r="344" spans="1:13">
      <c r="A344" s="254">
        <v>334</v>
      </c>
      <c r="B344" s="510" t="s">
        <v>450</v>
      </c>
      <c r="C344" s="507">
        <v>2722.1</v>
      </c>
      <c r="D344" s="508">
        <v>2755.7166666666672</v>
      </c>
      <c r="E344" s="508">
        <v>2676.4333333333343</v>
      </c>
      <c r="F344" s="508">
        <v>2630.7666666666673</v>
      </c>
      <c r="G344" s="508">
        <v>2551.4833333333345</v>
      </c>
      <c r="H344" s="508">
        <v>2801.3833333333341</v>
      </c>
      <c r="I344" s="508">
        <v>2880.666666666667</v>
      </c>
      <c r="J344" s="508">
        <v>2926.3333333333339</v>
      </c>
      <c r="K344" s="507">
        <v>2835</v>
      </c>
      <c r="L344" s="507">
        <v>2710.05</v>
      </c>
      <c r="M344" s="507">
        <v>1.4420200000000001</v>
      </c>
    </row>
    <row r="345" spans="1:13">
      <c r="A345" s="254">
        <v>335</v>
      </c>
      <c r="B345" s="510" t="s">
        <v>755</v>
      </c>
      <c r="C345" s="507">
        <v>85.95</v>
      </c>
      <c r="D345" s="508">
        <v>85.95</v>
      </c>
      <c r="E345" s="508">
        <v>84.600000000000009</v>
      </c>
      <c r="F345" s="508">
        <v>83.25</v>
      </c>
      <c r="G345" s="508">
        <v>81.900000000000006</v>
      </c>
      <c r="H345" s="508">
        <v>87.300000000000011</v>
      </c>
      <c r="I345" s="508">
        <v>88.65</v>
      </c>
      <c r="J345" s="508">
        <v>90.000000000000014</v>
      </c>
      <c r="K345" s="507">
        <v>87.3</v>
      </c>
      <c r="L345" s="507">
        <v>84.6</v>
      </c>
      <c r="M345" s="507">
        <v>0.84250000000000003</v>
      </c>
    </row>
    <row r="346" spans="1:13">
      <c r="A346" s="254">
        <v>336</v>
      </c>
      <c r="B346" s="510" t="s">
        <v>151</v>
      </c>
      <c r="C346" s="507">
        <v>16852.45</v>
      </c>
      <c r="D346" s="508">
        <v>16786.483333333334</v>
      </c>
      <c r="E346" s="508">
        <v>16672.966666666667</v>
      </c>
      <c r="F346" s="508">
        <v>16493.483333333334</v>
      </c>
      <c r="G346" s="508">
        <v>16379.966666666667</v>
      </c>
      <c r="H346" s="508">
        <v>16965.966666666667</v>
      </c>
      <c r="I346" s="508">
        <v>17079.483333333337</v>
      </c>
      <c r="J346" s="508">
        <v>17258.966666666667</v>
      </c>
      <c r="K346" s="507">
        <v>16900</v>
      </c>
      <c r="L346" s="507">
        <v>16607</v>
      </c>
      <c r="M346" s="507">
        <v>0.91842000000000001</v>
      </c>
    </row>
    <row r="347" spans="1:13">
      <c r="A347" s="254">
        <v>337</v>
      </c>
      <c r="B347" s="510" t="s">
        <v>791</v>
      </c>
      <c r="C347" s="507">
        <v>41.7</v>
      </c>
      <c r="D347" s="508">
        <v>42.35</v>
      </c>
      <c r="E347" s="508">
        <v>40.85</v>
      </c>
      <c r="F347" s="508">
        <v>40</v>
      </c>
      <c r="G347" s="508">
        <v>38.5</v>
      </c>
      <c r="H347" s="508">
        <v>43.2</v>
      </c>
      <c r="I347" s="508">
        <v>44.7</v>
      </c>
      <c r="J347" s="508">
        <v>45.550000000000004</v>
      </c>
      <c r="K347" s="507">
        <v>43.85</v>
      </c>
      <c r="L347" s="507">
        <v>41.5</v>
      </c>
      <c r="M347" s="507">
        <v>36.570790000000002</v>
      </c>
    </row>
    <row r="348" spans="1:13">
      <c r="A348" s="254">
        <v>338</v>
      </c>
      <c r="B348" s="510" t="s">
        <v>451</v>
      </c>
      <c r="C348" s="507">
        <v>1821.75</v>
      </c>
      <c r="D348" s="508">
        <v>1824.1499999999999</v>
      </c>
      <c r="E348" s="508">
        <v>1802.5999999999997</v>
      </c>
      <c r="F348" s="508">
        <v>1783.4499999999998</v>
      </c>
      <c r="G348" s="508">
        <v>1761.8999999999996</v>
      </c>
      <c r="H348" s="508">
        <v>1843.2999999999997</v>
      </c>
      <c r="I348" s="508">
        <v>1864.85</v>
      </c>
      <c r="J348" s="508">
        <v>1883.9999999999998</v>
      </c>
      <c r="K348" s="507">
        <v>1845.7</v>
      </c>
      <c r="L348" s="507">
        <v>1805</v>
      </c>
      <c r="M348" s="507">
        <v>9.0459999999999999E-2</v>
      </c>
    </row>
    <row r="349" spans="1:13">
      <c r="A349" s="254">
        <v>339</v>
      </c>
      <c r="B349" s="510" t="s">
        <v>790</v>
      </c>
      <c r="C349" s="507">
        <v>354</v>
      </c>
      <c r="D349" s="508">
        <v>355.64999999999992</v>
      </c>
      <c r="E349" s="508">
        <v>346.49999999999983</v>
      </c>
      <c r="F349" s="508">
        <v>338.99999999999989</v>
      </c>
      <c r="G349" s="508">
        <v>329.8499999999998</v>
      </c>
      <c r="H349" s="508">
        <v>363.14999999999986</v>
      </c>
      <c r="I349" s="508">
        <v>372.29999999999995</v>
      </c>
      <c r="J349" s="508">
        <v>379.7999999999999</v>
      </c>
      <c r="K349" s="507">
        <v>364.8</v>
      </c>
      <c r="L349" s="507">
        <v>348.15</v>
      </c>
      <c r="M349" s="507">
        <v>7.5977100000000002</v>
      </c>
    </row>
    <row r="350" spans="1:13">
      <c r="A350" s="254">
        <v>340</v>
      </c>
      <c r="B350" s="510" t="s">
        <v>265</v>
      </c>
      <c r="C350" s="507">
        <v>531.5</v>
      </c>
      <c r="D350" s="508">
        <v>539.33333333333337</v>
      </c>
      <c r="E350" s="508">
        <v>520.7166666666667</v>
      </c>
      <c r="F350" s="508">
        <v>509.93333333333328</v>
      </c>
      <c r="G350" s="508">
        <v>491.31666666666661</v>
      </c>
      <c r="H350" s="508">
        <v>550.11666666666679</v>
      </c>
      <c r="I350" s="508">
        <v>568.73333333333335</v>
      </c>
      <c r="J350" s="508">
        <v>579.51666666666688</v>
      </c>
      <c r="K350" s="507">
        <v>557.95000000000005</v>
      </c>
      <c r="L350" s="507">
        <v>528.54999999999995</v>
      </c>
      <c r="M350" s="507">
        <v>3.8267799999999998</v>
      </c>
    </row>
    <row r="351" spans="1:13">
      <c r="A351" s="254">
        <v>341</v>
      </c>
      <c r="B351" s="510" t="s">
        <v>155</v>
      </c>
      <c r="C351" s="507">
        <v>118.25</v>
      </c>
      <c r="D351" s="508">
        <v>119.26666666666667</v>
      </c>
      <c r="E351" s="508">
        <v>116.18333333333334</v>
      </c>
      <c r="F351" s="508">
        <v>114.11666666666667</v>
      </c>
      <c r="G351" s="508">
        <v>111.03333333333335</v>
      </c>
      <c r="H351" s="508">
        <v>121.33333333333333</v>
      </c>
      <c r="I351" s="508">
        <v>124.41666666666667</v>
      </c>
      <c r="J351" s="508">
        <v>126.48333333333332</v>
      </c>
      <c r="K351" s="507">
        <v>122.35</v>
      </c>
      <c r="L351" s="507">
        <v>117.2</v>
      </c>
      <c r="M351" s="507">
        <v>638.66178000000002</v>
      </c>
    </row>
    <row r="352" spans="1:13">
      <c r="A352" s="254">
        <v>342</v>
      </c>
      <c r="B352" s="510" t="s">
        <v>154</v>
      </c>
      <c r="C352" s="507">
        <v>131</v>
      </c>
      <c r="D352" s="508">
        <v>131.56666666666666</v>
      </c>
      <c r="E352" s="508">
        <v>129.43333333333334</v>
      </c>
      <c r="F352" s="508">
        <v>127.86666666666667</v>
      </c>
      <c r="G352" s="508">
        <v>125.73333333333335</v>
      </c>
      <c r="H352" s="508">
        <v>133.13333333333333</v>
      </c>
      <c r="I352" s="508">
        <v>135.26666666666665</v>
      </c>
      <c r="J352" s="508">
        <v>136.83333333333331</v>
      </c>
      <c r="K352" s="507">
        <v>133.69999999999999</v>
      </c>
      <c r="L352" s="507">
        <v>130</v>
      </c>
      <c r="M352" s="507">
        <v>43.458390000000001</v>
      </c>
    </row>
    <row r="353" spans="1:13">
      <c r="A353" s="254">
        <v>343</v>
      </c>
      <c r="B353" s="510" t="s">
        <v>452</v>
      </c>
      <c r="C353" s="507">
        <v>70.400000000000006</v>
      </c>
      <c r="D353" s="508">
        <v>71.066666666666677</v>
      </c>
      <c r="E353" s="508">
        <v>69.233333333333348</v>
      </c>
      <c r="F353" s="508">
        <v>68.066666666666677</v>
      </c>
      <c r="G353" s="508">
        <v>66.233333333333348</v>
      </c>
      <c r="H353" s="508">
        <v>72.233333333333348</v>
      </c>
      <c r="I353" s="508">
        <v>74.066666666666691</v>
      </c>
      <c r="J353" s="508">
        <v>75.233333333333348</v>
      </c>
      <c r="K353" s="507">
        <v>72.900000000000006</v>
      </c>
      <c r="L353" s="507">
        <v>69.900000000000006</v>
      </c>
      <c r="M353" s="507">
        <v>1.63727</v>
      </c>
    </row>
    <row r="354" spans="1:13">
      <c r="A354" s="254">
        <v>344</v>
      </c>
      <c r="B354" s="510" t="s">
        <v>266</v>
      </c>
      <c r="C354" s="507">
        <v>3216.8</v>
      </c>
      <c r="D354" s="508">
        <v>3223.9333333333329</v>
      </c>
      <c r="E354" s="508">
        <v>3167.8666666666659</v>
      </c>
      <c r="F354" s="508">
        <v>3118.9333333333329</v>
      </c>
      <c r="G354" s="508">
        <v>3062.8666666666659</v>
      </c>
      <c r="H354" s="508">
        <v>3272.8666666666659</v>
      </c>
      <c r="I354" s="508">
        <v>3328.9333333333325</v>
      </c>
      <c r="J354" s="508">
        <v>3377.8666666666659</v>
      </c>
      <c r="K354" s="507">
        <v>3280</v>
      </c>
      <c r="L354" s="507">
        <v>3175</v>
      </c>
      <c r="M354" s="507">
        <v>1.1821999999999999</v>
      </c>
    </row>
    <row r="355" spans="1:13">
      <c r="A355" s="254">
        <v>345</v>
      </c>
      <c r="B355" s="510" t="s">
        <v>453</v>
      </c>
      <c r="C355" s="507">
        <v>103.9</v>
      </c>
      <c r="D355" s="508">
        <v>104.78333333333335</v>
      </c>
      <c r="E355" s="508">
        <v>102.11666666666669</v>
      </c>
      <c r="F355" s="508">
        <v>100.33333333333334</v>
      </c>
      <c r="G355" s="508">
        <v>97.666666666666686</v>
      </c>
      <c r="H355" s="508">
        <v>106.56666666666669</v>
      </c>
      <c r="I355" s="508">
        <v>109.23333333333335</v>
      </c>
      <c r="J355" s="508">
        <v>111.01666666666669</v>
      </c>
      <c r="K355" s="507">
        <v>107.45</v>
      </c>
      <c r="L355" s="507">
        <v>103</v>
      </c>
      <c r="M355" s="507">
        <v>4.6940400000000002</v>
      </c>
    </row>
    <row r="356" spans="1:13">
      <c r="A356" s="254">
        <v>346</v>
      </c>
      <c r="B356" s="510" t="s">
        <v>454</v>
      </c>
      <c r="C356" s="507">
        <v>282.5</v>
      </c>
      <c r="D356" s="508">
        <v>282.46666666666664</v>
      </c>
      <c r="E356" s="508">
        <v>280.0333333333333</v>
      </c>
      <c r="F356" s="508">
        <v>277.56666666666666</v>
      </c>
      <c r="G356" s="508">
        <v>275.13333333333333</v>
      </c>
      <c r="H356" s="508">
        <v>284.93333333333328</v>
      </c>
      <c r="I356" s="508">
        <v>287.36666666666656</v>
      </c>
      <c r="J356" s="508">
        <v>289.83333333333326</v>
      </c>
      <c r="K356" s="507">
        <v>284.89999999999998</v>
      </c>
      <c r="L356" s="507">
        <v>280</v>
      </c>
      <c r="M356" s="507">
        <v>4.4713799999999999</v>
      </c>
    </row>
    <row r="357" spans="1:13">
      <c r="A357" s="254">
        <v>347</v>
      </c>
      <c r="B357" s="510" t="s">
        <v>455</v>
      </c>
      <c r="C357" s="507">
        <v>224.4</v>
      </c>
      <c r="D357" s="508">
        <v>224.81666666666669</v>
      </c>
      <c r="E357" s="508">
        <v>222.13333333333338</v>
      </c>
      <c r="F357" s="508">
        <v>219.8666666666667</v>
      </c>
      <c r="G357" s="508">
        <v>217.18333333333339</v>
      </c>
      <c r="H357" s="508">
        <v>227.08333333333337</v>
      </c>
      <c r="I357" s="508">
        <v>229.76666666666671</v>
      </c>
      <c r="J357" s="508">
        <v>232.03333333333336</v>
      </c>
      <c r="K357" s="507">
        <v>227.5</v>
      </c>
      <c r="L357" s="507">
        <v>222.55</v>
      </c>
      <c r="M357" s="507">
        <v>0.46672999999999998</v>
      </c>
    </row>
    <row r="358" spans="1:13">
      <c r="A358" s="254">
        <v>348</v>
      </c>
      <c r="B358" s="510" t="s">
        <v>267</v>
      </c>
      <c r="C358" s="507">
        <v>2268.4</v>
      </c>
      <c r="D358" s="508">
        <v>2271.8666666666668</v>
      </c>
      <c r="E358" s="508">
        <v>2241.6333333333337</v>
      </c>
      <c r="F358" s="508">
        <v>2214.8666666666668</v>
      </c>
      <c r="G358" s="508">
        <v>2184.6333333333337</v>
      </c>
      <c r="H358" s="508">
        <v>2298.6333333333337</v>
      </c>
      <c r="I358" s="508">
        <v>2328.8666666666672</v>
      </c>
      <c r="J358" s="508">
        <v>2355.6333333333337</v>
      </c>
      <c r="K358" s="507">
        <v>2302.1</v>
      </c>
      <c r="L358" s="507">
        <v>2245.1</v>
      </c>
      <c r="M358" s="507">
        <v>1.79847</v>
      </c>
    </row>
    <row r="359" spans="1:13">
      <c r="A359" s="254">
        <v>349</v>
      </c>
      <c r="B359" s="510" t="s">
        <v>268</v>
      </c>
      <c r="C359" s="507">
        <v>427.45</v>
      </c>
      <c r="D359" s="508">
        <v>430.64999999999992</v>
      </c>
      <c r="E359" s="508">
        <v>422.19999999999982</v>
      </c>
      <c r="F359" s="508">
        <v>416.94999999999987</v>
      </c>
      <c r="G359" s="508">
        <v>408.49999999999977</v>
      </c>
      <c r="H359" s="508">
        <v>435.89999999999986</v>
      </c>
      <c r="I359" s="508">
        <v>444.35</v>
      </c>
      <c r="J359" s="508">
        <v>449.59999999999991</v>
      </c>
      <c r="K359" s="507">
        <v>439.1</v>
      </c>
      <c r="L359" s="507">
        <v>425.4</v>
      </c>
      <c r="M359" s="507">
        <v>2.1612300000000002</v>
      </c>
    </row>
    <row r="360" spans="1:13">
      <c r="A360" s="254">
        <v>350</v>
      </c>
      <c r="B360" s="510" t="s">
        <v>456</v>
      </c>
      <c r="C360" s="507">
        <v>269.64999999999998</v>
      </c>
      <c r="D360" s="508">
        <v>275.05</v>
      </c>
      <c r="E360" s="508">
        <v>263.10000000000002</v>
      </c>
      <c r="F360" s="508">
        <v>256.55</v>
      </c>
      <c r="G360" s="508">
        <v>244.60000000000002</v>
      </c>
      <c r="H360" s="508">
        <v>281.60000000000002</v>
      </c>
      <c r="I360" s="508">
        <v>293.54999999999995</v>
      </c>
      <c r="J360" s="508">
        <v>300.10000000000002</v>
      </c>
      <c r="K360" s="507">
        <v>287</v>
      </c>
      <c r="L360" s="507">
        <v>268.5</v>
      </c>
      <c r="M360" s="507">
        <v>13.50474</v>
      </c>
    </row>
    <row r="361" spans="1:13">
      <c r="A361" s="254">
        <v>351</v>
      </c>
      <c r="B361" s="510" t="s">
        <v>758</v>
      </c>
      <c r="C361" s="507">
        <v>477.25</v>
      </c>
      <c r="D361" s="508">
        <v>478.66666666666669</v>
      </c>
      <c r="E361" s="508">
        <v>472.38333333333338</v>
      </c>
      <c r="F361" s="508">
        <v>467.51666666666671</v>
      </c>
      <c r="G361" s="508">
        <v>461.23333333333341</v>
      </c>
      <c r="H361" s="508">
        <v>483.53333333333336</v>
      </c>
      <c r="I361" s="508">
        <v>489.81666666666666</v>
      </c>
      <c r="J361" s="508">
        <v>494.68333333333334</v>
      </c>
      <c r="K361" s="507">
        <v>484.95</v>
      </c>
      <c r="L361" s="507">
        <v>473.8</v>
      </c>
      <c r="M361" s="507">
        <v>1.4883200000000001</v>
      </c>
    </row>
    <row r="362" spans="1:13">
      <c r="A362" s="254">
        <v>352</v>
      </c>
      <c r="B362" s="510" t="s">
        <v>457</v>
      </c>
      <c r="C362" s="507">
        <v>76.8</v>
      </c>
      <c r="D362" s="508">
        <v>77</v>
      </c>
      <c r="E362" s="508">
        <v>76.05</v>
      </c>
      <c r="F362" s="508">
        <v>75.3</v>
      </c>
      <c r="G362" s="508">
        <v>74.349999999999994</v>
      </c>
      <c r="H362" s="508">
        <v>77.75</v>
      </c>
      <c r="I362" s="508">
        <v>78.699999999999989</v>
      </c>
      <c r="J362" s="508">
        <v>79.45</v>
      </c>
      <c r="K362" s="507">
        <v>77.95</v>
      </c>
      <c r="L362" s="507">
        <v>76.25</v>
      </c>
      <c r="M362" s="507">
        <v>9.3631499999999992</v>
      </c>
    </row>
    <row r="363" spans="1:13">
      <c r="A363" s="254">
        <v>353</v>
      </c>
      <c r="B363" s="510" t="s">
        <v>163</v>
      </c>
      <c r="C363" s="507">
        <v>1452.15</v>
      </c>
      <c r="D363" s="508">
        <v>1460.4666666666669</v>
      </c>
      <c r="E363" s="508">
        <v>1433.9833333333338</v>
      </c>
      <c r="F363" s="508">
        <v>1415.8166666666668</v>
      </c>
      <c r="G363" s="508">
        <v>1389.3333333333337</v>
      </c>
      <c r="H363" s="508">
        <v>1478.6333333333339</v>
      </c>
      <c r="I363" s="508">
        <v>1505.116666666667</v>
      </c>
      <c r="J363" s="508">
        <v>1523.283333333334</v>
      </c>
      <c r="K363" s="507">
        <v>1486.95</v>
      </c>
      <c r="L363" s="507">
        <v>1442.3</v>
      </c>
      <c r="M363" s="507">
        <v>10.345940000000001</v>
      </c>
    </row>
    <row r="364" spans="1:13">
      <c r="A364" s="254">
        <v>354</v>
      </c>
      <c r="B364" s="510" t="s">
        <v>156</v>
      </c>
      <c r="C364" s="507">
        <v>27539.9</v>
      </c>
      <c r="D364" s="508">
        <v>27806.633333333331</v>
      </c>
      <c r="E364" s="508">
        <v>27113.266666666663</v>
      </c>
      <c r="F364" s="508">
        <v>26686.633333333331</v>
      </c>
      <c r="G364" s="508">
        <v>25993.266666666663</v>
      </c>
      <c r="H364" s="508">
        <v>28233.266666666663</v>
      </c>
      <c r="I364" s="508">
        <v>28926.633333333331</v>
      </c>
      <c r="J364" s="508">
        <v>29353.266666666663</v>
      </c>
      <c r="K364" s="507">
        <v>28500</v>
      </c>
      <c r="L364" s="507">
        <v>27380</v>
      </c>
      <c r="M364" s="507">
        <v>0.38023000000000001</v>
      </c>
    </row>
    <row r="365" spans="1:13">
      <c r="A365" s="254">
        <v>355</v>
      </c>
      <c r="B365" s="510" t="s">
        <v>458</v>
      </c>
      <c r="C365" s="507">
        <v>1700.95</v>
      </c>
      <c r="D365" s="508">
        <v>1699.4833333333333</v>
      </c>
      <c r="E365" s="508">
        <v>1681.5166666666667</v>
      </c>
      <c r="F365" s="508">
        <v>1662.0833333333333</v>
      </c>
      <c r="G365" s="508">
        <v>1644.1166666666666</v>
      </c>
      <c r="H365" s="508">
        <v>1718.9166666666667</v>
      </c>
      <c r="I365" s="508">
        <v>1736.8833333333334</v>
      </c>
      <c r="J365" s="508">
        <v>1756.3166666666668</v>
      </c>
      <c r="K365" s="507">
        <v>1717.45</v>
      </c>
      <c r="L365" s="507">
        <v>1680.05</v>
      </c>
      <c r="M365" s="507">
        <v>1.0512600000000001</v>
      </c>
    </row>
    <row r="366" spans="1:13">
      <c r="A366" s="254">
        <v>356</v>
      </c>
      <c r="B366" s="510" t="s">
        <v>158</v>
      </c>
      <c r="C366" s="507">
        <v>252.3</v>
      </c>
      <c r="D366" s="508">
        <v>253.65</v>
      </c>
      <c r="E366" s="508">
        <v>250.40000000000003</v>
      </c>
      <c r="F366" s="508">
        <v>248.50000000000003</v>
      </c>
      <c r="G366" s="508">
        <v>245.25000000000006</v>
      </c>
      <c r="H366" s="508">
        <v>255.55</v>
      </c>
      <c r="I366" s="508">
        <v>258.79999999999995</v>
      </c>
      <c r="J366" s="508">
        <v>260.7</v>
      </c>
      <c r="K366" s="507">
        <v>256.89999999999998</v>
      </c>
      <c r="L366" s="507">
        <v>251.75</v>
      </c>
      <c r="M366" s="507">
        <v>26.352740000000001</v>
      </c>
    </row>
    <row r="367" spans="1:13">
      <c r="A367" s="254">
        <v>357</v>
      </c>
      <c r="B367" s="510" t="s">
        <v>269</v>
      </c>
      <c r="C367" s="507">
        <v>4652.8500000000004</v>
      </c>
      <c r="D367" s="508">
        <v>4680.4833333333336</v>
      </c>
      <c r="E367" s="508">
        <v>4602.3666666666668</v>
      </c>
      <c r="F367" s="508">
        <v>4551.8833333333332</v>
      </c>
      <c r="G367" s="508">
        <v>4473.7666666666664</v>
      </c>
      <c r="H367" s="508">
        <v>4730.9666666666672</v>
      </c>
      <c r="I367" s="508">
        <v>4809.0833333333339</v>
      </c>
      <c r="J367" s="508">
        <v>4859.5666666666675</v>
      </c>
      <c r="K367" s="507">
        <v>4758.6000000000004</v>
      </c>
      <c r="L367" s="507">
        <v>4630</v>
      </c>
      <c r="M367" s="507">
        <v>0.95170999999999994</v>
      </c>
    </row>
    <row r="368" spans="1:13">
      <c r="A368" s="254">
        <v>358</v>
      </c>
      <c r="B368" s="510" t="s">
        <v>459</v>
      </c>
      <c r="C368" s="507">
        <v>210.95</v>
      </c>
      <c r="D368" s="508">
        <v>209.11666666666665</v>
      </c>
      <c r="E368" s="508">
        <v>203.5333333333333</v>
      </c>
      <c r="F368" s="508">
        <v>196.11666666666665</v>
      </c>
      <c r="G368" s="508">
        <v>190.5333333333333</v>
      </c>
      <c r="H368" s="508">
        <v>216.5333333333333</v>
      </c>
      <c r="I368" s="508">
        <v>222.11666666666662</v>
      </c>
      <c r="J368" s="508">
        <v>229.5333333333333</v>
      </c>
      <c r="K368" s="507">
        <v>214.7</v>
      </c>
      <c r="L368" s="507">
        <v>201.7</v>
      </c>
      <c r="M368" s="507">
        <v>33.381909999999998</v>
      </c>
    </row>
    <row r="369" spans="1:13">
      <c r="A369" s="254">
        <v>359</v>
      </c>
      <c r="B369" s="510" t="s">
        <v>460</v>
      </c>
      <c r="C369" s="507">
        <v>794.2</v>
      </c>
      <c r="D369" s="508">
        <v>795.15</v>
      </c>
      <c r="E369" s="508">
        <v>785.09999999999991</v>
      </c>
      <c r="F369" s="508">
        <v>775.99999999999989</v>
      </c>
      <c r="G369" s="508">
        <v>765.94999999999982</v>
      </c>
      <c r="H369" s="508">
        <v>804.25</v>
      </c>
      <c r="I369" s="508">
        <v>814.3</v>
      </c>
      <c r="J369" s="508">
        <v>823.40000000000009</v>
      </c>
      <c r="K369" s="507">
        <v>805.2</v>
      </c>
      <c r="L369" s="507">
        <v>786.05</v>
      </c>
      <c r="M369" s="507">
        <v>0.41728999999999999</v>
      </c>
    </row>
    <row r="370" spans="1:13">
      <c r="A370" s="254">
        <v>360</v>
      </c>
      <c r="B370" s="510" t="s">
        <v>160</v>
      </c>
      <c r="C370" s="507">
        <v>1717.15</v>
      </c>
      <c r="D370" s="508">
        <v>1730.45</v>
      </c>
      <c r="E370" s="508">
        <v>1700.95</v>
      </c>
      <c r="F370" s="508">
        <v>1684.75</v>
      </c>
      <c r="G370" s="508">
        <v>1655.25</v>
      </c>
      <c r="H370" s="508">
        <v>1746.65</v>
      </c>
      <c r="I370" s="508">
        <v>1776.15</v>
      </c>
      <c r="J370" s="508">
        <v>1792.3500000000001</v>
      </c>
      <c r="K370" s="507">
        <v>1759.95</v>
      </c>
      <c r="L370" s="507">
        <v>1714.25</v>
      </c>
      <c r="M370" s="507">
        <v>5.2394999999999996</v>
      </c>
    </row>
    <row r="371" spans="1:13">
      <c r="A371" s="254">
        <v>361</v>
      </c>
      <c r="B371" s="510" t="s">
        <v>157</v>
      </c>
      <c r="C371" s="507">
        <v>1917</v>
      </c>
      <c r="D371" s="508">
        <v>1930.2166666666665</v>
      </c>
      <c r="E371" s="508">
        <v>1896.9333333333329</v>
      </c>
      <c r="F371" s="508">
        <v>1876.8666666666666</v>
      </c>
      <c r="G371" s="508">
        <v>1843.583333333333</v>
      </c>
      <c r="H371" s="508">
        <v>1950.2833333333328</v>
      </c>
      <c r="I371" s="508">
        <v>1983.5666666666662</v>
      </c>
      <c r="J371" s="508">
        <v>2003.6333333333328</v>
      </c>
      <c r="K371" s="507">
        <v>1963.5</v>
      </c>
      <c r="L371" s="507">
        <v>1910.15</v>
      </c>
      <c r="M371" s="507">
        <v>6.1676099999999998</v>
      </c>
    </row>
    <row r="372" spans="1:13">
      <c r="A372" s="254">
        <v>362</v>
      </c>
      <c r="B372" s="510" t="s">
        <v>756</v>
      </c>
      <c r="C372" s="507">
        <v>726.95</v>
      </c>
      <c r="D372" s="508">
        <v>720.31666666666661</v>
      </c>
      <c r="E372" s="508">
        <v>708.63333333333321</v>
      </c>
      <c r="F372" s="508">
        <v>690.31666666666661</v>
      </c>
      <c r="G372" s="508">
        <v>678.63333333333321</v>
      </c>
      <c r="H372" s="508">
        <v>738.63333333333321</v>
      </c>
      <c r="I372" s="508">
        <v>750.31666666666661</v>
      </c>
      <c r="J372" s="508">
        <v>768.63333333333321</v>
      </c>
      <c r="K372" s="507">
        <v>732</v>
      </c>
      <c r="L372" s="507">
        <v>702</v>
      </c>
      <c r="M372" s="507">
        <v>0.97306000000000004</v>
      </c>
    </row>
    <row r="373" spans="1:13">
      <c r="A373" s="254">
        <v>363</v>
      </c>
      <c r="B373" s="510" t="s">
        <v>461</v>
      </c>
      <c r="C373" s="507">
        <v>1352.35</v>
      </c>
      <c r="D373" s="508">
        <v>1347.2</v>
      </c>
      <c r="E373" s="508">
        <v>1336.4</v>
      </c>
      <c r="F373" s="508">
        <v>1320.45</v>
      </c>
      <c r="G373" s="508">
        <v>1309.6500000000001</v>
      </c>
      <c r="H373" s="508">
        <v>1363.15</v>
      </c>
      <c r="I373" s="508">
        <v>1373.9499999999998</v>
      </c>
      <c r="J373" s="508">
        <v>1389.9</v>
      </c>
      <c r="K373" s="507">
        <v>1358</v>
      </c>
      <c r="L373" s="507">
        <v>1331.25</v>
      </c>
      <c r="M373" s="507">
        <v>0.82898000000000005</v>
      </c>
    </row>
    <row r="374" spans="1:13">
      <c r="A374" s="254">
        <v>364</v>
      </c>
      <c r="B374" s="510" t="s">
        <v>757</v>
      </c>
      <c r="C374" s="507">
        <v>922</v>
      </c>
      <c r="D374" s="508">
        <v>918.5</v>
      </c>
      <c r="E374" s="508">
        <v>897.5</v>
      </c>
      <c r="F374" s="508">
        <v>873</v>
      </c>
      <c r="G374" s="508">
        <v>852</v>
      </c>
      <c r="H374" s="508">
        <v>943</v>
      </c>
      <c r="I374" s="508">
        <v>964</v>
      </c>
      <c r="J374" s="508">
        <v>988.5</v>
      </c>
      <c r="K374" s="507">
        <v>939.5</v>
      </c>
      <c r="L374" s="507">
        <v>894</v>
      </c>
      <c r="M374" s="507">
        <v>2.3118400000000001</v>
      </c>
    </row>
    <row r="375" spans="1:13">
      <c r="A375" s="254">
        <v>365</v>
      </c>
      <c r="B375" s="510" t="s">
        <v>159</v>
      </c>
      <c r="C375" s="507">
        <v>133.75</v>
      </c>
      <c r="D375" s="508">
        <v>132.63333333333333</v>
      </c>
      <c r="E375" s="508">
        <v>130.26666666666665</v>
      </c>
      <c r="F375" s="508">
        <v>126.78333333333333</v>
      </c>
      <c r="G375" s="508">
        <v>124.41666666666666</v>
      </c>
      <c r="H375" s="508">
        <v>136.11666666666665</v>
      </c>
      <c r="I375" s="508">
        <v>138.48333333333332</v>
      </c>
      <c r="J375" s="508">
        <v>141.96666666666664</v>
      </c>
      <c r="K375" s="507">
        <v>135</v>
      </c>
      <c r="L375" s="507">
        <v>129.15</v>
      </c>
      <c r="M375" s="507">
        <v>95.724819999999994</v>
      </c>
    </row>
    <row r="376" spans="1:13">
      <c r="A376" s="254">
        <v>366</v>
      </c>
      <c r="B376" s="510" t="s">
        <v>162</v>
      </c>
      <c r="C376" s="507">
        <v>220.15</v>
      </c>
      <c r="D376" s="508">
        <v>220.35</v>
      </c>
      <c r="E376" s="508">
        <v>216.79999999999998</v>
      </c>
      <c r="F376" s="508">
        <v>213.45</v>
      </c>
      <c r="G376" s="508">
        <v>209.89999999999998</v>
      </c>
      <c r="H376" s="508">
        <v>223.7</v>
      </c>
      <c r="I376" s="508">
        <v>227.25</v>
      </c>
      <c r="J376" s="508">
        <v>230.6</v>
      </c>
      <c r="K376" s="507">
        <v>223.9</v>
      </c>
      <c r="L376" s="507">
        <v>217</v>
      </c>
      <c r="M376" s="507">
        <v>88.590670000000003</v>
      </c>
    </row>
    <row r="377" spans="1:13">
      <c r="A377" s="254">
        <v>367</v>
      </c>
      <c r="B377" s="510" t="s">
        <v>462</v>
      </c>
      <c r="C377" s="507">
        <v>183.15</v>
      </c>
      <c r="D377" s="508">
        <v>178.88333333333333</v>
      </c>
      <c r="E377" s="508">
        <v>171.51666666666665</v>
      </c>
      <c r="F377" s="508">
        <v>159.88333333333333</v>
      </c>
      <c r="G377" s="508">
        <v>152.51666666666665</v>
      </c>
      <c r="H377" s="508">
        <v>190.51666666666665</v>
      </c>
      <c r="I377" s="508">
        <v>197.88333333333333</v>
      </c>
      <c r="J377" s="508">
        <v>209.51666666666665</v>
      </c>
      <c r="K377" s="507">
        <v>186.25</v>
      </c>
      <c r="L377" s="507">
        <v>167.25</v>
      </c>
      <c r="M377" s="507">
        <v>65.455609999999993</v>
      </c>
    </row>
    <row r="378" spans="1:13">
      <c r="A378" s="254">
        <v>368</v>
      </c>
      <c r="B378" s="510" t="s">
        <v>270</v>
      </c>
      <c r="C378" s="507">
        <v>293.8</v>
      </c>
      <c r="D378" s="508">
        <v>296.8</v>
      </c>
      <c r="E378" s="508">
        <v>289.10000000000002</v>
      </c>
      <c r="F378" s="508">
        <v>284.40000000000003</v>
      </c>
      <c r="G378" s="508">
        <v>276.70000000000005</v>
      </c>
      <c r="H378" s="508">
        <v>301.5</v>
      </c>
      <c r="I378" s="508">
        <v>309.19999999999993</v>
      </c>
      <c r="J378" s="508">
        <v>313.89999999999998</v>
      </c>
      <c r="K378" s="507">
        <v>304.5</v>
      </c>
      <c r="L378" s="507">
        <v>292.10000000000002</v>
      </c>
      <c r="M378" s="507">
        <v>8.3517899999999994</v>
      </c>
    </row>
    <row r="379" spans="1:13">
      <c r="A379" s="254">
        <v>369</v>
      </c>
      <c r="B379" s="510" t="s">
        <v>463</v>
      </c>
      <c r="C379" s="507">
        <v>116.1</v>
      </c>
      <c r="D379" s="508">
        <v>116.43333333333334</v>
      </c>
      <c r="E379" s="508">
        <v>113.96666666666667</v>
      </c>
      <c r="F379" s="508">
        <v>111.83333333333333</v>
      </c>
      <c r="G379" s="508">
        <v>109.36666666666666</v>
      </c>
      <c r="H379" s="508">
        <v>118.56666666666668</v>
      </c>
      <c r="I379" s="508">
        <v>121.03333333333335</v>
      </c>
      <c r="J379" s="508">
        <v>123.16666666666669</v>
      </c>
      <c r="K379" s="507">
        <v>118.9</v>
      </c>
      <c r="L379" s="507">
        <v>114.3</v>
      </c>
      <c r="M379" s="507">
        <v>6.3052299999999999</v>
      </c>
    </row>
    <row r="380" spans="1:13">
      <c r="A380" s="254">
        <v>370</v>
      </c>
      <c r="B380" s="510" t="s">
        <v>464</v>
      </c>
      <c r="C380" s="507">
        <v>6700.95</v>
      </c>
      <c r="D380" s="508">
        <v>6723.3</v>
      </c>
      <c r="E380" s="508">
        <v>6658.6500000000005</v>
      </c>
      <c r="F380" s="508">
        <v>6616.35</v>
      </c>
      <c r="G380" s="508">
        <v>6551.7000000000007</v>
      </c>
      <c r="H380" s="508">
        <v>6765.6</v>
      </c>
      <c r="I380" s="508">
        <v>6830.25</v>
      </c>
      <c r="J380" s="508">
        <v>6872.55</v>
      </c>
      <c r="K380" s="507">
        <v>6787.95</v>
      </c>
      <c r="L380" s="507">
        <v>6681</v>
      </c>
      <c r="M380" s="507">
        <v>3.295E-2</v>
      </c>
    </row>
    <row r="381" spans="1:13">
      <c r="A381" s="254">
        <v>371</v>
      </c>
      <c r="B381" s="510" t="s">
        <v>271</v>
      </c>
      <c r="C381" s="507">
        <v>13005.85</v>
      </c>
      <c r="D381" s="508">
        <v>13016.683333333334</v>
      </c>
      <c r="E381" s="508">
        <v>12913.516666666668</v>
      </c>
      <c r="F381" s="508">
        <v>12821.183333333334</v>
      </c>
      <c r="G381" s="508">
        <v>12718.016666666668</v>
      </c>
      <c r="H381" s="508">
        <v>13109.016666666668</v>
      </c>
      <c r="I381" s="508">
        <v>13212.183333333332</v>
      </c>
      <c r="J381" s="508">
        <v>13304.516666666668</v>
      </c>
      <c r="K381" s="507">
        <v>13119.85</v>
      </c>
      <c r="L381" s="507">
        <v>12924.35</v>
      </c>
      <c r="M381" s="507">
        <v>1.9390000000000001E-2</v>
      </c>
    </row>
    <row r="382" spans="1:13">
      <c r="A382" s="254">
        <v>372</v>
      </c>
      <c r="B382" s="510" t="s">
        <v>161</v>
      </c>
      <c r="C382" s="507">
        <v>41.75</v>
      </c>
      <c r="D382" s="508">
        <v>42.066666666666663</v>
      </c>
      <c r="E382" s="508">
        <v>41.283333333333324</v>
      </c>
      <c r="F382" s="508">
        <v>40.816666666666663</v>
      </c>
      <c r="G382" s="508">
        <v>40.033333333333324</v>
      </c>
      <c r="H382" s="508">
        <v>42.533333333333324</v>
      </c>
      <c r="I382" s="508">
        <v>43.316666666666656</v>
      </c>
      <c r="J382" s="508">
        <v>43.783333333333324</v>
      </c>
      <c r="K382" s="507">
        <v>42.85</v>
      </c>
      <c r="L382" s="507">
        <v>41.6</v>
      </c>
      <c r="M382" s="507">
        <v>899.90535</v>
      </c>
    </row>
    <row r="383" spans="1:13">
      <c r="A383" s="254">
        <v>373</v>
      </c>
      <c r="B383" s="510" t="s">
        <v>272</v>
      </c>
      <c r="C383" s="507">
        <v>727.25</v>
      </c>
      <c r="D383" s="508">
        <v>725.69999999999993</v>
      </c>
      <c r="E383" s="508">
        <v>711.79999999999984</v>
      </c>
      <c r="F383" s="508">
        <v>696.34999999999991</v>
      </c>
      <c r="G383" s="508">
        <v>682.44999999999982</v>
      </c>
      <c r="H383" s="508">
        <v>741.14999999999986</v>
      </c>
      <c r="I383" s="508">
        <v>755.05</v>
      </c>
      <c r="J383" s="508">
        <v>770.49999999999989</v>
      </c>
      <c r="K383" s="507">
        <v>739.6</v>
      </c>
      <c r="L383" s="507">
        <v>710.25</v>
      </c>
      <c r="M383" s="507">
        <v>2.9168500000000002</v>
      </c>
    </row>
    <row r="384" spans="1:13">
      <c r="A384" s="254">
        <v>374</v>
      </c>
      <c r="B384" s="510" t="s">
        <v>165</v>
      </c>
      <c r="C384" s="507">
        <v>244.3</v>
      </c>
      <c r="D384" s="508">
        <v>245.63333333333333</v>
      </c>
      <c r="E384" s="508">
        <v>241.76666666666665</v>
      </c>
      <c r="F384" s="508">
        <v>239.23333333333332</v>
      </c>
      <c r="G384" s="508">
        <v>235.36666666666665</v>
      </c>
      <c r="H384" s="508">
        <v>248.16666666666666</v>
      </c>
      <c r="I384" s="508">
        <v>252.03333333333333</v>
      </c>
      <c r="J384" s="508">
        <v>254.56666666666666</v>
      </c>
      <c r="K384" s="507">
        <v>249.5</v>
      </c>
      <c r="L384" s="507">
        <v>243.1</v>
      </c>
      <c r="M384" s="507">
        <v>76.870410000000007</v>
      </c>
    </row>
    <row r="385" spans="1:13">
      <c r="A385" s="254">
        <v>375</v>
      </c>
      <c r="B385" s="510" t="s">
        <v>166</v>
      </c>
      <c r="C385" s="507">
        <v>146.44999999999999</v>
      </c>
      <c r="D385" s="508">
        <v>145.9</v>
      </c>
      <c r="E385" s="508">
        <v>144.25</v>
      </c>
      <c r="F385" s="508">
        <v>142.04999999999998</v>
      </c>
      <c r="G385" s="508">
        <v>140.39999999999998</v>
      </c>
      <c r="H385" s="508">
        <v>148.10000000000002</v>
      </c>
      <c r="I385" s="508">
        <v>149.75000000000006</v>
      </c>
      <c r="J385" s="508">
        <v>151.95000000000005</v>
      </c>
      <c r="K385" s="507">
        <v>147.55000000000001</v>
      </c>
      <c r="L385" s="507">
        <v>143.69999999999999</v>
      </c>
      <c r="M385" s="507">
        <v>35.117550000000001</v>
      </c>
    </row>
    <row r="386" spans="1:13">
      <c r="A386" s="254">
        <v>376</v>
      </c>
      <c r="B386" s="510" t="s">
        <v>465</v>
      </c>
      <c r="C386" s="507">
        <v>261.55</v>
      </c>
      <c r="D386" s="508">
        <v>262.33333333333331</v>
      </c>
      <c r="E386" s="508">
        <v>259.21666666666664</v>
      </c>
      <c r="F386" s="508">
        <v>256.88333333333333</v>
      </c>
      <c r="G386" s="508">
        <v>253.76666666666665</v>
      </c>
      <c r="H386" s="508">
        <v>264.66666666666663</v>
      </c>
      <c r="I386" s="508">
        <v>267.7833333333333</v>
      </c>
      <c r="J386" s="508">
        <v>270.11666666666662</v>
      </c>
      <c r="K386" s="507">
        <v>265.45</v>
      </c>
      <c r="L386" s="507">
        <v>260</v>
      </c>
      <c r="M386" s="507">
        <v>2.8755700000000002</v>
      </c>
    </row>
    <row r="387" spans="1:13">
      <c r="A387" s="254">
        <v>377</v>
      </c>
      <c r="B387" s="510" t="s">
        <v>466</v>
      </c>
      <c r="C387" s="507">
        <v>579.45000000000005</v>
      </c>
      <c r="D387" s="508">
        <v>600.15</v>
      </c>
      <c r="E387" s="508">
        <v>550.29999999999995</v>
      </c>
      <c r="F387" s="508">
        <v>521.15</v>
      </c>
      <c r="G387" s="508">
        <v>471.29999999999995</v>
      </c>
      <c r="H387" s="508">
        <v>629.29999999999995</v>
      </c>
      <c r="I387" s="508">
        <v>679.15000000000009</v>
      </c>
      <c r="J387" s="508">
        <v>708.3</v>
      </c>
      <c r="K387" s="507">
        <v>650</v>
      </c>
      <c r="L387" s="507">
        <v>571</v>
      </c>
      <c r="M387" s="507">
        <v>4.0271800000000004</v>
      </c>
    </row>
    <row r="388" spans="1:13">
      <c r="A388" s="254">
        <v>378</v>
      </c>
      <c r="B388" s="510" t="s">
        <v>467</v>
      </c>
      <c r="C388" s="507">
        <v>31.8</v>
      </c>
      <c r="D388" s="508">
        <v>31.783333333333335</v>
      </c>
      <c r="E388" s="508">
        <v>31.216666666666669</v>
      </c>
      <c r="F388" s="508">
        <v>30.633333333333333</v>
      </c>
      <c r="G388" s="508">
        <v>30.066666666666666</v>
      </c>
      <c r="H388" s="508">
        <v>32.366666666666674</v>
      </c>
      <c r="I388" s="508">
        <v>32.933333333333337</v>
      </c>
      <c r="J388" s="508">
        <v>33.516666666666673</v>
      </c>
      <c r="K388" s="507">
        <v>32.35</v>
      </c>
      <c r="L388" s="507">
        <v>31.2</v>
      </c>
      <c r="M388" s="507">
        <v>41.386400000000002</v>
      </c>
    </row>
    <row r="389" spans="1:13">
      <c r="A389" s="254">
        <v>379</v>
      </c>
      <c r="B389" s="510" t="s">
        <v>468</v>
      </c>
      <c r="C389" s="507">
        <v>156.1</v>
      </c>
      <c r="D389" s="508">
        <v>156.83333333333334</v>
      </c>
      <c r="E389" s="508">
        <v>153.86666666666667</v>
      </c>
      <c r="F389" s="508">
        <v>151.63333333333333</v>
      </c>
      <c r="G389" s="508">
        <v>148.66666666666666</v>
      </c>
      <c r="H389" s="508">
        <v>159.06666666666669</v>
      </c>
      <c r="I389" s="508">
        <v>162.03333333333333</v>
      </c>
      <c r="J389" s="508">
        <v>164.26666666666671</v>
      </c>
      <c r="K389" s="507">
        <v>159.80000000000001</v>
      </c>
      <c r="L389" s="507">
        <v>154.6</v>
      </c>
      <c r="M389" s="507">
        <v>18.973990000000001</v>
      </c>
    </row>
    <row r="390" spans="1:13">
      <c r="A390" s="254">
        <v>380</v>
      </c>
      <c r="B390" s="510" t="s">
        <v>273</v>
      </c>
      <c r="C390" s="507">
        <v>502.9</v>
      </c>
      <c r="D390" s="508">
        <v>504.93333333333334</v>
      </c>
      <c r="E390" s="508">
        <v>497.9666666666667</v>
      </c>
      <c r="F390" s="508">
        <v>493.03333333333336</v>
      </c>
      <c r="G390" s="508">
        <v>486.06666666666672</v>
      </c>
      <c r="H390" s="508">
        <v>509.86666666666667</v>
      </c>
      <c r="I390" s="508">
        <v>516.83333333333326</v>
      </c>
      <c r="J390" s="508">
        <v>521.76666666666665</v>
      </c>
      <c r="K390" s="507">
        <v>511.9</v>
      </c>
      <c r="L390" s="507">
        <v>500</v>
      </c>
      <c r="M390" s="507">
        <v>0.64963000000000004</v>
      </c>
    </row>
    <row r="391" spans="1:13">
      <c r="A391" s="254">
        <v>381</v>
      </c>
      <c r="B391" s="510" t="s">
        <v>469</v>
      </c>
      <c r="C391" s="507">
        <v>272.25</v>
      </c>
      <c r="D391" s="508">
        <v>274.98333333333329</v>
      </c>
      <c r="E391" s="508">
        <v>268.16666666666657</v>
      </c>
      <c r="F391" s="508">
        <v>264.08333333333326</v>
      </c>
      <c r="G391" s="508">
        <v>257.26666666666654</v>
      </c>
      <c r="H391" s="508">
        <v>279.06666666666661</v>
      </c>
      <c r="I391" s="508">
        <v>285.88333333333333</v>
      </c>
      <c r="J391" s="508">
        <v>289.96666666666664</v>
      </c>
      <c r="K391" s="507">
        <v>281.8</v>
      </c>
      <c r="L391" s="507">
        <v>270.89999999999998</v>
      </c>
      <c r="M391" s="507">
        <v>7.6602899999999998</v>
      </c>
    </row>
    <row r="392" spans="1:13">
      <c r="A392" s="254">
        <v>382</v>
      </c>
      <c r="B392" s="510" t="s">
        <v>470</v>
      </c>
      <c r="C392" s="507">
        <v>88.25</v>
      </c>
      <c r="D392" s="508">
        <v>89.183333333333337</v>
      </c>
      <c r="E392" s="508">
        <v>86.616666666666674</v>
      </c>
      <c r="F392" s="508">
        <v>84.983333333333334</v>
      </c>
      <c r="G392" s="508">
        <v>82.416666666666671</v>
      </c>
      <c r="H392" s="508">
        <v>90.816666666666677</v>
      </c>
      <c r="I392" s="508">
        <v>93.38333333333334</v>
      </c>
      <c r="J392" s="508">
        <v>95.01666666666668</v>
      </c>
      <c r="K392" s="507">
        <v>91.75</v>
      </c>
      <c r="L392" s="507">
        <v>87.55</v>
      </c>
      <c r="M392" s="507">
        <v>41.399560000000001</v>
      </c>
    </row>
    <row r="393" spans="1:13">
      <c r="A393" s="254">
        <v>383</v>
      </c>
      <c r="B393" s="510" t="s">
        <v>471</v>
      </c>
      <c r="C393" s="507">
        <v>1925.1</v>
      </c>
      <c r="D393" s="508">
        <v>1926.7</v>
      </c>
      <c r="E393" s="508">
        <v>1898.4</v>
      </c>
      <c r="F393" s="508">
        <v>1871.7</v>
      </c>
      <c r="G393" s="508">
        <v>1843.4</v>
      </c>
      <c r="H393" s="508">
        <v>1953.4</v>
      </c>
      <c r="I393" s="508">
        <v>1981.6999999999998</v>
      </c>
      <c r="J393" s="508">
        <v>2008.4</v>
      </c>
      <c r="K393" s="507">
        <v>1955</v>
      </c>
      <c r="L393" s="507">
        <v>1900</v>
      </c>
      <c r="M393" s="507">
        <v>0.40444999999999998</v>
      </c>
    </row>
    <row r="394" spans="1:13">
      <c r="A394" s="254">
        <v>384</v>
      </c>
      <c r="B394" s="510" t="s">
        <v>472</v>
      </c>
      <c r="C394" s="507">
        <v>386.45</v>
      </c>
      <c r="D394" s="508">
        <v>389.39999999999992</v>
      </c>
      <c r="E394" s="508">
        <v>381.39999999999986</v>
      </c>
      <c r="F394" s="508">
        <v>376.34999999999997</v>
      </c>
      <c r="G394" s="508">
        <v>368.34999999999991</v>
      </c>
      <c r="H394" s="508">
        <v>394.44999999999982</v>
      </c>
      <c r="I394" s="508">
        <v>402.44999999999993</v>
      </c>
      <c r="J394" s="508">
        <v>407.49999999999977</v>
      </c>
      <c r="K394" s="507">
        <v>397.4</v>
      </c>
      <c r="L394" s="507">
        <v>384.35</v>
      </c>
      <c r="M394" s="507">
        <v>9.1705400000000008</v>
      </c>
    </row>
    <row r="395" spans="1:13">
      <c r="A395" s="254">
        <v>385</v>
      </c>
      <c r="B395" s="510" t="s">
        <v>473</v>
      </c>
      <c r="C395" s="507">
        <v>177.15</v>
      </c>
      <c r="D395" s="508">
        <v>178.91666666666666</v>
      </c>
      <c r="E395" s="508">
        <v>174.23333333333332</v>
      </c>
      <c r="F395" s="508">
        <v>171.31666666666666</v>
      </c>
      <c r="G395" s="508">
        <v>166.63333333333333</v>
      </c>
      <c r="H395" s="508">
        <v>181.83333333333331</v>
      </c>
      <c r="I395" s="508">
        <v>186.51666666666665</v>
      </c>
      <c r="J395" s="508">
        <v>189.43333333333331</v>
      </c>
      <c r="K395" s="507">
        <v>183.6</v>
      </c>
      <c r="L395" s="507">
        <v>176</v>
      </c>
      <c r="M395" s="507">
        <v>2.1074799999999998</v>
      </c>
    </row>
    <row r="396" spans="1:13">
      <c r="A396" s="254">
        <v>386</v>
      </c>
      <c r="B396" s="510" t="s">
        <v>474</v>
      </c>
      <c r="C396" s="507">
        <v>841</v>
      </c>
      <c r="D396" s="508">
        <v>845.85</v>
      </c>
      <c r="E396" s="508">
        <v>832.7</v>
      </c>
      <c r="F396" s="508">
        <v>824.4</v>
      </c>
      <c r="G396" s="508">
        <v>811.25</v>
      </c>
      <c r="H396" s="508">
        <v>854.15000000000009</v>
      </c>
      <c r="I396" s="508">
        <v>867.3</v>
      </c>
      <c r="J396" s="508">
        <v>875.60000000000014</v>
      </c>
      <c r="K396" s="507">
        <v>859</v>
      </c>
      <c r="L396" s="507">
        <v>837.55</v>
      </c>
      <c r="M396" s="507">
        <v>1.5435099999999999</v>
      </c>
    </row>
    <row r="397" spans="1:13">
      <c r="A397" s="254">
        <v>387</v>
      </c>
      <c r="B397" s="510" t="s">
        <v>167</v>
      </c>
      <c r="C397" s="507">
        <v>2191.1</v>
      </c>
      <c r="D397" s="508">
        <v>2197</v>
      </c>
      <c r="E397" s="508">
        <v>2162.1</v>
      </c>
      <c r="F397" s="508">
        <v>2133.1</v>
      </c>
      <c r="G397" s="508">
        <v>2098.1999999999998</v>
      </c>
      <c r="H397" s="508">
        <v>2226</v>
      </c>
      <c r="I397" s="508">
        <v>2260.8999999999996</v>
      </c>
      <c r="J397" s="508">
        <v>2289.9</v>
      </c>
      <c r="K397" s="507">
        <v>2231.9</v>
      </c>
      <c r="L397" s="507">
        <v>2168</v>
      </c>
      <c r="M397" s="507">
        <v>90.024039999999999</v>
      </c>
    </row>
    <row r="398" spans="1:13">
      <c r="A398" s="254">
        <v>388</v>
      </c>
      <c r="B398" s="510" t="s">
        <v>815</v>
      </c>
      <c r="C398" s="507">
        <v>1066.7</v>
      </c>
      <c r="D398" s="508">
        <v>1067.6166666666668</v>
      </c>
      <c r="E398" s="508">
        <v>1057.0833333333335</v>
      </c>
      <c r="F398" s="508">
        <v>1047.4666666666667</v>
      </c>
      <c r="G398" s="508">
        <v>1036.9333333333334</v>
      </c>
      <c r="H398" s="508">
        <v>1077.2333333333336</v>
      </c>
      <c r="I398" s="508">
        <v>1087.7666666666669</v>
      </c>
      <c r="J398" s="508">
        <v>1097.3833333333337</v>
      </c>
      <c r="K398" s="507">
        <v>1078.1500000000001</v>
      </c>
      <c r="L398" s="507">
        <v>1058</v>
      </c>
      <c r="M398" s="507">
        <v>7.1181999999999999</v>
      </c>
    </row>
    <row r="399" spans="1:13">
      <c r="A399" s="254">
        <v>389</v>
      </c>
      <c r="B399" s="510" t="s">
        <v>274</v>
      </c>
      <c r="C399" s="507">
        <v>923.85</v>
      </c>
      <c r="D399" s="508">
        <v>918.73333333333323</v>
      </c>
      <c r="E399" s="508">
        <v>906.81666666666649</v>
      </c>
      <c r="F399" s="508">
        <v>889.7833333333333</v>
      </c>
      <c r="G399" s="508">
        <v>877.86666666666656</v>
      </c>
      <c r="H399" s="508">
        <v>935.76666666666642</v>
      </c>
      <c r="I399" s="508">
        <v>947.68333333333317</v>
      </c>
      <c r="J399" s="508">
        <v>964.71666666666636</v>
      </c>
      <c r="K399" s="507">
        <v>930.65</v>
      </c>
      <c r="L399" s="507">
        <v>901.7</v>
      </c>
      <c r="M399" s="507">
        <v>13.964790000000001</v>
      </c>
    </row>
    <row r="400" spans="1:13">
      <c r="A400" s="254">
        <v>390</v>
      </c>
      <c r="B400" s="510" t="s">
        <v>476</v>
      </c>
      <c r="C400" s="507">
        <v>26.85</v>
      </c>
      <c r="D400" s="508">
        <v>26.983333333333334</v>
      </c>
      <c r="E400" s="508">
        <v>26.616666666666667</v>
      </c>
      <c r="F400" s="508">
        <v>26.383333333333333</v>
      </c>
      <c r="G400" s="508">
        <v>26.016666666666666</v>
      </c>
      <c r="H400" s="508">
        <v>27.216666666666669</v>
      </c>
      <c r="I400" s="508">
        <v>27.583333333333336</v>
      </c>
      <c r="J400" s="508">
        <v>27.81666666666667</v>
      </c>
      <c r="K400" s="507">
        <v>27.35</v>
      </c>
      <c r="L400" s="507">
        <v>26.75</v>
      </c>
      <c r="M400" s="507">
        <v>35.402430000000003</v>
      </c>
    </row>
    <row r="401" spans="1:13">
      <c r="A401" s="254">
        <v>391</v>
      </c>
      <c r="B401" s="510" t="s">
        <v>477</v>
      </c>
      <c r="C401" s="507">
        <v>2299.1999999999998</v>
      </c>
      <c r="D401" s="508">
        <v>2298.5166666666664</v>
      </c>
      <c r="E401" s="508">
        <v>2275.6833333333329</v>
      </c>
      <c r="F401" s="508">
        <v>2252.1666666666665</v>
      </c>
      <c r="G401" s="508">
        <v>2229.333333333333</v>
      </c>
      <c r="H401" s="508">
        <v>2322.0333333333328</v>
      </c>
      <c r="I401" s="508">
        <v>2344.8666666666668</v>
      </c>
      <c r="J401" s="508">
        <v>2368.3833333333328</v>
      </c>
      <c r="K401" s="507">
        <v>2321.35</v>
      </c>
      <c r="L401" s="507">
        <v>2275</v>
      </c>
      <c r="M401" s="507">
        <v>0.28176000000000001</v>
      </c>
    </row>
    <row r="402" spans="1:13">
      <c r="A402" s="254">
        <v>392</v>
      </c>
      <c r="B402" s="510" t="s">
        <v>172</v>
      </c>
      <c r="C402" s="507">
        <v>5663.25</v>
      </c>
      <c r="D402" s="508">
        <v>5664.2833333333328</v>
      </c>
      <c r="E402" s="508">
        <v>5599.0166666666655</v>
      </c>
      <c r="F402" s="508">
        <v>5534.7833333333328</v>
      </c>
      <c r="G402" s="508">
        <v>5469.5166666666655</v>
      </c>
      <c r="H402" s="508">
        <v>5728.5166666666655</v>
      </c>
      <c r="I402" s="508">
        <v>5793.7833333333319</v>
      </c>
      <c r="J402" s="508">
        <v>5858.0166666666655</v>
      </c>
      <c r="K402" s="507">
        <v>5729.55</v>
      </c>
      <c r="L402" s="507">
        <v>5600.05</v>
      </c>
      <c r="M402" s="507">
        <v>0.96092</v>
      </c>
    </row>
    <row r="403" spans="1:13">
      <c r="A403" s="254">
        <v>393</v>
      </c>
      <c r="B403" s="510" t="s">
        <v>478</v>
      </c>
      <c r="C403" s="507">
        <v>8298.4500000000007</v>
      </c>
      <c r="D403" s="508">
        <v>8295.5166666666682</v>
      </c>
      <c r="E403" s="508">
        <v>8241.0333333333365</v>
      </c>
      <c r="F403" s="508">
        <v>8183.6166666666686</v>
      </c>
      <c r="G403" s="508">
        <v>8129.1333333333369</v>
      </c>
      <c r="H403" s="508">
        <v>8352.9333333333361</v>
      </c>
      <c r="I403" s="508">
        <v>8407.4166666666697</v>
      </c>
      <c r="J403" s="508">
        <v>8464.8333333333358</v>
      </c>
      <c r="K403" s="507">
        <v>8350</v>
      </c>
      <c r="L403" s="507">
        <v>8238.1</v>
      </c>
      <c r="M403" s="507">
        <v>0.11996999999999999</v>
      </c>
    </row>
    <row r="404" spans="1:13">
      <c r="A404" s="254">
        <v>394</v>
      </c>
      <c r="B404" s="510" t="s">
        <v>479</v>
      </c>
      <c r="C404" s="507">
        <v>5167.55</v>
      </c>
      <c r="D404" s="508">
        <v>5195.7833333333338</v>
      </c>
      <c r="E404" s="508">
        <v>5131.7666666666673</v>
      </c>
      <c r="F404" s="508">
        <v>5095.9833333333336</v>
      </c>
      <c r="G404" s="508">
        <v>5031.9666666666672</v>
      </c>
      <c r="H404" s="508">
        <v>5231.5666666666675</v>
      </c>
      <c r="I404" s="508">
        <v>5295.5833333333339</v>
      </c>
      <c r="J404" s="508">
        <v>5331.3666666666677</v>
      </c>
      <c r="K404" s="507">
        <v>5259.8</v>
      </c>
      <c r="L404" s="507">
        <v>5160</v>
      </c>
      <c r="M404" s="507">
        <v>0.16541</v>
      </c>
    </row>
    <row r="405" spans="1:13">
      <c r="A405" s="254">
        <v>395</v>
      </c>
      <c r="B405" s="510" t="s">
        <v>759</v>
      </c>
      <c r="C405" s="507">
        <v>108.05</v>
      </c>
      <c r="D405" s="508">
        <v>109.33333333333333</v>
      </c>
      <c r="E405" s="508">
        <v>105.76666666666665</v>
      </c>
      <c r="F405" s="508">
        <v>103.48333333333332</v>
      </c>
      <c r="G405" s="508">
        <v>99.916666666666643</v>
      </c>
      <c r="H405" s="508">
        <v>111.61666666666666</v>
      </c>
      <c r="I405" s="508">
        <v>115.18333333333335</v>
      </c>
      <c r="J405" s="508">
        <v>117.46666666666667</v>
      </c>
      <c r="K405" s="507">
        <v>112.9</v>
      </c>
      <c r="L405" s="507">
        <v>107.05</v>
      </c>
      <c r="M405" s="507">
        <v>9.6793899999999997</v>
      </c>
    </row>
    <row r="406" spans="1:13">
      <c r="A406" s="254">
        <v>396</v>
      </c>
      <c r="B406" s="510" t="s">
        <v>480</v>
      </c>
      <c r="C406" s="507">
        <v>421.4</v>
      </c>
      <c r="D406" s="508">
        <v>423.59999999999997</v>
      </c>
      <c r="E406" s="508">
        <v>418.34999999999991</v>
      </c>
      <c r="F406" s="508">
        <v>415.29999999999995</v>
      </c>
      <c r="G406" s="508">
        <v>410.0499999999999</v>
      </c>
      <c r="H406" s="508">
        <v>426.64999999999992</v>
      </c>
      <c r="I406" s="508">
        <v>431.90000000000003</v>
      </c>
      <c r="J406" s="508">
        <v>434.94999999999993</v>
      </c>
      <c r="K406" s="507">
        <v>428.85</v>
      </c>
      <c r="L406" s="507">
        <v>420.55</v>
      </c>
      <c r="M406" s="507">
        <v>0.71940000000000004</v>
      </c>
    </row>
    <row r="407" spans="1:13">
      <c r="A407" s="254">
        <v>397</v>
      </c>
      <c r="B407" s="510" t="s">
        <v>761</v>
      </c>
      <c r="C407" s="507">
        <v>238.35</v>
      </c>
      <c r="D407" s="508">
        <v>237.36666666666667</v>
      </c>
      <c r="E407" s="508">
        <v>233.98333333333335</v>
      </c>
      <c r="F407" s="508">
        <v>229.61666666666667</v>
      </c>
      <c r="G407" s="508">
        <v>226.23333333333335</v>
      </c>
      <c r="H407" s="508">
        <v>241.73333333333335</v>
      </c>
      <c r="I407" s="508">
        <v>245.11666666666667</v>
      </c>
      <c r="J407" s="508">
        <v>249.48333333333335</v>
      </c>
      <c r="K407" s="507">
        <v>240.75</v>
      </c>
      <c r="L407" s="507">
        <v>233</v>
      </c>
      <c r="M407" s="507">
        <v>4.5849599999999997</v>
      </c>
    </row>
    <row r="408" spans="1:13">
      <c r="A408" s="254">
        <v>398</v>
      </c>
      <c r="B408" s="510" t="s">
        <v>481</v>
      </c>
      <c r="C408" s="507">
        <v>2034.1</v>
      </c>
      <c r="D408" s="508">
        <v>2032.3833333333332</v>
      </c>
      <c r="E408" s="508">
        <v>2015.8666666666663</v>
      </c>
      <c r="F408" s="508">
        <v>1997.6333333333332</v>
      </c>
      <c r="G408" s="508">
        <v>1981.1166666666663</v>
      </c>
      <c r="H408" s="508">
        <v>2050.6166666666663</v>
      </c>
      <c r="I408" s="508">
        <v>2067.1333333333332</v>
      </c>
      <c r="J408" s="508">
        <v>2085.3666666666663</v>
      </c>
      <c r="K408" s="507">
        <v>2048.9</v>
      </c>
      <c r="L408" s="507">
        <v>2014.15</v>
      </c>
      <c r="M408" s="507">
        <v>5.0750000000000003E-2</v>
      </c>
    </row>
    <row r="409" spans="1:13">
      <c r="A409" s="254">
        <v>399</v>
      </c>
      <c r="B409" s="510" t="s">
        <v>482</v>
      </c>
      <c r="C409" s="507">
        <v>374</v>
      </c>
      <c r="D409" s="508">
        <v>375.83333333333331</v>
      </c>
      <c r="E409" s="508">
        <v>370.16666666666663</v>
      </c>
      <c r="F409" s="508">
        <v>366.33333333333331</v>
      </c>
      <c r="G409" s="508">
        <v>360.66666666666663</v>
      </c>
      <c r="H409" s="508">
        <v>379.66666666666663</v>
      </c>
      <c r="I409" s="508">
        <v>385.33333333333326</v>
      </c>
      <c r="J409" s="508">
        <v>389.16666666666663</v>
      </c>
      <c r="K409" s="507">
        <v>381.5</v>
      </c>
      <c r="L409" s="507">
        <v>372</v>
      </c>
      <c r="M409" s="507">
        <v>1.0649200000000001</v>
      </c>
    </row>
    <row r="410" spans="1:13">
      <c r="A410" s="254">
        <v>400</v>
      </c>
      <c r="B410" s="510" t="s">
        <v>760</v>
      </c>
      <c r="C410" s="507">
        <v>129.25</v>
      </c>
      <c r="D410" s="508">
        <v>130.28333333333333</v>
      </c>
      <c r="E410" s="508">
        <v>127.71666666666667</v>
      </c>
      <c r="F410" s="508">
        <v>126.18333333333334</v>
      </c>
      <c r="G410" s="508">
        <v>123.61666666666667</v>
      </c>
      <c r="H410" s="508">
        <v>131.81666666666666</v>
      </c>
      <c r="I410" s="508">
        <v>134.38333333333333</v>
      </c>
      <c r="J410" s="508">
        <v>135.91666666666666</v>
      </c>
      <c r="K410" s="507">
        <v>132.85</v>
      </c>
      <c r="L410" s="507">
        <v>128.75</v>
      </c>
      <c r="M410" s="507">
        <v>56.739179999999998</v>
      </c>
    </row>
    <row r="411" spans="1:13">
      <c r="A411" s="254">
        <v>401</v>
      </c>
      <c r="B411" s="510" t="s">
        <v>483</v>
      </c>
      <c r="C411" s="507">
        <v>258.45</v>
      </c>
      <c r="D411" s="508">
        <v>258.28333333333336</v>
      </c>
      <c r="E411" s="508">
        <v>252.56666666666672</v>
      </c>
      <c r="F411" s="508">
        <v>246.68333333333337</v>
      </c>
      <c r="G411" s="508">
        <v>240.96666666666673</v>
      </c>
      <c r="H411" s="508">
        <v>264.16666666666674</v>
      </c>
      <c r="I411" s="508">
        <v>269.88333333333333</v>
      </c>
      <c r="J411" s="508">
        <v>275.76666666666671</v>
      </c>
      <c r="K411" s="507">
        <v>264</v>
      </c>
      <c r="L411" s="507">
        <v>252.4</v>
      </c>
      <c r="M411" s="507">
        <v>12.3169</v>
      </c>
    </row>
    <row r="412" spans="1:13">
      <c r="A412" s="254">
        <v>402</v>
      </c>
      <c r="B412" s="510" t="s">
        <v>170</v>
      </c>
      <c r="C412" s="507">
        <v>27185.05</v>
      </c>
      <c r="D412" s="508">
        <v>27588.399999999998</v>
      </c>
      <c r="E412" s="508">
        <v>26689.849999999995</v>
      </c>
      <c r="F412" s="508">
        <v>26194.649999999998</v>
      </c>
      <c r="G412" s="508">
        <v>25296.099999999995</v>
      </c>
      <c r="H412" s="508">
        <v>28083.599999999995</v>
      </c>
      <c r="I412" s="508">
        <v>28982.149999999998</v>
      </c>
      <c r="J412" s="508">
        <v>29477.349999999995</v>
      </c>
      <c r="K412" s="507">
        <v>28486.95</v>
      </c>
      <c r="L412" s="507">
        <v>27093.200000000001</v>
      </c>
      <c r="M412" s="507">
        <v>0.57155999999999996</v>
      </c>
    </row>
    <row r="413" spans="1:13">
      <c r="A413" s="254">
        <v>403</v>
      </c>
      <c r="B413" s="510" t="s">
        <v>484</v>
      </c>
      <c r="C413" s="507">
        <v>1500.65</v>
      </c>
      <c r="D413" s="508">
        <v>1500.9166666666667</v>
      </c>
      <c r="E413" s="508">
        <v>1463.3833333333334</v>
      </c>
      <c r="F413" s="508">
        <v>1426.1166666666668</v>
      </c>
      <c r="G413" s="508">
        <v>1388.5833333333335</v>
      </c>
      <c r="H413" s="508">
        <v>1538.1833333333334</v>
      </c>
      <c r="I413" s="508">
        <v>1575.7166666666667</v>
      </c>
      <c r="J413" s="508">
        <v>1612.9833333333333</v>
      </c>
      <c r="K413" s="507">
        <v>1538.45</v>
      </c>
      <c r="L413" s="507">
        <v>1463.65</v>
      </c>
      <c r="M413" s="507">
        <v>0.16903000000000001</v>
      </c>
    </row>
    <row r="414" spans="1:13">
      <c r="A414" s="254">
        <v>404</v>
      </c>
      <c r="B414" s="510" t="s">
        <v>173</v>
      </c>
      <c r="C414" s="507">
        <v>1265.8499999999999</v>
      </c>
      <c r="D414" s="508">
        <v>1285.9833333333333</v>
      </c>
      <c r="E414" s="508">
        <v>1234.9666666666667</v>
      </c>
      <c r="F414" s="508">
        <v>1204.0833333333333</v>
      </c>
      <c r="G414" s="508">
        <v>1153.0666666666666</v>
      </c>
      <c r="H414" s="508">
        <v>1316.8666666666668</v>
      </c>
      <c r="I414" s="508">
        <v>1367.8833333333337</v>
      </c>
      <c r="J414" s="508">
        <v>1398.7666666666669</v>
      </c>
      <c r="K414" s="507">
        <v>1337</v>
      </c>
      <c r="L414" s="507">
        <v>1255.0999999999999</v>
      </c>
      <c r="M414" s="507">
        <v>38.189790000000002</v>
      </c>
    </row>
    <row r="415" spans="1:13">
      <c r="A415" s="254">
        <v>405</v>
      </c>
      <c r="B415" s="510" t="s">
        <v>171</v>
      </c>
      <c r="C415" s="507">
        <v>1900.55</v>
      </c>
      <c r="D415" s="508">
        <v>1905.9166666666667</v>
      </c>
      <c r="E415" s="508">
        <v>1886.8833333333334</v>
      </c>
      <c r="F415" s="508">
        <v>1873.2166666666667</v>
      </c>
      <c r="G415" s="508">
        <v>1854.1833333333334</v>
      </c>
      <c r="H415" s="508">
        <v>1919.5833333333335</v>
      </c>
      <c r="I415" s="508">
        <v>1938.6166666666668</v>
      </c>
      <c r="J415" s="508">
        <v>1952.2833333333335</v>
      </c>
      <c r="K415" s="507">
        <v>1924.95</v>
      </c>
      <c r="L415" s="507">
        <v>1892.25</v>
      </c>
      <c r="M415" s="507">
        <v>1.63524</v>
      </c>
    </row>
    <row r="416" spans="1:13">
      <c r="A416" s="254">
        <v>406</v>
      </c>
      <c r="B416" s="510" t="s">
        <v>485</v>
      </c>
      <c r="C416" s="507">
        <v>463.45</v>
      </c>
      <c r="D416" s="508">
        <v>465.18333333333339</v>
      </c>
      <c r="E416" s="508">
        <v>448.36666666666679</v>
      </c>
      <c r="F416" s="508">
        <v>433.28333333333342</v>
      </c>
      <c r="G416" s="508">
        <v>416.46666666666681</v>
      </c>
      <c r="H416" s="508">
        <v>480.26666666666677</v>
      </c>
      <c r="I416" s="508">
        <v>497.08333333333337</v>
      </c>
      <c r="J416" s="508">
        <v>512.16666666666674</v>
      </c>
      <c r="K416" s="507">
        <v>482</v>
      </c>
      <c r="L416" s="507">
        <v>450.1</v>
      </c>
      <c r="M416" s="507">
        <v>6.4552500000000004</v>
      </c>
    </row>
    <row r="417" spans="1:13">
      <c r="A417" s="254">
        <v>407</v>
      </c>
      <c r="B417" s="510" t="s">
        <v>486</v>
      </c>
      <c r="C417" s="507">
        <v>1402.6</v>
      </c>
      <c r="D417" s="508">
        <v>1399.8666666666668</v>
      </c>
      <c r="E417" s="508">
        <v>1387.7333333333336</v>
      </c>
      <c r="F417" s="508">
        <v>1372.8666666666668</v>
      </c>
      <c r="G417" s="508">
        <v>1360.7333333333336</v>
      </c>
      <c r="H417" s="508">
        <v>1414.7333333333336</v>
      </c>
      <c r="I417" s="508">
        <v>1426.8666666666668</v>
      </c>
      <c r="J417" s="508">
        <v>1441.7333333333336</v>
      </c>
      <c r="K417" s="507">
        <v>1412</v>
      </c>
      <c r="L417" s="507">
        <v>1385</v>
      </c>
      <c r="M417" s="507">
        <v>0.10843999999999999</v>
      </c>
    </row>
    <row r="418" spans="1:13">
      <c r="A418" s="254">
        <v>408</v>
      </c>
      <c r="B418" s="510" t="s">
        <v>762</v>
      </c>
      <c r="C418" s="507">
        <v>1254.8499999999999</v>
      </c>
      <c r="D418" s="508">
        <v>1259.9166666666667</v>
      </c>
      <c r="E418" s="508">
        <v>1232.9333333333334</v>
      </c>
      <c r="F418" s="508">
        <v>1211.0166666666667</v>
      </c>
      <c r="G418" s="508">
        <v>1184.0333333333333</v>
      </c>
      <c r="H418" s="508">
        <v>1281.8333333333335</v>
      </c>
      <c r="I418" s="508">
        <v>1308.8166666666666</v>
      </c>
      <c r="J418" s="508">
        <v>1330.7333333333336</v>
      </c>
      <c r="K418" s="507">
        <v>1286.9000000000001</v>
      </c>
      <c r="L418" s="507">
        <v>1238</v>
      </c>
      <c r="M418" s="507">
        <v>0.92662999999999995</v>
      </c>
    </row>
    <row r="419" spans="1:13">
      <c r="A419" s="254">
        <v>409</v>
      </c>
      <c r="B419" s="510" t="s">
        <v>487</v>
      </c>
      <c r="C419" s="507">
        <v>478</v>
      </c>
      <c r="D419" s="508">
        <v>480.9666666666667</v>
      </c>
      <c r="E419" s="508">
        <v>472.03333333333342</v>
      </c>
      <c r="F419" s="508">
        <v>466.06666666666672</v>
      </c>
      <c r="G419" s="508">
        <v>457.13333333333344</v>
      </c>
      <c r="H419" s="508">
        <v>486.93333333333339</v>
      </c>
      <c r="I419" s="508">
        <v>495.86666666666667</v>
      </c>
      <c r="J419" s="508">
        <v>501.83333333333337</v>
      </c>
      <c r="K419" s="507">
        <v>489.9</v>
      </c>
      <c r="L419" s="507">
        <v>475</v>
      </c>
      <c r="M419" s="507">
        <v>2.5866799999999999</v>
      </c>
    </row>
    <row r="420" spans="1:13">
      <c r="A420" s="254">
        <v>410</v>
      </c>
      <c r="B420" s="510" t="s">
        <v>488</v>
      </c>
      <c r="C420" s="507">
        <v>9.8000000000000007</v>
      </c>
      <c r="D420" s="508">
        <v>9.9</v>
      </c>
      <c r="E420" s="508">
        <v>9.5500000000000007</v>
      </c>
      <c r="F420" s="508">
        <v>9.3000000000000007</v>
      </c>
      <c r="G420" s="508">
        <v>8.9500000000000011</v>
      </c>
      <c r="H420" s="508">
        <v>10.15</v>
      </c>
      <c r="I420" s="508">
        <v>10.499999999999998</v>
      </c>
      <c r="J420" s="508">
        <v>10.75</v>
      </c>
      <c r="K420" s="507">
        <v>10.25</v>
      </c>
      <c r="L420" s="507">
        <v>9.65</v>
      </c>
      <c r="M420" s="507">
        <v>288.87162999999998</v>
      </c>
    </row>
    <row r="421" spans="1:13">
      <c r="A421" s="254">
        <v>411</v>
      </c>
      <c r="B421" s="510" t="s">
        <v>763</v>
      </c>
      <c r="C421" s="507">
        <v>84.6</v>
      </c>
      <c r="D421" s="508">
        <v>84.85</v>
      </c>
      <c r="E421" s="508">
        <v>83.35</v>
      </c>
      <c r="F421" s="508">
        <v>82.1</v>
      </c>
      <c r="G421" s="508">
        <v>80.599999999999994</v>
      </c>
      <c r="H421" s="508">
        <v>86.1</v>
      </c>
      <c r="I421" s="508">
        <v>87.6</v>
      </c>
      <c r="J421" s="508">
        <v>88.85</v>
      </c>
      <c r="K421" s="507">
        <v>86.35</v>
      </c>
      <c r="L421" s="507">
        <v>83.6</v>
      </c>
      <c r="M421" s="507">
        <v>51.895780000000002</v>
      </c>
    </row>
    <row r="422" spans="1:13">
      <c r="A422" s="254">
        <v>412</v>
      </c>
      <c r="B422" s="510" t="s">
        <v>489</v>
      </c>
      <c r="C422" s="507">
        <v>101.55</v>
      </c>
      <c r="D422" s="508">
        <v>102.83333333333333</v>
      </c>
      <c r="E422" s="508">
        <v>99.86666666666666</v>
      </c>
      <c r="F422" s="508">
        <v>98.183333333333337</v>
      </c>
      <c r="G422" s="508">
        <v>95.216666666666669</v>
      </c>
      <c r="H422" s="508">
        <v>104.51666666666665</v>
      </c>
      <c r="I422" s="508">
        <v>107.48333333333332</v>
      </c>
      <c r="J422" s="508">
        <v>109.16666666666664</v>
      </c>
      <c r="K422" s="507">
        <v>105.8</v>
      </c>
      <c r="L422" s="507">
        <v>101.15</v>
      </c>
      <c r="M422" s="507">
        <v>2.65971</v>
      </c>
    </row>
    <row r="423" spans="1:13">
      <c r="A423" s="254">
        <v>413</v>
      </c>
      <c r="B423" s="510" t="s">
        <v>169</v>
      </c>
      <c r="C423" s="507">
        <v>389.6</v>
      </c>
      <c r="D423" s="508">
        <v>389.68333333333334</v>
      </c>
      <c r="E423" s="508">
        <v>385.9666666666667</v>
      </c>
      <c r="F423" s="508">
        <v>382.33333333333337</v>
      </c>
      <c r="G423" s="508">
        <v>378.61666666666673</v>
      </c>
      <c r="H423" s="508">
        <v>393.31666666666666</v>
      </c>
      <c r="I423" s="508">
        <v>397.03333333333325</v>
      </c>
      <c r="J423" s="508">
        <v>400.66666666666663</v>
      </c>
      <c r="K423" s="507">
        <v>393.4</v>
      </c>
      <c r="L423" s="507">
        <v>386.05</v>
      </c>
      <c r="M423" s="507">
        <v>391.47858000000002</v>
      </c>
    </row>
    <row r="424" spans="1:13">
      <c r="A424" s="254">
        <v>414</v>
      </c>
      <c r="B424" s="510" t="s">
        <v>168</v>
      </c>
      <c r="C424" s="507">
        <v>74.349999999999994</v>
      </c>
      <c r="D424" s="508">
        <v>74.016666666666666</v>
      </c>
      <c r="E424" s="508">
        <v>72.683333333333337</v>
      </c>
      <c r="F424" s="508">
        <v>71.016666666666666</v>
      </c>
      <c r="G424" s="508">
        <v>69.683333333333337</v>
      </c>
      <c r="H424" s="508">
        <v>75.683333333333337</v>
      </c>
      <c r="I424" s="508">
        <v>77.01666666666668</v>
      </c>
      <c r="J424" s="508">
        <v>78.683333333333337</v>
      </c>
      <c r="K424" s="507">
        <v>75.349999999999994</v>
      </c>
      <c r="L424" s="507">
        <v>72.349999999999994</v>
      </c>
      <c r="M424" s="507">
        <v>414.68123000000003</v>
      </c>
    </row>
    <row r="425" spans="1:13">
      <c r="A425" s="254">
        <v>415</v>
      </c>
      <c r="B425" s="510" t="s">
        <v>766</v>
      </c>
      <c r="C425" s="507">
        <v>243.6</v>
      </c>
      <c r="D425" s="508">
        <v>246.23333333333335</v>
      </c>
      <c r="E425" s="508">
        <v>238.7166666666667</v>
      </c>
      <c r="F425" s="508">
        <v>233.83333333333334</v>
      </c>
      <c r="G425" s="508">
        <v>226.31666666666669</v>
      </c>
      <c r="H425" s="508">
        <v>251.1166666666667</v>
      </c>
      <c r="I425" s="508">
        <v>258.63333333333333</v>
      </c>
      <c r="J425" s="508">
        <v>263.51666666666671</v>
      </c>
      <c r="K425" s="507">
        <v>253.75</v>
      </c>
      <c r="L425" s="507">
        <v>241.35</v>
      </c>
      <c r="M425" s="507">
        <v>3.2395200000000002</v>
      </c>
    </row>
    <row r="426" spans="1:13">
      <c r="A426" s="254">
        <v>416</v>
      </c>
      <c r="B426" s="510" t="s">
        <v>837</v>
      </c>
      <c r="C426" s="507">
        <v>214.7</v>
      </c>
      <c r="D426" s="508">
        <v>213.81666666666669</v>
      </c>
      <c r="E426" s="508">
        <v>210.93333333333339</v>
      </c>
      <c r="F426" s="508">
        <v>207.16666666666671</v>
      </c>
      <c r="G426" s="508">
        <v>204.28333333333342</v>
      </c>
      <c r="H426" s="508">
        <v>217.58333333333337</v>
      </c>
      <c r="I426" s="508">
        <v>220.46666666666664</v>
      </c>
      <c r="J426" s="508">
        <v>224.23333333333335</v>
      </c>
      <c r="K426" s="507">
        <v>216.7</v>
      </c>
      <c r="L426" s="507">
        <v>210.05</v>
      </c>
      <c r="M426" s="507">
        <v>3.7615799999999999</v>
      </c>
    </row>
    <row r="427" spans="1:13">
      <c r="A427" s="254">
        <v>417</v>
      </c>
      <c r="B427" s="510" t="s">
        <v>174</v>
      </c>
      <c r="C427" s="507">
        <v>865.8</v>
      </c>
      <c r="D427" s="508">
        <v>871.6</v>
      </c>
      <c r="E427" s="508">
        <v>854.2</v>
      </c>
      <c r="F427" s="508">
        <v>842.6</v>
      </c>
      <c r="G427" s="508">
        <v>825.2</v>
      </c>
      <c r="H427" s="508">
        <v>883.2</v>
      </c>
      <c r="I427" s="508">
        <v>900.59999999999991</v>
      </c>
      <c r="J427" s="508">
        <v>912.2</v>
      </c>
      <c r="K427" s="507">
        <v>889</v>
      </c>
      <c r="L427" s="507">
        <v>860</v>
      </c>
      <c r="M427" s="507">
        <v>3.0104199999999999</v>
      </c>
    </row>
    <row r="428" spans="1:13">
      <c r="A428" s="254">
        <v>418</v>
      </c>
      <c r="B428" s="510" t="s">
        <v>490</v>
      </c>
      <c r="C428" s="507">
        <v>547.75</v>
      </c>
      <c r="D428" s="508">
        <v>549</v>
      </c>
      <c r="E428" s="508">
        <v>540</v>
      </c>
      <c r="F428" s="508">
        <v>532.25</v>
      </c>
      <c r="G428" s="508">
        <v>523.25</v>
      </c>
      <c r="H428" s="508">
        <v>556.75</v>
      </c>
      <c r="I428" s="508">
        <v>565.75</v>
      </c>
      <c r="J428" s="508">
        <v>573.5</v>
      </c>
      <c r="K428" s="507">
        <v>558</v>
      </c>
      <c r="L428" s="507">
        <v>541.25</v>
      </c>
      <c r="M428" s="507">
        <v>1.09667</v>
      </c>
    </row>
    <row r="429" spans="1:13">
      <c r="A429" s="254">
        <v>419</v>
      </c>
      <c r="B429" s="510" t="s">
        <v>793</v>
      </c>
      <c r="C429" s="507">
        <v>290.8</v>
      </c>
      <c r="D429" s="508">
        <v>292</v>
      </c>
      <c r="E429" s="508">
        <v>288</v>
      </c>
      <c r="F429" s="508">
        <v>285.2</v>
      </c>
      <c r="G429" s="508">
        <v>281.2</v>
      </c>
      <c r="H429" s="508">
        <v>294.8</v>
      </c>
      <c r="I429" s="508">
        <v>298.8</v>
      </c>
      <c r="J429" s="508">
        <v>301.60000000000002</v>
      </c>
      <c r="K429" s="507">
        <v>296</v>
      </c>
      <c r="L429" s="507">
        <v>289.2</v>
      </c>
      <c r="M429" s="507">
        <v>3.7741199999999999</v>
      </c>
    </row>
    <row r="430" spans="1:13">
      <c r="A430" s="254">
        <v>420</v>
      </c>
      <c r="B430" s="510" t="s">
        <v>491</v>
      </c>
      <c r="C430" s="507">
        <v>170.7</v>
      </c>
      <c r="D430" s="508">
        <v>171.23333333333335</v>
      </c>
      <c r="E430" s="508">
        <v>169.26666666666671</v>
      </c>
      <c r="F430" s="508">
        <v>167.83333333333337</v>
      </c>
      <c r="G430" s="508">
        <v>165.86666666666673</v>
      </c>
      <c r="H430" s="508">
        <v>172.66666666666669</v>
      </c>
      <c r="I430" s="508">
        <v>174.63333333333333</v>
      </c>
      <c r="J430" s="508">
        <v>176.06666666666666</v>
      </c>
      <c r="K430" s="507">
        <v>173.2</v>
      </c>
      <c r="L430" s="507">
        <v>169.8</v>
      </c>
      <c r="M430" s="507">
        <v>3.6052399999999998</v>
      </c>
    </row>
    <row r="431" spans="1:13">
      <c r="A431" s="254">
        <v>421</v>
      </c>
      <c r="B431" s="510" t="s">
        <v>175</v>
      </c>
      <c r="C431" s="507">
        <v>614.79999999999995</v>
      </c>
      <c r="D431" s="508">
        <v>615.99999999999989</v>
      </c>
      <c r="E431" s="508">
        <v>610.0999999999998</v>
      </c>
      <c r="F431" s="508">
        <v>605.39999999999986</v>
      </c>
      <c r="G431" s="508">
        <v>599.49999999999977</v>
      </c>
      <c r="H431" s="508">
        <v>620.69999999999982</v>
      </c>
      <c r="I431" s="508">
        <v>626.59999999999991</v>
      </c>
      <c r="J431" s="508">
        <v>631.29999999999984</v>
      </c>
      <c r="K431" s="507">
        <v>621.9</v>
      </c>
      <c r="L431" s="507">
        <v>611.29999999999995</v>
      </c>
      <c r="M431" s="507">
        <v>45.544609999999999</v>
      </c>
    </row>
    <row r="432" spans="1:13">
      <c r="A432" s="254">
        <v>422</v>
      </c>
      <c r="B432" s="510" t="s">
        <v>176</v>
      </c>
      <c r="C432" s="507">
        <v>502</v>
      </c>
      <c r="D432" s="508">
        <v>504.8</v>
      </c>
      <c r="E432" s="508">
        <v>496.20000000000005</v>
      </c>
      <c r="F432" s="508">
        <v>490.40000000000003</v>
      </c>
      <c r="G432" s="508">
        <v>481.80000000000007</v>
      </c>
      <c r="H432" s="508">
        <v>510.6</v>
      </c>
      <c r="I432" s="508">
        <v>519.20000000000005</v>
      </c>
      <c r="J432" s="508">
        <v>525</v>
      </c>
      <c r="K432" s="507">
        <v>513.4</v>
      </c>
      <c r="L432" s="507">
        <v>499</v>
      </c>
      <c r="M432" s="507">
        <v>16.94585</v>
      </c>
    </row>
    <row r="433" spans="1:13">
      <c r="A433" s="254">
        <v>423</v>
      </c>
      <c r="B433" s="510" t="s">
        <v>492</v>
      </c>
      <c r="C433" s="507">
        <v>2671.15</v>
      </c>
      <c r="D433" s="508">
        <v>2694.75</v>
      </c>
      <c r="E433" s="508">
        <v>2638.4</v>
      </c>
      <c r="F433" s="508">
        <v>2605.65</v>
      </c>
      <c r="G433" s="508">
        <v>2549.3000000000002</v>
      </c>
      <c r="H433" s="508">
        <v>2727.5</v>
      </c>
      <c r="I433" s="508">
        <v>2783.8500000000004</v>
      </c>
      <c r="J433" s="508">
        <v>2816.6</v>
      </c>
      <c r="K433" s="507">
        <v>2751.1</v>
      </c>
      <c r="L433" s="507">
        <v>2662</v>
      </c>
      <c r="M433" s="507">
        <v>0.22162999999999999</v>
      </c>
    </row>
    <row r="434" spans="1:13">
      <c r="A434" s="254">
        <v>424</v>
      </c>
      <c r="B434" s="510" t="s">
        <v>493</v>
      </c>
      <c r="C434" s="507">
        <v>709.6</v>
      </c>
      <c r="D434" s="508">
        <v>712.5333333333333</v>
      </c>
      <c r="E434" s="508">
        <v>703.06666666666661</v>
      </c>
      <c r="F434" s="508">
        <v>696.5333333333333</v>
      </c>
      <c r="G434" s="508">
        <v>687.06666666666661</v>
      </c>
      <c r="H434" s="508">
        <v>719.06666666666661</v>
      </c>
      <c r="I434" s="508">
        <v>728.5333333333333</v>
      </c>
      <c r="J434" s="508">
        <v>735.06666666666661</v>
      </c>
      <c r="K434" s="507">
        <v>722</v>
      </c>
      <c r="L434" s="507">
        <v>706</v>
      </c>
      <c r="M434" s="507">
        <v>0.65842999999999996</v>
      </c>
    </row>
    <row r="435" spans="1:13">
      <c r="A435" s="254">
        <v>425</v>
      </c>
      <c r="B435" s="510" t="s">
        <v>494</v>
      </c>
      <c r="C435" s="507">
        <v>333.75</v>
      </c>
      <c r="D435" s="508">
        <v>337.2</v>
      </c>
      <c r="E435" s="508">
        <v>328.59999999999997</v>
      </c>
      <c r="F435" s="508">
        <v>323.45</v>
      </c>
      <c r="G435" s="508">
        <v>314.84999999999997</v>
      </c>
      <c r="H435" s="508">
        <v>342.34999999999997</v>
      </c>
      <c r="I435" s="508">
        <v>350.95</v>
      </c>
      <c r="J435" s="508">
        <v>356.09999999999997</v>
      </c>
      <c r="K435" s="507">
        <v>345.8</v>
      </c>
      <c r="L435" s="507">
        <v>332.05</v>
      </c>
      <c r="M435" s="507">
        <v>1.51736</v>
      </c>
    </row>
    <row r="436" spans="1:13">
      <c r="A436" s="254">
        <v>426</v>
      </c>
      <c r="B436" s="510" t="s">
        <v>495</v>
      </c>
      <c r="C436" s="507">
        <v>285.25</v>
      </c>
      <c r="D436" s="508">
        <v>285.61666666666662</v>
      </c>
      <c r="E436" s="508">
        <v>281.33333333333326</v>
      </c>
      <c r="F436" s="508">
        <v>277.41666666666663</v>
      </c>
      <c r="G436" s="508">
        <v>273.13333333333327</v>
      </c>
      <c r="H436" s="508">
        <v>289.53333333333325</v>
      </c>
      <c r="I436" s="508">
        <v>293.81666666666666</v>
      </c>
      <c r="J436" s="508">
        <v>297.73333333333323</v>
      </c>
      <c r="K436" s="507">
        <v>289.89999999999998</v>
      </c>
      <c r="L436" s="507">
        <v>281.7</v>
      </c>
      <c r="M436" s="507">
        <v>0.91771000000000003</v>
      </c>
    </row>
    <row r="437" spans="1:13">
      <c r="A437" s="254">
        <v>427</v>
      </c>
      <c r="B437" s="510" t="s">
        <v>496</v>
      </c>
      <c r="C437" s="507">
        <v>2070</v>
      </c>
      <c r="D437" s="508">
        <v>2077.4333333333334</v>
      </c>
      <c r="E437" s="508">
        <v>2046.6166666666668</v>
      </c>
      <c r="F437" s="508">
        <v>2023.2333333333336</v>
      </c>
      <c r="G437" s="508">
        <v>1992.416666666667</v>
      </c>
      <c r="H437" s="508">
        <v>2100.8166666666666</v>
      </c>
      <c r="I437" s="508">
        <v>2131.6333333333332</v>
      </c>
      <c r="J437" s="508">
        <v>2155.0166666666664</v>
      </c>
      <c r="K437" s="507">
        <v>2108.25</v>
      </c>
      <c r="L437" s="507">
        <v>2054.0500000000002</v>
      </c>
      <c r="M437" s="507">
        <v>0.35053000000000001</v>
      </c>
    </row>
    <row r="438" spans="1:13">
      <c r="A438" s="254">
        <v>428</v>
      </c>
      <c r="B438" s="510" t="s">
        <v>764</v>
      </c>
      <c r="C438" s="507">
        <v>435.25</v>
      </c>
      <c r="D438" s="508">
        <v>431.83333333333331</v>
      </c>
      <c r="E438" s="508">
        <v>425.41666666666663</v>
      </c>
      <c r="F438" s="508">
        <v>415.58333333333331</v>
      </c>
      <c r="G438" s="508">
        <v>409.16666666666663</v>
      </c>
      <c r="H438" s="508">
        <v>441.66666666666663</v>
      </c>
      <c r="I438" s="508">
        <v>448.08333333333326</v>
      </c>
      <c r="J438" s="508">
        <v>457.91666666666663</v>
      </c>
      <c r="K438" s="507">
        <v>438.25</v>
      </c>
      <c r="L438" s="507">
        <v>422</v>
      </c>
      <c r="M438" s="507">
        <v>2.0696599999999998</v>
      </c>
    </row>
    <row r="439" spans="1:13">
      <c r="A439" s="254">
        <v>429</v>
      </c>
      <c r="B439" s="510" t="s">
        <v>814</v>
      </c>
      <c r="C439" s="507">
        <v>483.85</v>
      </c>
      <c r="D439" s="508">
        <v>481.68333333333334</v>
      </c>
      <c r="E439" s="508">
        <v>476.36666666666667</v>
      </c>
      <c r="F439" s="508">
        <v>468.88333333333333</v>
      </c>
      <c r="G439" s="508">
        <v>463.56666666666666</v>
      </c>
      <c r="H439" s="508">
        <v>489.16666666666669</v>
      </c>
      <c r="I439" s="508">
        <v>494.48333333333341</v>
      </c>
      <c r="J439" s="508">
        <v>501.9666666666667</v>
      </c>
      <c r="K439" s="507">
        <v>487</v>
      </c>
      <c r="L439" s="507">
        <v>474.2</v>
      </c>
      <c r="M439" s="507">
        <v>2.10541</v>
      </c>
    </row>
    <row r="440" spans="1:13">
      <c r="A440" s="254">
        <v>430</v>
      </c>
      <c r="B440" s="510" t="s">
        <v>497</v>
      </c>
      <c r="C440" s="507">
        <v>5.65</v>
      </c>
      <c r="D440" s="508">
        <v>5.6833333333333327</v>
      </c>
      <c r="E440" s="508">
        <v>5.5666666666666655</v>
      </c>
      <c r="F440" s="508">
        <v>5.4833333333333325</v>
      </c>
      <c r="G440" s="508">
        <v>5.3666666666666654</v>
      </c>
      <c r="H440" s="508">
        <v>5.7666666666666657</v>
      </c>
      <c r="I440" s="508">
        <v>5.8833333333333329</v>
      </c>
      <c r="J440" s="508">
        <v>5.9666666666666659</v>
      </c>
      <c r="K440" s="507">
        <v>5.8</v>
      </c>
      <c r="L440" s="507">
        <v>5.6</v>
      </c>
      <c r="M440" s="507">
        <v>203.81139999999999</v>
      </c>
    </row>
    <row r="441" spans="1:13">
      <c r="A441" s="254">
        <v>431</v>
      </c>
      <c r="B441" s="510" t="s">
        <v>498</v>
      </c>
      <c r="C441" s="507">
        <v>142.80000000000001</v>
      </c>
      <c r="D441" s="508">
        <v>143.53333333333333</v>
      </c>
      <c r="E441" s="508">
        <v>141.41666666666666</v>
      </c>
      <c r="F441" s="508">
        <v>140.03333333333333</v>
      </c>
      <c r="G441" s="508">
        <v>137.91666666666666</v>
      </c>
      <c r="H441" s="508">
        <v>144.91666666666666</v>
      </c>
      <c r="I441" s="508">
        <v>147.03333333333333</v>
      </c>
      <c r="J441" s="508">
        <v>148.41666666666666</v>
      </c>
      <c r="K441" s="507">
        <v>145.65</v>
      </c>
      <c r="L441" s="507">
        <v>142.15</v>
      </c>
      <c r="M441" s="507">
        <v>1.3762000000000001</v>
      </c>
    </row>
    <row r="442" spans="1:13">
      <c r="A442" s="254">
        <v>432</v>
      </c>
      <c r="B442" s="510" t="s">
        <v>765</v>
      </c>
      <c r="C442" s="507">
        <v>1434.5</v>
      </c>
      <c r="D442" s="508">
        <v>1429.2</v>
      </c>
      <c r="E442" s="508">
        <v>1410.3000000000002</v>
      </c>
      <c r="F442" s="508">
        <v>1386.1000000000001</v>
      </c>
      <c r="G442" s="508">
        <v>1367.2000000000003</v>
      </c>
      <c r="H442" s="508">
        <v>1453.4</v>
      </c>
      <c r="I442" s="508">
        <v>1472.3000000000002</v>
      </c>
      <c r="J442" s="508">
        <v>1496.5</v>
      </c>
      <c r="K442" s="507">
        <v>1448.1</v>
      </c>
      <c r="L442" s="507">
        <v>1405</v>
      </c>
      <c r="M442" s="507">
        <v>0.14274000000000001</v>
      </c>
    </row>
    <row r="443" spans="1:13">
      <c r="A443" s="254">
        <v>433</v>
      </c>
      <c r="B443" s="510" t="s">
        <v>499</v>
      </c>
      <c r="C443" s="507">
        <v>1345.7</v>
      </c>
      <c r="D443" s="508">
        <v>1356.2333333333333</v>
      </c>
      <c r="E443" s="508">
        <v>1327.4666666666667</v>
      </c>
      <c r="F443" s="508">
        <v>1309.2333333333333</v>
      </c>
      <c r="G443" s="508">
        <v>1280.4666666666667</v>
      </c>
      <c r="H443" s="508">
        <v>1374.4666666666667</v>
      </c>
      <c r="I443" s="508">
        <v>1403.2333333333336</v>
      </c>
      <c r="J443" s="508">
        <v>1421.4666666666667</v>
      </c>
      <c r="K443" s="507">
        <v>1385</v>
      </c>
      <c r="L443" s="507">
        <v>1338</v>
      </c>
      <c r="M443" s="507">
        <v>0.40566000000000002</v>
      </c>
    </row>
    <row r="444" spans="1:13">
      <c r="A444" s="254">
        <v>434</v>
      </c>
      <c r="B444" s="510" t="s">
        <v>275</v>
      </c>
      <c r="C444" s="507">
        <v>536.65</v>
      </c>
      <c r="D444" s="508">
        <v>539.88333333333333</v>
      </c>
      <c r="E444" s="508">
        <v>531.81666666666661</v>
      </c>
      <c r="F444" s="508">
        <v>526.98333333333323</v>
      </c>
      <c r="G444" s="508">
        <v>518.91666666666652</v>
      </c>
      <c r="H444" s="508">
        <v>544.7166666666667</v>
      </c>
      <c r="I444" s="508">
        <v>552.78333333333353</v>
      </c>
      <c r="J444" s="508">
        <v>557.61666666666679</v>
      </c>
      <c r="K444" s="507">
        <v>547.95000000000005</v>
      </c>
      <c r="L444" s="507">
        <v>535.04999999999995</v>
      </c>
      <c r="M444" s="507">
        <v>2.9017599999999999</v>
      </c>
    </row>
    <row r="445" spans="1:13">
      <c r="A445" s="254">
        <v>435</v>
      </c>
      <c r="B445" s="510" t="s">
        <v>500</v>
      </c>
      <c r="C445" s="507">
        <v>905.45</v>
      </c>
      <c r="D445" s="508">
        <v>910.2833333333333</v>
      </c>
      <c r="E445" s="508">
        <v>890.56666666666661</v>
      </c>
      <c r="F445" s="508">
        <v>875.68333333333328</v>
      </c>
      <c r="G445" s="508">
        <v>855.96666666666658</v>
      </c>
      <c r="H445" s="508">
        <v>925.16666666666663</v>
      </c>
      <c r="I445" s="508">
        <v>944.88333333333333</v>
      </c>
      <c r="J445" s="508">
        <v>959.76666666666665</v>
      </c>
      <c r="K445" s="507">
        <v>930</v>
      </c>
      <c r="L445" s="507">
        <v>895.4</v>
      </c>
      <c r="M445" s="507">
        <v>0.31334000000000001</v>
      </c>
    </row>
    <row r="446" spans="1:13">
      <c r="A446" s="254">
        <v>436</v>
      </c>
      <c r="B446" s="510" t="s">
        <v>501</v>
      </c>
      <c r="C446" s="507">
        <v>488.95</v>
      </c>
      <c r="D446" s="508">
        <v>489.25</v>
      </c>
      <c r="E446" s="508">
        <v>483.5</v>
      </c>
      <c r="F446" s="508">
        <v>478.05</v>
      </c>
      <c r="G446" s="508">
        <v>472.3</v>
      </c>
      <c r="H446" s="508">
        <v>494.7</v>
      </c>
      <c r="I446" s="508">
        <v>500.45</v>
      </c>
      <c r="J446" s="508">
        <v>505.9</v>
      </c>
      <c r="K446" s="507">
        <v>495</v>
      </c>
      <c r="L446" s="507">
        <v>483.8</v>
      </c>
      <c r="M446" s="507">
        <v>0.21435999999999999</v>
      </c>
    </row>
    <row r="447" spans="1:13">
      <c r="A447" s="254">
        <v>437</v>
      </c>
      <c r="B447" s="510" t="s">
        <v>502</v>
      </c>
      <c r="C447" s="507">
        <v>7454.5</v>
      </c>
      <c r="D447" s="508">
        <v>7528.2833333333328</v>
      </c>
      <c r="E447" s="508">
        <v>7341.2166666666653</v>
      </c>
      <c r="F447" s="508">
        <v>7227.9333333333325</v>
      </c>
      <c r="G447" s="508">
        <v>7040.866666666665</v>
      </c>
      <c r="H447" s="508">
        <v>7641.5666666666657</v>
      </c>
      <c r="I447" s="508">
        <v>7828.6333333333332</v>
      </c>
      <c r="J447" s="508">
        <v>7941.9166666666661</v>
      </c>
      <c r="K447" s="507">
        <v>7715.35</v>
      </c>
      <c r="L447" s="507">
        <v>7415</v>
      </c>
      <c r="M447" s="507">
        <v>0.13996</v>
      </c>
    </row>
    <row r="448" spans="1:13">
      <c r="A448" s="254">
        <v>438</v>
      </c>
      <c r="B448" s="510" t="s">
        <v>503</v>
      </c>
      <c r="C448" s="507">
        <v>268.5</v>
      </c>
      <c r="D448" s="508">
        <v>269.81666666666666</v>
      </c>
      <c r="E448" s="508">
        <v>265.63333333333333</v>
      </c>
      <c r="F448" s="508">
        <v>262.76666666666665</v>
      </c>
      <c r="G448" s="508">
        <v>258.58333333333331</v>
      </c>
      <c r="H448" s="508">
        <v>272.68333333333334</v>
      </c>
      <c r="I448" s="508">
        <v>276.86666666666662</v>
      </c>
      <c r="J448" s="508">
        <v>279.73333333333335</v>
      </c>
      <c r="K448" s="507">
        <v>274</v>
      </c>
      <c r="L448" s="507">
        <v>266.95</v>
      </c>
      <c r="M448" s="507">
        <v>0.42449999999999999</v>
      </c>
    </row>
    <row r="449" spans="1:13">
      <c r="A449" s="254">
        <v>439</v>
      </c>
      <c r="B449" s="510" t="s">
        <v>504</v>
      </c>
      <c r="C449" s="507">
        <v>35.200000000000003</v>
      </c>
      <c r="D449" s="508">
        <v>35.366666666666667</v>
      </c>
      <c r="E449" s="508">
        <v>34.333333333333336</v>
      </c>
      <c r="F449" s="508">
        <v>33.466666666666669</v>
      </c>
      <c r="G449" s="508">
        <v>32.433333333333337</v>
      </c>
      <c r="H449" s="508">
        <v>36.233333333333334</v>
      </c>
      <c r="I449" s="508">
        <v>37.266666666666666</v>
      </c>
      <c r="J449" s="508">
        <v>38.133333333333333</v>
      </c>
      <c r="K449" s="507">
        <v>36.4</v>
      </c>
      <c r="L449" s="507">
        <v>34.5</v>
      </c>
      <c r="M449" s="507">
        <v>289.95792</v>
      </c>
    </row>
    <row r="450" spans="1:13">
      <c r="A450" s="254">
        <v>440</v>
      </c>
      <c r="B450" s="510" t="s">
        <v>188</v>
      </c>
      <c r="C450" s="507">
        <v>601.4</v>
      </c>
      <c r="D450" s="508">
        <v>608.94999999999993</v>
      </c>
      <c r="E450" s="508">
        <v>591.69999999999982</v>
      </c>
      <c r="F450" s="508">
        <v>581.99999999999989</v>
      </c>
      <c r="G450" s="508">
        <v>564.74999999999977</v>
      </c>
      <c r="H450" s="508">
        <v>618.64999999999986</v>
      </c>
      <c r="I450" s="508">
        <v>635.90000000000009</v>
      </c>
      <c r="J450" s="508">
        <v>645.59999999999991</v>
      </c>
      <c r="K450" s="507">
        <v>626.20000000000005</v>
      </c>
      <c r="L450" s="507">
        <v>599.25</v>
      </c>
      <c r="M450" s="507">
        <v>34.088529999999999</v>
      </c>
    </row>
    <row r="451" spans="1:13">
      <c r="A451" s="254">
        <v>441</v>
      </c>
      <c r="B451" s="510" t="s">
        <v>767</v>
      </c>
      <c r="C451" s="507">
        <v>14418.4</v>
      </c>
      <c r="D451" s="508">
        <v>14339.783333333333</v>
      </c>
      <c r="E451" s="508">
        <v>14028.616666666665</v>
      </c>
      <c r="F451" s="508">
        <v>13638.833333333332</v>
      </c>
      <c r="G451" s="508">
        <v>13327.666666666664</v>
      </c>
      <c r="H451" s="508">
        <v>14729.566666666666</v>
      </c>
      <c r="I451" s="508">
        <v>15040.733333333334</v>
      </c>
      <c r="J451" s="508">
        <v>15430.516666666666</v>
      </c>
      <c r="K451" s="507">
        <v>14650.95</v>
      </c>
      <c r="L451" s="507">
        <v>13950</v>
      </c>
      <c r="M451" s="507">
        <v>1.137E-2</v>
      </c>
    </row>
    <row r="452" spans="1:13">
      <c r="A452" s="254">
        <v>442</v>
      </c>
      <c r="B452" s="510" t="s">
        <v>177</v>
      </c>
      <c r="C452" s="507">
        <v>768.5</v>
      </c>
      <c r="D452" s="508">
        <v>766.18333333333339</v>
      </c>
      <c r="E452" s="508">
        <v>755.36666666666679</v>
      </c>
      <c r="F452" s="508">
        <v>742.23333333333335</v>
      </c>
      <c r="G452" s="508">
        <v>731.41666666666674</v>
      </c>
      <c r="H452" s="508">
        <v>779.31666666666683</v>
      </c>
      <c r="I452" s="508">
        <v>790.13333333333344</v>
      </c>
      <c r="J452" s="508">
        <v>803.26666666666688</v>
      </c>
      <c r="K452" s="507">
        <v>777</v>
      </c>
      <c r="L452" s="507">
        <v>753.05</v>
      </c>
      <c r="M452" s="507">
        <v>71.243049999999997</v>
      </c>
    </row>
    <row r="453" spans="1:13">
      <c r="A453" s="254">
        <v>443</v>
      </c>
      <c r="B453" s="510" t="s">
        <v>768</v>
      </c>
      <c r="C453" s="507">
        <v>127.7</v>
      </c>
      <c r="D453" s="508">
        <v>128.35</v>
      </c>
      <c r="E453" s="508">
        <v>125.94999999999999</v>
      </c>
      <c r="F453" s="508">
        <v>124.19999999999999</v>
      </c>
      <c r="G453" s="508">
        <v>121.79999999999998</v>
      </c>
      <c r="H453" s="508">
        <v>130.1</v>
      </c>
      <c r="I453" s="508">
        <v>132.50000000000003</v>
      </c>
      <c r="J453" s="508">
        <v>134.25</v>
      </c>
      <c r="K453" s="507">
        <v>130.75</v>
      </c>
      <c r="L453" s="507">
        <v>126.6</v>
      </c>
      <c r="M453" s="507">
        <v>12.208880000000001</v>
      </c>
    </row>
    <row r="454" spans="1:13">
      <c r="A454" s="254">
        <v>444</v>
      </c>
      <c r="B454" s="510" t="s">
        <v>769</v>
      </c>
      <c r="C454" s="507">
        <v>1333.15</v>
      </c>
      <c r="D454" s="508">
        <v>1317.2666666666667</v>
      </c>
      <c r="E454" s="508">
        <v>1266.8833333333332</v>
      </c>
      <c r="F454" s="508">
        <v>1200.6166666666666</v>
      </c>
      <c r="G454" s="508">
        <v>1150.2333333333331</v>
      </c>
      <c r="H454" s="508">
        <v>1383.5333333333333</v>
      </c>
      <c r="I454" s="508">
        <v>1433.916666666667</v>
      </c>
      <c r="J454" s="508">
        <v>1500.1833333333334</v>
      </c>
      <c r="K454" s="507">
        <v>1367.65</v>
      </c>
      <c r="L454" s="507">
        <v>1251</v>
      </c>
      <c r="M454" s="507">
        <v>10.218170000000001</v>
      </c>
    </row>
    <row r="455" spans="1:13">
      <c r="A455" s="254">
        <v>445</v>
      </c>
      <c r="B455" s="510" t="s">
        <v>183</v>
      </c>
      <c r="C455" s="507">
        <v>3006.95</v>
      </c>
      <c r="D455" s="508">
        <v>3011.9833333333336</v>
      </c>
      <c r="E455" s="508">
        <v>2990.9666666666672</v>
      </c>
      <c r="F455" s="508">
        <v>2974.9833333333336</v>
      </c>
      <c r="G455" s="508">
        <v>2953.9666666666672</v>
      </c>
      <c r="H455" s="508">
        <v>3027.9666666666672</v>
      </c>
      <c r="I455" s="508">
        <v>3048.9833333333336</v>
      </c>
      <c r="J455" s="508">
        <v>3064.9666666666672</v>
      </c>
      <c r="K455" s="507">
        <v>3033</v>
      </c>
      <c r="L455" s="507">
        <v>2996</v>
      </c>
      <c r="M455" s="507">
        <v>20.03125</v>
      </c>
    </row>
    <row r="456" spans="1:13">
      <c r="A456" s="254">
        <v>446</v>
      </c>
      <c r="B456" s="510" t="s">
        <v>804</v>
      </c>
      <c r="C456" s="507">
        <v>616.04999999999995</v>
      </c>
      <c r="D456" s="508">
        <v>619.75</v>
      </c>
      <c r="E456" s="508">
        <v>611.29999999999995</v>
      </c>
      <c r="F456" s="508">
        <v>606.54999999999995</v>
      </c>
      <c r="G456" s="508">
        <v>598.09999999999991</v>
      </c>
      <c r="H456" s="508">
        <v>624.5</v>
      </c>
      <c r="I456" s="508">
        <v>632.95000000000005</v>
      </c>
      <c r="J456" s="508">
        <v>637.70000000000005</v>
      </c>
      <c r="K456" s="507">
        <v>628.20000000000005</v>
      </c>
      <c r="L456" s="507">
        <v>615</v>
      </c>
      <c r="M456" s="507">
        <v>19.399249999999999</v>
      </c>
    </row>
    <row r="457" spans="1:13">
      <c r="A457" s="254">
        <v>447</v>
      </c>
      <c r="B457" s="510" t="s">
        <v>178</v>
      </c>
      <c r="C457" s="507">
        <v>2712.45</v>
      </c>
      <c r="D457" s="508">
        <v>2722.4</v>
      </c>
      <c r="E457" s="508">
        <v>2681.05</v>
      </c>
      <c r="F457" s="508">
        <v>2649.65</v>
      </c>
      <c r="G457" s="508">
        <v>2608.3000000000002</v>
      </c>
      <c r="H457" s="508">
        <v>2753.8</v>
      </c>
      <c r="I457" s="508">
        <v>2795.1499999999996</v>
      </c>
      <c r="J457" s="508">
        <v>2826.55</v>
      </c>
      <c r="K457" s="507">
        <v>2763.75</v>
      </c>
      <c r="L457" s="507">
        <v>2691</v>
      </c>
      <c r="M457" s="507">
        <v>2.77447</v>
      </c>
    </row>
    <row r="458" spans="1:13">
      <c r="A458" s="254">
        <v>448</v>
      </c>
      <c r="B458" s="510" t="s">
        <v>505</v>
      </c>
      <c r="C458" s="507">
        <v>1103.7</v>
      </c>
      <c r="D458" s="508">
        <v>1112.4833333333333</v>
      </c>
      <c r="E458" s="508">
        <v>1091.2166666666667</v>
      </c>
      <c r="F458" s="508">
        <v>1078.7333333333333</v>
      </c>
      <c r="G458" s="508">
        <v>1057.4666666666667</v>
      </c>
      <c r="H458" s="508">
        <v>1124.9666666666667</v>
      </c>
      <c r="I458" s="508">
        <v>1146.2333333333336</v>
      </c>
      <c r="J458" s="508">
        <v>1158.7166666666667</v>
      </c>
      <c r="K458" s="507">
        <v>1133.75</v>
      </c>
      <c r="L458" s="507">
        <v>1100</v>
      </c>
      <c r="M458" s="507">
        <v>0.24604000000000001</v>
      </c>
    </row>
    <row r="459" spans="1:13">
      <c r="A459" s="254">
        <v>449</v>
      </c>
      <c r="B459" s="510" t="s">
        <v>180</v>
      </c>
      <c r="C459" s="507">
        <v>136.80000000000001</v>
      </c>
      <c r="D459" s="508">
        <v>137.16666666666669</v>
      </c>
      <c r="E459" s="508">
        <v>134.43333333333337</v>
      </c>
      <c r="F459" s="508">
        <v>132.06666666666669</v>
      </c>
      <c r="G459" s="508">
        <v>129.33333333333337</v>
      </c>
      <c r="H459" s="508">
        <v>139.53333333333336</v>
      </c>
      <c r="I459" s="508">
        <v>142.26666666666671</v>
      </c>
      <c r="J459" s="508">
        <v>144.63333333333335</v>
      </c>
      <c r="K459" s="507">
        <v>139.9</v>
      </c>
      <c r="L459" s="507">
        <v>134.80000000000001</v>
      </c>
      <c r="M459" s="507">
        <v>45.291229999999999</v>
      </c>
    </row>
    <row r="460" spans="1:13">
      <c r="A460" s="254">
        <v>450</v>
      </c>
      <c r="B460" s="510" t="s">
        <v>179</v>
      </c>
      <c r="C460" s="507">
        <v>321.25</v>
      </c>
      <c r="D460" s="508">
        <v>323.93333333333334</v>
      </c>
      <c r="E460" s="508">
        <v>316.11666666666667</v>
      </c>
      <c r="F460" s="508">
        <v>310.98333333333335</v>
      </c>
      <c r="G460" s="508">
        <v>303.16666666666669</v>
      </c>
      <c r="H460" s="508">
        <v>329.06666666666666</v>
      </c>
      <c r="I460" s="508">
        <v>336.88333333333338</v>
      </c>
      <c r="J460" s="508">
        <v>342.01666666666665</v>
      </c>
      <c r="K460" s="507">
        <v>331.75</v>
      </c>
      <c r="L460" s="507">
        <v>318.8</v>
      </c>
      <c r="M460" s="507">
        <v>819.25951999999995</v>
      </c>
    </row>
    <row r="461" spans="1:13">
      <c r="A461" s="254">
        <v>451</v>
      </c>
      <c r="B461" s="510" t="s">
        <v>181</v>
      </c>
      <c r="C461" s="507">
        <v>109.05</v>
      </c>
      <c r="D461" s="508">
        <v>109.69999999999999</v>
      </c>
      <c r="E461" s="508">
        <v>107.54999999999998</v>
      </c>
      <c r="F461" s="508">
        <v>106.05</v>
      </c>
      <c r="G461" s="508">
        <v>103.89999999999999</v>
      </c>
      <c r="H461" s="508">
        <v>111.19999999999997</v>
      </c>
      <c r="I461" s="508">
        <v>113.34999999999998</v>
      </c>
      <c r="J461" s="508">
        <v>114.84999999999997</v>
      </c>
      <c r="K461" s="507">
        <v>111.85</v>
      </c>
      <c r="L461" s="507">
        <v>108.2</v>
      </c>
      <c r="M461" s="507">
        <v>572.73662999999999</v>
      </c>
    </row>
    <row r="462" spans="1:13">
      <c r="A462" s="254">
        <v>452</v>
      </c>
      <c r="B462" s="510" t="s">
        <v>770</v>
      </c>
      <c r="C462" s="507">
        <v>47.45</v>
      </c>
      <c r="D462" s="508">
        <v>47.716666666666669</v>
      </c>
      <c r="E462" s="508">
        <v>46.983333333333334</v>
      </c>
      <c r="F462" s="508">
        <v>46.516666666666666</v>
      </c>
      <c r="G462" s="508">
        <v>45.783333333333331</v>
      </c>
      <c r="H462" s="508">
        <v>48.183333333333337</v>
      </c>
      <c r="I462" s="508">
        <v>48.916666666666671</v>
      </c>
      <c r="J462" s="508">
        <v>49.38333333333334</v>
      </c>
      <c r="K462" s="507">
        <v>48.45</v>
      </c>
      <c r="L462" s="507">
        <v>47.25</v>
      </c>
      <c r="M462" s="507">
        <v>40.69332</v>
      </c>
    </row>
    <row r="463" spans="1:13">
      <c r="A463" s="254">
        <v>453</v>
      </c>
      <c r="B463" s="510" t="s">
        <v>182</v>
      </c>
      <c r="C463" s="507">
        <v>737.25</v>
      </c>
      <c r="D463" s="508">
        <v>741.16666666666663</v>
      </c>
      <c r="E463" s="508">
        <v>731.13333333333321</v>
      </c>
      <c r="F463" s="508">
        <v>725.01666666666654</v>
      </c>
      <c r="G463" s="508">
        <v>714.98333333333312</v>
      </c>
      <c r="H463" s="508">
        <v>747.2833333333333</v>
      </c>
      <c r="I463" s="508">
        <v>757.31666666666683</v>
      </c>
      <c r="J463" s="508">
        <v>763.43333333333339</v>
      </c>
      <c r="K463" s="507">
        <v>751.2</v>
      </c>
      <c r="L463" s="507">
        <v>735.05</v>
      </c>
      <c r="M463" s="507">
        <v>106.14596</v>
      </c>
    </row>
    <row r="464" spans="1:13">
      <c r="A464" s="254">
        <v>454</v>
      </c>
      <c r="B464" s="510" t="s">
        <v>506</v>
      </c>
      <c r="C464" s="507">
        <v>3415.05</v>
      </c>
      <c r="D464" s="508">
        <v>3458.3333333333335</v>
      </c>
      <c r="E464" s="508">
        <v>3356.7166666666672</v>
      </c>
      <c r="F464" s="508">
        <v>3298.3833333333337</v>
      </c>
      <c r="G464" s="508">
        <v>3196.7666666666673</v>
      </c>
      <c r="H464" s="508">
        <v>3516.666666666667</v>
      </c>
      <c r="I464" s="508">
        <v>3618.2833333333328</v>
      </c>
      <c r="J464" s="508">
        <v>3676.6166666666668</v>
      </c>
      <c r="K464" s="507">
        <v>3559.95</v>
      </c>
      <c r="L464" s="507">
        <v>3400</v>
      </c>
      <c r="M464" s="507">
        <v>0.20558000000000001</v>
      </c>
    </row>
    <row r="465" spans="1:13">
      <c r="A465" s="254">
        <v>455</v>
      </c>
      <c r="B465" s="510" t="s">
        <v>184</v>
      </c>
      <c r="C465" s="507">
        <v>968.5</v>
      </c>
      <c r="D465" s="508">
        <v>970.16666666666663</v>
      </c>
      <c r="E465" s="508">
        <v>960.33333333333326</v>
      </c>
      <c r="F465" s="508">
        <v>952.16666666666663</v>
      </c>
      <c r="G465" s="508">
        <v>942.33333333333326</v>
      </c>
      <c r="H465" s="508">
        <v>978.33333333333326</v>
      </c>
      <c r="I465" s="508">
        <v>988.16666666666652</v>
      </c>
      <c r="J465" s="508">
        <v>996.33333333333326</v>
      </c>
      <c r="K465" s="507">
        <v>980</v>
      </c>
      <c r="L465" s="507">
        <v>962</v>
      </c>
      <c r="M465" s="507">
        <v>28.807390000000002</v>
      </c>
    </row>
    <row r="466" spans="1:13">
      <c r="A466" s="254">
        <v>456</v>
      </c>
      <c r="B466" s="510" t="s">
        <v>276</v>
      </c>
      <c r="C466" s="507">
        <v>158.80000000000001</v>
      </c>
      <c r="D466" s="508">
        <v>156.43333333333334</v>
      </c>
      <c r="E466" s="508">
        <v>151.36666666666667</v>
      </c>
      <c r="F466" s="508">
        <v>143.93333333333334</v>
      </c>
      <c r="G466" s="508">
        <v>138.86666666666667</v>
      </c>
      <c r="H466" s="508">
        <v>163.86666666666667</v>
      </c>
      <c r="I466" s="508">
        <v>168.93333333333334</v>
      </c>
      <c r="J466" s="508">
        <v>176.36666666666667</v>
      </c>
      <c r="K466" s="507">
        <v>161.5</v>
      </c>
      <c r="L466" s="507">
        <v>149</v>
      </c>
      <c r="M466" s="507">
        <v>20.13336</v>
      </c>
    </row>
    <row r="467" spans="1:13">
      <c r="A467" s="254">
        <v>457</v>
      </c>
      <c r="B467" s="510" t="s">
        <v>164</v>
      </c>
      <c r="C467" s="507">
        <v>1012.6</v>
      </c>
      <c r="D467" s="508">
        <v>1014.6</v>
      </c>
      <c r="E467" s="508">
        <v>1002</v>
      </c>
      <c r="F467" s="508">
        <v>991.4</v>
      </c>
      <c r="G467" s="508">
        <v>978.8</v>
      </c>
      <c r="H467" s="508">
        <v>1025.2</v>
      </c>
      <c r="I467" s="508">
        <v>1037.8000000000002</v>
      </c>
      <c r="J467" s="508">
        <v>1048.4000000000001</v>
      </c>
      <c r="K467" s="507">
        <v>1027.2</v>
      </c>
      <c r="L467" s="507">
        <v>1004</v>
      </c>
      <c r="M467" s="507">
        <v>2.1298699999999999</v>
      </c>
    </row>
    <row r="468" spans="1:13">
      <c r="A468" s="254">
        <v>458</v>
      </c>
      <c r="B468" s="510" t="s">
        <v>507</v>
      </c>
      <c r="C468" s="507">
        <v>1390.1</v>
      </c>
      <c r="D468" s="508">
        <v>1393.8666666666668</v>
      </c>
      <c r="E468" s="508">
        <v>1365.7333333333336</v>
      </c>
      <c r="F468" s="508">
        <v>1341.3666666666668</v>
      </c>
      <c r="G468" s="508">
        <v>1313.2333333333336</v>
      </c>
      <c r="H468" s="508">
        <v>1418.2333333333336</v>
      </c>
      <c r="I468" s="508">
        <v>1446.3666666666668</v>
      </c>
      <c r="J468" s="508">
        <v>1470.7333333333336</v>
      </c>
      <c r="K468" s="507">
        <v>1422</v>
      </c>
      <c r="L468" s="507">
        <v>1369.5</v>
      </c>
      <c r="M468" s="507">
        <v>1.0406200000000001</v>
      </c>
    </row>
    <row r="469" spans="1:13">
      <c r="A469" s="254">
        <v>459</v>
      </c>
      <c r="B469" s="510" t="s">
        <v>508</v>
      </c>
      <c r="C469" s="507">
        <v>902.75</v>
      </c>
      <c r="D469" s="508">
        <v>905.0333333333333</v>
      </c>
      <c r="E469" s="508">
        <v>898.71666666666658</v>
      </c>
      <c r="F469" s="508">
        <v>894.68333333333328</v>
      </c>
      <c r="G469" s="508">
        <v>888.36666666666656</v>
      </c>
      <c r="H469" s="508">
        <v>909.06666666666661</v>
      </c>
      <c r="I469" s="508">
        <v>915.38333333333321</v>
      </c>
      <c r="J469" s="508">
        <v>919.41666666666663</v>
      </c>
      <c r="K469" s="507">
        <v>911.35</v>
      </c>
      <c r="L469" s="507">
        <v>901</v>
      </c>
      <c r="M469" s="507">
        <v>0.66454000000000002</v>
      </c>
    </row>
    <row r="470" spans="1:13">
      <c r="A470" s="254">
        <v>460</v>
      </c>
      <c r="B470" s="510" t="s">
        <v>509</v>
      </c>
      <c r="C470" s="507">
        <v>1280</v>
      </c>
      <c r="D470" s="508">
        <v>1289.6000000000001</v>
      </c>
      <c r="E470" s="508">
        <v>1265.4000000000003</v>
      </c>
      <c r="F470" s="508">
        <v>1250.8000000000002</v>
      </c>
      <c r="G470" s="508">
        <v>1226.6000000000004</v>
      </c>
      <c r="H470" s="508">
        <v>1304.2000000000003</v>
      </c>
      <c r="I470" s="508">
        <v>1328.4</v>
      </c>
      <c r="J470" s="508">
        <v>1343.0000000000002</v>
      </c>
      <c r="K470" s="507">
        <v>1313.8</v>
      </c>
      <c r="L470" s="507">
        <v>1275</v>
      </c>
      <c r="M470" s="507">
        <v>0.14765</v>
      </c>
    </row>
    <row r="471" spans="1:13">
      <c r="A471" s="254">
        <v>461</v>
      </c>
      <c r="B471" s="510" t="s">
        <v>185</v>
      </c>
      <c r="C471" s="507">
        <v>1456.75</v>
      </c>
      <c r="D471" s="508">
        <v>1463</v>
      </c>
      <c r="E471" s="508">
        <v>1444.75</v>
      </c>
      <c r="F471" s="508">
        <v>1432.75</v>
      </c>
      <c r="G471" s="508">
        <v>1414.5</v>
      </c>
      <c r="H471" s="508">
        <v>1475</v>
      </c>
      <c r="I471" s="508">
        <v>1493.25</v>
      </c>
      <c r="J471" s="508">
        <v>1505.25</v>
      </c>
      <c r="K471" s="507">
        <v>1481.25</v>
      </c>
      <c r="L471" s="507">
        <v>1451</v>
      </c>
      <c r="M471" s="507">
        <v>10.605840000000001</v>
      </c>
    </row>
    <row r="472" spans="1:13">
      <c r="A472" s="254">
        <v>462</v>
      </c>
      <c r="B472" s="510" t="s">
        <v>186</v>
      </c>
      <c r="C472" s="507">
        <v>2480.1</v>
      </c>
      <c r="D472" s="508">
        <v>2480.5833333333335</v>
      </c>
      <c r="E472" s="508">
        <v>2456.416666666667</v>
      </c>
      <c r="F472" s="508">
        <v>2432.7333333333336</v>
      </c>
      <c r="G472" s="508">
        <v>2408.5666666666671</v>
      </c>
      <c r="H472" s="508">
        <v>2504.2666666666669</v>
      </c>
      <c r="I472" s="508">
        <v>2528.4333333333338</v>
      </c>
      <c r="J472" s="508">
        <v>2552.1166666666668</v>
      </c>
      <c r="K472" s="507">
        <v>2504.75</v>
      </c>
      <c r="L472" s="507">
        <v>2456.9</v>
      </c>
      <c r="M472" s="507">
        <v>1.25322</v>
      </c>
    </row>
    <row r="473" spans="1:13">
      <c r="A473" s="254">
        <v>463</v>
      </c>
      <c r="B473" s="510" t="s">
        <v>187</v>
      </c>
      <c r="C473" s="507">
        <v>417.2</v>
      </c>
      <c r="D473" s="508">
        <v>414.81666666666666</v>
      </c>
      <c r="E473" s="508">
        <v>409.13333333333333</v>
      </c>
      <c r="F473" s="508">
        <v>401.06666666666666</v>
      </c>
      <c r="G473" s="508">
        <v>395.38333333333333</v>
      </c>
      <c r="H473" s="508">
        <v>422.88333333333333</v>
      </c>
      <c r="I473" s="508">
        <v>428.56666666666661</v>
      </c>
      <c r="J473" s="508">
        <v>436.63333333333333</v>
      </c>
      <c r="K473" s="507">
        <v>420.5</v>
      </c>
      <c r="L473" s="507">
        <v>406.75</v>
      </c>
      <c r="M473" s="507">
        <v>16.175719999999998</v>
      </c>
    </row>
    <row r="474" spans="1:13">
      <c r="A474" s="254">
        <v>464</v>
      </c>
      <c r="B474" s="510" t="s">
        <v>510</v>
      </c>
      <c r="C474" s="507">
        <v>884.6</v>
      </c>
      <c r="D474" s="508">
        <v>891.38333333333333</v>
      </c>
      <c r="E474" s="508">
        <v>873.31666666666661</v>
      </c>
      <c r="F474" s="508">
        <v>862.0333333333333</v>
      </c>
      <c r="G474" s="508">
        <v>843.96666666666658</v>
      </c>
      <c r="H474" s="508">
        <v>902.66666666666663</v>
      </c>
      <c r="I474" s="508">
        <v>920.73333333333346</v>
      </c>
      <c r="J474" s="508">
        <v>932.01666666666665</v>
      </c>
      <c r="K474" s="507">
        <v>909.45</v>
      </c>
      <c r="L474" s="507">
        <v>880.1</v>
      </c>
      <c r="M474" s="507">
        <v>4.62683</v>
      </c>
    </row>
    <row r="475" spans="1:13">
      <c r="A475" s="254">
        <v>465</v>
      </c>
      <c r="B475" s="510" t="s">
        <v>511</v>
      </c>
      <c r="C475" s="507">
        <v>14.3</v>
      </c>
      <c r="D475" s="508">
        <v>14.416666666666666</v>
      </c>
      <c r="E475" s="508">
        <v>14.033333333333331</v>
      </c>
      <c r="F475" s="508">
        <v>13.766666666666666</v>
      </c>
      <c r="G475" s="508">
        <v>13.383333333333331</v>
      </c>
      <c r="H475" s="508">
        <v>14.683333333333332</v>
      </c>
      <c r="I475" s="508">
        <v>15.066666666666668</v>
      </c>
      <c r="J475" s="508">
        <v>15.333333333333332</v>
      </c>
      <c r="K475" s="507">
        <v>14.8</v>
      </c>
      <c r="L475" s="507">
        <v>14.15</v>
      </c>
      <c r="M475" s="507">
        <v>117.10329</v>
      </c>
    </row>
    <row r="476" spans="1:13">
      <c r="A476" s="254">
        <v>466</v>
      </c>
      <c r="B476" s="510" t="s">
        <v>512</v>
      </c>
      <c r="C476" s="507">
        <v>1117.5999999999999</v>
      </c>
      <c r="D476" s="508">
        <v>1128.1333333333332</v>
      </c>
      <c r="E476" s="508">
        <v>1093.1666666666665</v>
      </c>
      <c r="F476" s="508">
        <v>1068.7333333333333</v>
      </c>
      <c r="G476" s="508">
        <v>1033.7666666666667</v>
      </c>
      <c r="H476" s="508">
        <v>1152.5666666666664</v>
      </c>
      <c r="I476" s="508">
        <v>1187.5333333333331</v>
      </c>
      <c r="J476" s="508">
        <v>1211.9666666666662</v>
      </c>
      <c r="K476" s="507">
        <v>1163.0999999999999</v>
      </c>
      <c r="L476" s="507">
        <v>1103.7</v>
      </c>
      <c r="M476" s="507">
        <v>0.45918999999999999</v>
      </c>
    </row>
    <row r="477" spans="1:13">
      <c r="A477" s="254">
        <v>467</v>
      </c>
      <c r="B477" s="510" t="s">
        <v>513</v>
      </c>
      <c r="C477" s="507">
        <v>13.3</v>
      </c>
      <c r="D477" s="508">
        <v>13.5</v>
      </c>
      <c r="E477" s="508">
        <v>13.1</v>
      </c>
      <c r="F477" s="508">
        <v>12.9</v>
      </c>
      <c r="G477" s="508">
        <v>12.5</v>
      </c>
      <c r="H477" s="508">
        <v>13.7</v>
      </c>
      <c r="I477" s="508">
        <v>14.099999999999998</v>
      </c>
      <c r="J477" s="508">
        <v>14.299999999999999</v>
      </c>
      <c r="K477" s="507">
        <v>13.9</v>
      </c>
      <c r="L477" s="507">
        <v>13.3</v>
      </c>
      <c r="M477" s="507">
        <v>90.907300000000006</v>
      </c>
    </row>
    <row r="478" spans="1:13">
      <c r="A478" s="254">
        <v>468</v>
      </c>
      <c r="B478" s="510" t="s">
        <v>514</v>
      </c>
      <c r="C478" s="507">
        <v>415.3</v>
      </c>
      <c r="D478" s="508">
        <v>414.60000000000008</v>
      </c>
      <c r="E478" s="508">
        <v>406.80000000000018</v>
      </c>
      <c r="F478" s="508">
        <v>398.30000000000013</v>
      </c>
      <c r="G478" s="508">
        <v>390.50000000000023</v>
      </c>
      <c r="H478" s="508">
        <v>423.10000000000014</v>
      </c>
      <c r="I478" s="508">
        <v>430.9</v>
      </c>
      <c r="J478" s="508">
        <v>439.40000000000009</v>
      </c>
      <c r="K478" s="507">
        <v>422.4</v>
      </c>
      <c r="L478" s="507">
        <v>406.1</v>
      </c>
      <c r="M478" s="507">
        <v>3.2071000000000001</v>
      </c>
    </row>
    <row r="479" spans="1:13">
      <c r="A479" s="254">
        <v>469</v>
      </c>
      <c r="B479" s="510" t="s">
        <v>193</v>
      </c>
      <c r="C479" s="507">
        <v>629.95000000000005</v>
      </c>
      <c r="D479" s="508">
        <v>622.05000000000007</v>
      </c>
      <c r="E479" s="508">
        <v>607.90000000000009</v>
      </c>
      <c r="F479" s="508">
        <v>585.85</v>
      </c>
      <c r="G479" s="508">
        <v>571.70000000000005</v>
      </c>
      <c r="H479" s="508">
        <v>644.10000000000014</v>
      </c>
      <c r="I479" s="508">
        <v>658.25</v>
      </c>
      <c r="J479" s="508">
        <v>680.30000000000018</v>
      </c>
      <c r="K479" s="507">
        <v>636.20000000000005</v>
      </c>
      <c r="L479" s="507">
        <v>600</v>
      </c>
      <c r="M479" s="507">
        <v>141.63149000000001</v>
      </c>
    </row>
    <row r="480" spans="1:13">
      <c r="A480" s="254">
        <v>470</v>
      </c>
      <c r="B480" s="510" t="s">
        <v>190</v>
      </c>
      <c r="C480" s="507">
        <v>246</v>
      </c>
      <c r="D480" s="508">
        <v>247.85</v>
      </c>
      <c r="E480" s="508">
        <v>243.14999999999998</v>
      </c>
      <c r="F480" s="508">
        <v>240.29999999999998</v>
      </c>
      <c r="G480" s="508">
        <v>235.59999999999997</v>
      </c>
      <c r="H480" s="508">
        <v>250.7</v>
      </c>
      <c r="I480" s="508">
        <v>255.39999999999998</v>
      </c>
      <c r="J480" s="508">
        <v>258.25</v>
      </c>
      <c r="K480" s="507">
        <v>252.55</v>
      </c>
      <c r="L480" s="507">
        <v>245</v>
      </c>
      <c r="M480" s="507">
        <v>3.8781099999999999</v>
      </c>
    </row>
    <row r="481" spans="1:13">
      <c r="A481" s="254">
        <v>471</v>
      </c>
      <c r="B481" s="510" t="s">
        <v>784</v>
      </c>
      <c r="C481" s="507">
        <v>35.450000000000003</v>
      </c>
      <c r="D481" s="508">
        <v>35.85</v>
      </c>
      <c r="E481" s="508">
        <v>34.950000000000003</v>
      </c>
      <c r="F481" s="508">
        <v>34.450000000000003</v>
      </c>
      <c r="G481" s="508">
        <v>33.550000000000004</v>
      </c>
      <c r="H481" s="508">
        <v>36.35</v>
      </c>
      <c r="I481" s="508">
        <v>37.249999999999993</v>
      </c>
      <c r="J481" s="508">
        <v>37.75</v>
      </c>
      <c r="K481" s="507">
        <v>36.75</v>
      </c>
      <c r="L481" s="507">
        <v>35.35</v>
      </c>
      <c r="M481" s="507">
        <v>35.67568</v>
      </c>
    </row>
    <row r="482" spans="1:13">
      <c r="A482" s="254">
        <v>472</v>
      </c>
      <c r="B482" s="510" t="s">
        <v>191</v>
      </c>
      <c r="C482" s="507">
        <v>6668.15</v>
      </c>
      <c r="D482" s="508">
        <v>6719.2833333333328</v>
      </c>
      <c r="E482" s="508">
        <v>6590.6666666666661</v>
      </c>
      <c r="F482" s="508">
        <v>6513.1833333333334</v>
      </c>
      <c r="G482" s="508">
        <v>6384.5666666666666</v>
      </c>
      <c r="H482" s="508">
        <v>6796.7666666666655</v>
      </c>
      <c r="I482" s="508">
        <v>6925.3833333333323</v>
      </c>
      <c r="J482" s="508">
        <v>7002.866666666665</v>
      </c>
      <c r="K482" s="507">
        <v>6847.9</v>
      </c>
      <c r="L482" s="507">
        <v>6641.8</v>
      </c>
      <c r="M482" s="507">
        <v>6.58514</v>
      </c>
    </row>
    <row r="483" spans="1:13">
      <c r="A483" s="254">
        <v>473</v>
      </c>
      <c r="B483" s="510" t="s">
        <v>192</v>
      </c>
      <c r="C483" s="507">
        <v>38.15</v>
      </c>
      <c r="D483" s="508">
        <v>38.766666666666673</v>
      </c>
      <c r="E483" s="508">
        <v>37.283333333333346</v>
      </c>
      <c r="F483" s="508">
        <v>36.416666666666671</v>
      </c>
      <c r="G483" s="508">
        <v>34.933333333333344</v>
      </c>
      <c r="H483" s="508">
        <v>39.633333333333347</v>
      </c>
      <c r="I483" s="508">
        <v>41.116666666666681</v>
      </c>
      <c r="J483" s="508">
        <v>41.983333333333348</v>
      </c>
      <c r="K483" s="507">
        <v>40.25</v>
      </c>
      <c r="L483" s="507">
        <v>37.9</v>
      </c>
      <c r="M483" s="507">
        <v>130.43072000000001</v>
      </c>
    </row>
    <row r="484" spans="1:13">
      <c r="A484" s="254">
        <v>474</v>
      </c>
      <c r="B484" s="510" t="s">
        <v>189</v>
      </c>
      <c r="C484" s="507">
        <v>1212.95</v>
      </c>
      <c r="D484" s="508">
        <v>1213.8833333333334</v>
      </c>
      <c r="E484" s="508">
        <v>1204.0666666666668</v>
      </c>
      <c r="F484" s="508">
        <v>1195.1833333333334</v>
      </c>
      <c r="G484" s="508">
        <v>1185.3666666666668</v>
      </c>
      <c r="H484" s="508">
        <v>1222.7666666666669</v>
      </c>
      <c r="I484" s="508">
        <v>1232.5833333333335</v>
      </c>
      <c r="J484" s="508">
        <v>1241.4666666666669</v>
      </c>
      <c r="K484" s="507">
        <v>1223.7</v>
      </c>
      <c r="L484" s="507">
        <v>1205</v>
      </c>
      <c r="M484" s="507">
        <v>1.1582600000000001</v>
      </c>
    </row>
    <row r="485" spans="1:13">
      <c r="A485" s="254">
        <v>475</v>
      </c>
      <c r="B485" s="510" t="s">
        <v>141</v>
      </c>
      <c r="C485" s="507">
        <v>556.85</v>
      </c>
      <c r="D485" s="508">
        <v>555.94999999999993</v>
      </c>
      <c r="E485" s="508">
        <v>550.39999999999986</v>
      </c>
      <c r="F485" s="508">
        <v>543.94999999999993</v>
      </c>
      <c r="G485" s="508">
        <v>538.39999999999986</v>
      </c>
      <c r="H485" s="508">
        <v>562.39999999999986</v>
      </c>
      <c r="I485" s="508">
        <v>567.94999999999982</v>
      </c>
      <c r="J485" s="508">
        <v>574.39999999999986</v>
      </c>
      <c r="K485" s="507">
        <v>561.5</v>
      </c>
      <c r="L485" s="507">
        <v>549.5</v>
      </c>
      <c r="M485" s="507">
        <v>23.388480000000001</v>
      </c>
    </row>
    <row r="486" spans="1:13">
      <c r="A486" s="254">
        <v>476</v>
      </c>
      <c r="B486" s="510" t="s">
        <v>277</v>
      </c>
      <c r="C486" s="507">
        <v>223.65</v>
      </c>
      <c r="D486" s="508">
        <v>225.26666666666665</v>
      </c>
      <c r="E486" s="508">
        <v>220.0333333333333</v>
      </c>
      <c r="F486" s="508">
        <v>216.41666666666666</v>
      </c>
      <c r="G486" s="508">
        <v>211.18333333333331</v>
      </c>
      <c r="H486" s="508">
        <v>228.8833333333333</v>
      </c>
      <c r="I486" s="508">
        <v>234.11666666666665</v>
      </c>
      <c r="J486" s="508">
        <v>237.73333333333329</v>
      </c>
      <c r="K486" s="507">
        <v>230.5</v>
      </c>
      <c r="L486" s="507">
        <v>221.65</v>
      </c>
      <c r="M486" s="507">
        <v>5.7360100000000003</v>
      </c>
    </row>
    <row r="487" spans="1:13">
      <c r="A487" s="254">
        <v>477</v>
      </c>
      <c r="B487" s="510" t="s">
        <v>515</v>
      </c>
      <c r="C487" s="507">
        <v>2796</v>
      </c>
      <c r="D487" s="508">
        <v>2809.7833333333333</v>
      </c>
      <c r="E487" s="508">
        <v>2758.3666666666668</v>
      </c>
      <c r="F487" s="508">
        <v>2720.7333333333336</v>
      </c>
      <c r="G487" s="508">
        <v>2669.3166666666671</v>
      </c>
      <c r="H487" s="508">
        <v>2847.4166666666665</v>
      </c>
      <c r="I487" s="508">
        <v>2898.8333333333335</v>
      </c>
      <c r="J487" s="508">
        <v>2936.4666666666662</v>
      </c>
      <c r="K487" s="507">
        <v>2861.2</v>
      </c>
      <c r="L487" s="507">
        <v>2772.15</v>
      </c>
      <c r="M487" s="507">
        <v>0.19236</v>
      </c>
    </row>
    <row r="488" spans="1:13">
      <c r="A488" s="254">
        <v>478</v>
      </c>
      <c r="B488" s="510" t="s">
        <v>516</v>
      </c>
      <c r="C488" s="507">
        <v>409.3</v>
      </c>
      <c r="D488" s="508">
        <v>410.43333333333339</v>
      </c>
      <c r="E488" s="508">
        <v>404.46666666666681</v>
      </c>
      <c r="F488" s="508">
        <v>399.63333333333344</v>
      </c>
      <c r="G488" s="508">
        <v>393.66666666666686</v>
      </c>
      <c r="H488" s="508">
        <v>415.26666666666677</v>
      </c>
      <c r="I488" s="508">
        <v>421.23333333333335</v>
      </c>
      <c r="J488" s="508">
        <v>426.06666666666672</v>
      </c>
      <c r="K488" s="507">
        <v>416.4</v>
      </c>
      <c r="L488" s="507">
        <v>405.6</v>
      </c>
      <c r="M488" s="507">
        <v>4.7431299999999998</v>
      </c>
    </row>
    <row r="489" spans="1:13">
      <c r="A489" s="254">
        <v>479</v>
      </c>
      <c r="B489" s="510" t="s">
        <v>517</v>
      </c>
      <c r="C489" s="507">
        <v>254.65</v>
      </c>
      <c r="D489" s="508">
        <v>257.68333333333334</v>
      </c>
      <c r="E489" s="508">
        <v>249.9666666666667</v>
      </c>
      <c r="F489" s="508">
        <v>245.28333333333336</v>
      </c>
      <c r="G489" s="508">
        <v>237.56666666666672</v>
      </c>
      <c r="H489" s="508">
        <v>262.36666666666667</v>
      </c>
      <c r="I489" s="508">
        <v>270.08333333333326</v>
      </c>
      <c r="J489" s="508">
        <v>274.76666666666665</v>
      </c>
      <c r="K489" s="507">
        <v>265.39999999999998</v>
      </c>
      <c r="L489" s="507">
        <v>253</v>
      </c>
      <c r="M489" s="507">
        <v>4.18445</v>
      </c>
    </row>
    <row r="490" spans="1:13">
      <c r="A490" s="254">
        <v>480</v>
      </c>
      <c r="B490" s="510" t="s">
        <v>518</v>
      </c>
      <c r="C490" s="507">
        <v>3451.7</v>
      </c>
      <c r="D490" s="508">
        <v>3465.3333333333335</v>
      </c>
      <c r="E490" s="508">
        <v>3430.666666666667</v>
      </c>
      <c r="F490" s="508">
        <v>3409.6333333333337</v>
      </c>
      <c r="G490" s="508">
        <v>3374.9666666666672</v>
      </c>
      <c r="H490" s="508">
        <v>3486.3666666666668</v>
      </c>
      <c r="I490" s="508">
        <v>3521.0333333333338</v>
      </c>
      <c r="J490" s="508">
        <v>3542.0666666666666</v>
      </c>
      <c r="K490" s="507">
        <v>3500</v>
      </c>
      <c r="L490" s="507">
        <v>3444.3</v>
      </c>
      <c r="M490" s="507">
        <v>3.313E-2</v>
      </c>
    </row>
    <row r="491" spans="1:13">
      <c r="A491" s="254">
        <v>481</v>
      </c>
      <c r="B491" s="510" t="s">
        <v>519</v>
      </c>
      <c r="C491" s="507">
        <v>3895.5</v>
      </c>
      <c r="D491" s="508">
        <v>3887.6</v>
      </c>
      <c r="E491" s="508">
        <v>3835</v>
      </c>
      <c r="F491" s="508">
        <v>3774.5</v>
      </c>
      <c r="G491" s="508">
        <v>3721.9</v>
      </c>
      <c r="H491" s="508">
        <v>3948.1</v>
      </c>
      <c r="I491" s="508">
        <v>4000.6999999999994</v>
      </c>
      <c r="J491" s="508">
        <v>4061.2</v>
      </c>
      <c r="K491" s="507">
        <v>3940.2</v>
      </c>
      <c r="L491" s="507">
        <v>3827.1</v>
      </c>
      <c r="M491" s="507">
        <v>0.41959000000000002</v>
      </c>
    </row>
    <row r="492" spans="1:13">
      <c r="A492" s="254">
        <v>482</v>
      </c>
      <c r="B492" s="510" t="s">
        <v>520</v>
      </c>
      <c r="C492" s="507">
        <v>52.95</v>
      </c>
      <c r="D492" s="508">
        <v>52.883333333333333</v>
      </c>
      <c r="E492" s="508">
        <v>52.166666666666664</v>
      </c>
      <c r="F492" s="508">
        <v>51.383333333333333</v>
      </c>
      <c r="G492" s="508">
        <v>50.666666666666664</v>
      </c>
      <c r="H492" s="508">
        <v>53.666666666666664</v>
      </c>
      <c r="I492" s="508">
        <v>54.383333333333333</v>
      </c>
      <c r="J492" s="508">
        <v>55.166666666666664</v>
      </c>
      <c r="K492" s="507">
        <v>53.6</v>
      </c>
      <c r="L492" s="507">
        <v>52.1</v>
      </c>
      <c r="M492" s="507">
        <v>8.9745500000000007</v>
      </c>
    </row>
    <row r="493" spans="1:13">
      <c r="A493" s="254">
        <v>483</v>
      </c>
      <c r="B493" s="510" t="s">
        <v>521</v>
      </c>
      <c r="C493" s="507">
        <v>1167</v>
      </c>
      <c r="D493" s="508">
        <v>1183.0333333333333</v>
      </c>
      <c r="E493" s="508">
        <v>1142.8666666666666</v>
      </c>
      <c r="F493" s="508">
        <v>1118.7333333333333</v>
      </c>
      <c r="G493" s="508">
        <v>1078.5666666666666</v>
      </c>
      <c r="H493" s="508">
        <v>1207.1666666666665</v>
      </c>
      <c r="I493" s="508">
        <v>1247.3333333333335</v>
      </c>
      <c r="J493" s="508">
        <v>1271.4666666666665</v>
      </c>
      <c r="K493" s="507">
        <v>1223.2</v>
      </c>
      <c r="L493" s="507">
        <v>1158.9000000000001</v>
      </c>
      <c r="M493" s="507">
        <v>0.31775999999999999</v>
      </c>
    </row>
    <row r="494" spans="1:13">
      <c r="A494" s="254">
        <v>484</v>
      </c>
      <c r="B494" s="510" t="s">
        <v>278</v>
      </c>
      <c r="C494" s="507">
        <v>409.05</v>
      </c>
      <c r="D494" s="508">
        <v>410.34999999999997</v>
      </c>
      <c r="E494" s="508">
        <v>403.89999999999992</v>
      </c>
      <c r="F494" s="508">
        <v>398.74999999999994</v>
      </c>
      <c r="G494" s="508">
        <v>392.2999999999999</v>
      </c>
      <c r="H494" s="508">
        <v>415.49999999999994</v>
      </c>
      <c r="I494" s="508">
        <v>421.95</v>
      </c>
      <c r="J494" s="508">
        <v>427.09999999999997</v>
      </c>
      <c r="K494" s="507">
        <v>416.8</v>
      </c>
      <c r="L494" s="507">
        <v>405.2</v>
      </c>
      <c r="M494" s="507">
        <v>0.58389000000000002</v>
      </c>
    </row>
    <row r="495" spans="1:13">
      <c r="A495" s="254">
        <v>485</v>
      </c>
      <c r="B495" s="510" t="s">
        <v>522</v>
      </c>
      <c r="C495" s="507">
        <v>998.95</v>
      </c>
      <c r="D495" s="508">
        <v>1010.9833333333332</v>
      </c>
      <c r="E495" s="508">
        <v>979.96666666666647</v>
      </c>
      <c r="F495" s="508">
        <v>960.98333333333323</v>
      </c>
      <c r="G495" s="508">
        <v>929.96666666666647</v>
      </c>
      <c r="H495" s="508">
        <v>1029.9666666666665</v>
      </c>
      <c r="I495" s="508">
        <v>1060.9833333333331</v>
      </c>
      <c r="J495" s="508">
        <v>1079.9666666666665</v>
      </c>
      <c r="K495" s="507">
        <v>1042</v>
      </c>
      <c r="L495" s="507">
        <v>992</v>
      </c>
      <c r="M495" s="507">
        <v>4.7133099999999999</v>
      </c>
    </row>
    <row r="496" spans="1:13">
      <c r="A496" s="254">
        <v>486</v>
      </c>
      <c r="B496" s="510" t="s">
        <v>523</v>
      </c>
      <c r="C496" s="507">
        <v>1683.9</v>
      </c>
      <c r="D496" s="508">
        <v>1688.8666666666668</v>
      </c>
      <c r="E496" s="508">
        <v>1654.7333333333336</v>
      </c>
      <c r="F496" s="508">
        <v>1625.5666666666668</v>
      </c>
      <c r="G496" s="508">
        <v>1591.4333333333336</v>
      </c>
      <c r="H496" s="508">
        <v>1718.0333333333335</v>
      </c>
      <c r="I496" s="508">
        <v>1752.1666666666667</v>
      </c>
      <c r="J496" s="508">
        <v>1781.3333333333335</v>
      </c>
      <c r="K496" s="507">
        <v>1723</v>
      </c>
      <c r="L496" s="507">
        <v>1659.7</v>
      </c>
      <c r="M496" s="507">
        <v>2.6945199999999998</v>
      </c>
    </row>
    <row r="497" spans="1:13">
      <c r="A497" s="254">
        <v>487</v>
      </c>
      <c r="B497" s="510" t="s">
        <v>524</v>
      </c>
      <c r="C497" s="507">
        <v>1428.45</v>
      </c>
      <c r="D497" s="508">
        <v>1428.55</v>
      </c>
      <c r="E497" s="508">
        <v>1412.1</v>
      </c>
      <c r="F497" s="508">
        <v>1395.75</v>
      </c>
      <c r="G497" s="508">
        <v>1379.3</v>
      </c>
      <c r="H497" s="508">
        <v>1444.8999999999999</v>
      </c>
      <c r="I497" s="508">
        <v>1461.3500000000001</v>
      </c>
      <c r="J497" s="508">
        <v>1477.6999999999998</v>
      </c>
      <c r="K497" s="507">
        <v>1445</v>
      </c>
      <c r="L497" s="507">
        <v>1412.2</v>
      </c>
      <c r="M497" s="507">
        <v>0.75844</v>
      </c>
    </row>
    <row r="498" spans="1:13">
      <c r="A498" s="254">
        <v>488</v>
      </c>
      <c r="B498" s="510" t="s">
        <v>118</v>
      </c>
      <c r="C498" s="507">
        <v>10.5</v>
      </c>
      <c r="D498" s="508">
        <v>10.616666666666665</v>
      </c>
      <c r="E498" s="508">
        <v>10.33333333333333</v>
      </c>
      <c r="F498" s="508">
        <v>10.166666666666664</v>
      </c>
      <c r="G498" s="508">
        <v>9.8833333333333293</v>
      </c>
      <c r="H498" s="508">
        <v>10.783333333333331</v>
      </c>
      <c r="I498" s="508">
        <v>11.066666666666666</v>
      </c>
      <c r="J498" s="508">
        <v>11.233333333333333</v>
      </c>
      <c r="K498" s="507">
        <v>10.9</v>
      </c>
      <c r="L498" s="507">
        <v>10.45</v>
      </c>
      <c r="M498" s="507">
        <v>1657.7844500000001</v>
      </c>
    </row>
    <row r="499" spans="1:13">
      <c r="A499" s="254">
        <v>489</v>
      </c>
      <c r="B499" s="510" t="s">
        <v>195</v>
      </c>
      <c r="C499" s="507">
        <v>1049.55</v>
      </c>
      <c r="D499" s="508">
        <v>1046.8666666666666</v>
      </c>
      <c r="E499" s="508">
        <v>1035.7833333333331</v>
      </c>
      <c r="F499" s="508">
        <v>1022.0166666666664</v>
      </c>
      <c r="G499" s="508">
        <v>1010.9333333333329</v>
      </c>
      <c r="H499" s="508">
        <v>1060.6333333333332</v>
      </c>
      <c r="I499" s="508">
        <v>1071.7166666666667</v>
      </c>
      <c r="J499" s="508">
        <v>1085.4833333333333</v>
      </c>
      <c r="K499" s="507">
        <v>1057.95</v>
      </c>
      <c r="L499" s="507">
        <v>1033.0999999999999</v>
      </c>
      <c r="M499" s="507">
        <v>12.810129999999999</v>
      </c>
    </row>
    <row r="500" spans="1:13">
      <c r="A500" s="254">
        <v>490</v>
      </c>
      <c r="B500" s="510" t="s">
        <v>525</v>
      </c>
      <c r="C500" s="507">
        <v>6364.5</v>
      </c>
      <c r="D500" s="508">
        <v>6406.5</v>
      </c>
      <c r="E500" s="508">
        <v>6273</v>
      </c>
      <c r="F500" s="508">
        <v>6181.5</v>
      </c>
      <c r="G500" s="508">
        <v>6048</v>
      </c>
      <c r="H500" s="508">
        <v>6498</v>
      </c>
      <c r="I500" s="508">
        <v>6631.5</v>
      </c>
      <c r="J500" s="508">
        <v>6723</v>
      </c>
      <c r="K500" s="507">
        <v>6540</v>
      </c>
      <c r="L500" s="507">
        <v>6315</v>
      </c>
      <c r="M500" s="507">
        <v>2.3539999999999998E-2</v>
      </c>
    </row>
    <row r="501" spans="1:13">
      <c r="A501" s="254">
        <v>491</v>
      </c>
      <c r="B501" s="510" t="s">
        <v>526</v>
      </c>
      <c r="C501" s="507">
        <v>136.94999999999999</v>
      </c>
      <c r="D501" s="508">
        <v>136.96666666666667</v>
      </c>
      <c r="E501" s="508">
        <v>133.98333333333335</v>
      </c>
      <c r="F501" s="508">
        <v>131.01666666666668</v>
      </c>
      <c r="G501" s="508">
        <v>128.03333333333336</v>
      </c>
      <c r="H501" s="508">
        <v>139.93333333333334</v>
      </c>
      <c r="I501" s="508">
        <v>142.91666666666663</v>
      </c>
      <c r="J501" s="508">
        <v>145.88333333333333</v>
      </c>
      <c r="K501" s="507">
        <v>139.94999999999999</v>
      </c>
      <c r="L501" s="507">
        <v>134</v>
      </c>
      <c r="M501" s="507">
        <v>16.520949999999999</v>
      </c>
    </row>
    <row r="502" spans="1:13">
      <c r="A502" s="254">
        <v>492</v>
      </c>
      <c r="B502" s="510" t="s">
        <v>527</v>
      </c>
      <c r="C502" s="507">
        <v>73.849999999999994</v>
      </c>
      <c r="D502" s="508">
        <v>74.283333333333331</v>
      </c>
      <c r="E502" s="508">
        <v>73.066666666666663</v>
      </c>
      <c r="F502" s="508">
        <v>72.283333333333331</v>
      </c>
      <c r="G502" s="508">
        <v>71.066666666666663</v>
      </c>
      <c r="H502" s="508">
        <v>75.066666666666663</v>
      </c>
      <c r="I502" s="508">
        <v>76.283333333333331</v>
      </c>
      <c r="J502" s="508">
        <v>77.066666666666663</v>
      </c>
      <c r="K502" s="507">
        <v>75.5</v>
      </c>
      <c r="L502" s="507">
        <v>73.5</v>
      </c>
      <c r="M502" s="507">
        <v>9.2738800000000001</v>
      </c>
    </row>
    <row r="503" spans="1:13">
      <c r="A503" s="254">
        <v>493</v>
      </c>
      <c r="B503" s="510" t="s">
        <v>771</v>
      </c>
      <c r="C503" s="507">
        <v>516.25</v>
      </c>
      <c r="D503" s="508">
        <v>511.40000000000003</v>
      </c>
      <c r="E503" s="508">
        <v>502.90000000000009</v>
      </c>
      <c r="F503" s="508">
        <v>489.55000000000007</v>
      </c>
      <c r="G503" s="508">
        <v>481.05000000000013</v>
      </c>
      <c r="H503" s="508">
        <v>524.75</v>
      </c>
      <c r="I503" s="508">
        <v>533.25</v>
      </c>
      <c r="J503" s="508">
        <v>546.6</v>
      </c>
      <c r="K503" s="507">
        <v>519.9</v>
      </c>
      <c r="L503" s="507">
        <v>498.05</v>
      </c>
      <c r="M503" s="507">
        <v>1.38419</v>
      </c>
    </row>
    <row r="504" spans="1:13">
      <c r="A504" s="254">
        <v>494</v>
      </c>
      <c r="B504" s="510" t="s">
        <v>528</v>
      </c>
      <c r="C504" s="507">
        <v>2405.85</v>
      </c>
      <c r="D504" s="508">
        <v>2409.8833333333332</v>
      </c>
      <c r="E504" s="508">
        <v>2379.9666666666662</v>
      </c>
      <c r="F504" s="508">
        <v>2354.083333333333</v>
      </c>
      <c r="G504" s="508">
        <v>2324.1666666666661</v>
      </c>
      <c r="H504" s="508">
        <v>2435.7666666666664</v>
      </c>
      <c r="I504" s="508">
        <v>2465.6833333333334</v>
      </c>
      <c r="J504" s="508">
        <v>2491.5666666666666</v>
      </c>
      <c r="K504" s="507">
        <v>2439.8000000000002</v>
      </c>
      <c r="L504" s="507">
        <v>2384</v>
      </c>
      <c r="M504" s="507">
        <v>0.69703000000000004</v>
      </c>
    </row>
    <row r="505" spans="1:13">
      <c r="A505" s="254">
        <v>495</v>
      </c>
      <c r="B505" s="510" t="s">
        <v>196</v>
      </c>
      <c r="C505" s="507">
        <v>416.9</v>
      </c>
      <c r="D505" s="508">
        <v>419.2</v>
      </c>
      <c r="E505" s="508">
        <v>413.25</v>
      </c>
      <c r="F505" s="508">
        <v>409.6</v>
      </c>
      <c r="G505" s="508">
        <v>403.65000000000003</v>
      </c>
      <c r="H505" s="508">
        <v>422.84999999999997</v>
      </c>
      <c r="I505" s="508">
        <v>428.7999999999999</v>
      </c>
      <c r="J505" s="508">
        <v>432.44999999999993</v>
      </c>
      <c r="K505" s="507">
        <v>425.15</v>
      </c>
      <c r="L505" s="507">
        <v>415.55</v>
      </c>
      <c r="M505" s="507">
        <v>123.54837999999999</v>
      </c>
    </row>
    <row r="506" spans="1:13">
      <c r="A506" s="254">
        <v>496</v>
      </c>
      <c r="B506" s="510" t="s">
        <v>529</v>
      </c>
      <c r="C506" s="507">
        <v>484.6</v>
      </c>
      <c r="D506" s="508">
        <v>487.25</v>
      </c>
      <c r="E506" s="508">
        <v>480.45</v>
      </c>
      <c r="F506" s="508">
        <v>476.3</v>
      </c>
      <c r="G506" s="508">
        <v>469.5</v>
      </c>
      <c r="H506" s="508">
        <v>491.4</v>
      </c>
      <c r="I506" s="508">
        <v>498.19999999999993</v>
      </c>
      <c r="J506" s="508">
        <v>502.34999999999997</v>
      </c>
      <c r="K506" s="507">
        <v>494.05</v>
      </c>
      <c r="L506" s="507">
        <v>483.1</v>
      </c>
      <c r="M506" s="507">
        <v>3.6953</v>
      </c>
    </row>
    <row r="507" spans="1:13">
      <c r="A507" s="254">
        <v>497</v>
      </c>
      <c r="B507" s="510" t="s">
        <v>197</v>
      </c>
      <c r="C507" s="507">
        <v>16.25</v>
      </c>
      <c r="D507" s="508">
        <v>16.383333333333333</v>
      </c>
      <c r="E507" s="508">
        <v>16.116666666666667</v>
      </c>
      <c r="F507" s="508">
        <v>15.983333333333334</v>
      </c>
      <c r="G507" s="508">
        <v>15.716666666666669</v>
      </c>
      <c r="H507" s="508">
        <v>16.516666666666666</v>
      </c>
      <c r="I507" s="508">
        <v>16.783333333333331</v>
      </c>
      <c r="J507" s="508">
        <v>16.916666666666664</v>
      </c>
      <c r="K507" s="507">
        <v>16.649999999999999</v>
      </c>
      <c r="L507" s="507">
        <v>16.25</v>
      </c>
      <c r="M507" s="507">
        <v>674.24765000000002</v>
      </c>
    </row>
    <row r="508" spans="1:13">
      <c r="A508" s="254">
        <v>498</v>
      </c>
      <c r="B508" s="510" t="s">
        <v>198</v>
      </c>
      <c r="C508" s="507">
        <v>224.8</v>
      </c>
      <c r="D508" s="508">
        <v>223.54999999999998</v>
      </c>
      <c r="E508" s="508">
        <v>219.39999999999998</v>
      </c>
      <c r="F508" s="508">
        <v>214</v>
      </c>
      <c r="G508" s="508">
        <v>209.85</v>
      </c>
      <c r="H508" s="508">
        <v>228.94999999999996</v>
      </c>
      <c r="I508" s="508">
        <v>233.1</v>
      </c>
      <c r="J508" s="508">
        <v>238.49999999999994</v>
      </c>
      <c r="K508" s="507">
        <v>227.7</v>
      </c>
      <c r="L508" s="507">
        <v>218.15</v>
      </c>
      <c r="M508" s="507">
        <v>178.10991999999999</v>
      </c>
    </row>
    <row r="509" spans="1:13">
      <c r="A509" s="254">
        <v>499</v>
      </c>
      <c r="B509" s="510" t="s">
        <v>530</v>
      </c>
      <c r="C509" s="507">
        <v>277.89999999999998</v>
      </c>
      <c r="D509" s="508">
        <v>283.0333333333333</v>
      </c>
      <c r="E509" s="508">
        <v>268.41666666666663</v>
      </c>
      <c r="F509" s="508">
        <v>258.93333333333334</v>
      </c>
      <c r="G509" s="508">
        <v>244.31666666666666</v>
      </c>
      <c r="H509" s="508">
        <v>292.51666666666659</v>
      </c>
      <c r="I509" s="508">
        <v>307.13333333333327</v>
      </c>
      <c r="J509" s="508">
        <v>316.61666666666656</v>
      </c>
      <c r="K509" s="507">
        <v>297.64999999999998</v>
      </c>
      <c r="L509" s="507">
        <v>273.55</v>
      </c>
      <c r="M509" s="507">
        <v>3.5931999999999999</v>
      </c>
    </row>
    <row r="510" spans="1:13">
      <c r="A510" s="254">
        <v>500</v>
      </c>
      <c r="B510" s="510" t="s">
        <v>531</v>
      </c>
      <c r="C510" s="507">
        <v>1882.6</v>
      </c>
      <c r="D510" s="508">
        <v>1887.6666666666667</v>
      </c>
      <c r="E510" s="508">
        <v>1870.9333333333334</v>
      </c>
      <c r="F510" s="508">
        <v>1859.2666666666667</v>
      </c>
      <c r="G510" s="508">
        <v>1842.5333333333333</v>
      </c>
      <c r="H510" s="508">
        <v>1899.3333333333335</v>
      </c>
      <c r="I510" s="508">
        <v>1916.0666666666666</v>
      </c>
      <c r="J510" s="508">
        <v>1927.7333333333336</v>
      </c>
      <c r="K510" s="507">
        <v>1904.4</v>
      </c>
      <c r="L510" s="507">
        <v>1876</v>
      </c>
      <c r="M510" s="507">
        <v>0.45822000000000002</v>
      </c>
    </row>
    <row r="511" spans="1:13">
      <c r="A511" s="254">
        <v>501</v>
      </c>
      <c r="B511" s="510" t="s">
        <v>741</v>
      </c>
      <c r="C511" s="507">
        <v>987.85</v>
      </c>
      <c r="D511" s="508">
        <v>990.68333333333339</v>
      </c>
      <c r="E511" s="508">
        <v>978.36666666666679</v>
      </c>
      <c r="F511" s="508">
        <v>968.88333333333344</v>
      </c>
      <c r="G511" s="508">
        <v>956.56666666666683</v>
      </c>
      <c r="H511" s="508">
        <v>1000.1666666666667</v>
      </c>
      <c r="I511" s="508">
        <v>1012.4833333333333</v>
      </c>
      <c r="J511" s="508">
        <v>1021.9666666666667</v>
      </c>
      <c r="K511" s="507">
        <v>1003</v>
      </c>
      <c r="L511" s="507">
        <v>981.2</v>
      </c>
      <c r="M511" s="507">
        <v>0.26651999999999998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2" sqref="H12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46"/>
      <c r="B5" s="546"/>
      <c r="C5" s="547"/>
      <c r="D5" s="547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48" t="s">
        <v>533</v>
      </c>
      <c r="C7" s="548"/>
      <c r="D7" s="248">
        <f>Main!B10</f>
        <v>44264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44263</v>
      </c>
      <c r="B10" s="253">
        <v>537069</v>
      </c>
      <c r="C10" s="254" t="s">
        <v>963</v>
      </c>
      <c r="D10" s="254" t="s">
        <v>964</v>
      </c>
      <c r="E10" s="254" t="s">
        <v>543</v>
      </c>
      <c r="F10" s="356">
        <v>191935</v>
      </c>
      <c r="G10" s="253">
        <v>26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44263</v>
      </c>
      <c r="B11" s="253">
        <v>537069</v>
      </c>
      <c r="C11" s="254" t="s">
        <v>963</v>
      </c>
      <c r="D11" s="254" t="s">
        <v>965</v>
      </c>
      <c r="E11" s="254" t="s">
        <v>542</v>
      </c>
      <c r="F11" s="356">
        <v>193990</v>
      </c>
      <c r="G11" s="253">
        <v>25.99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44263</v>
      </c>
      <c r="B12" s="253">
        <v>538716</v>
      </c>
      <c r="C12" s="254" t="s">
        <v>925</v>
      </c>
      <c r="D12" s="254" t="s">
        <v>966</v>
      </c>
      <c r="E12" s="254" t="s">
        <v>542</v>
      </c>
      <c r="F12" s="356">
        <v>97500</v>
      </c>
      <c r="G12" s="253">
        <v>25.08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44263</v>
      </c>
      <c r="B13" s="253">
        <v>538716</v>
      </c>
      <c r="C13" s="254" t="s">
        <v>925</v>
      </c>
      <c r="D13" s="254" t="s">
        <v>967</v>
      </c>
      <c r="E13" s="254" t="s">
        <v>543</v>
      </c>
      <c r="F13" s="356">
        <v>60000</v>
      </c>
      <c r="G13" s="253">
        <v>25.06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44263</v>
      </c>
      <c r="B14" s="253">
        <v>526821</v>
      </c>
      <c r="C14" s="254" t="s">
        <v>968</v>
      </c>
      <c r="D14" s="254" t="s">
        <v>969</v>
      </c>
      <c r="E14" s="254" t="s">
        <v>542</v>
      </c>
      <c r="F14" s="356">
        <v>40000</v>
      </c>
      <c r="G14" s="253">
        <v>330.49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44263</v>
      </c>
      <c r="B15" s="253">
        <v>531989</v>
      </c>
      <c r="C15" s="254" t="s">
        <v>970</v>
      </c>
      <c r="D15" s="254" t="s">
        <v>971</v>
      </c>
      <c r="E15" s="254" t="s">
        <v>542</v>
      </c>
      <c r="F15" s="356">
        <v>20001</v>
      </c>
      <c r="G15" s="253">
        <v>2.75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44263</v>
      </c>
      <c r="B16" s="253">
        <v>531989</v>
      </c>
      <c r="C16" s="254" t="s">
        <v>970</v>
      </c>
      <c r="D16" s="254" t="s">
        <v>972</v>
      </c>
      <c r="E16" s="254" t="s">
        <v>543</v>
      </c>
      <c r="F16" s="356">
        <v>20000</v>
      </c>
      <c r="G16" s="253">
        <v>2.75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44263</v>
      </c>
      <c r="B17" s="253">
        <v>504397</v>
      </c>
      <c r="C17" s="254" t="s">
        <v>973</v>
      </c>
      <c r="D17" s="254" t="s">
        <v>974</v>
      </c>
      <c r="E17" s="254" t="s">
        <v>543</v>
      </c>
      <c r="F17" s="356">
        <v>8645</v>
      </c>
      <c r="G17" s="253">
        <v>13.97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44263</v>
      </c>
      <c r="B18" s="253">
        <v>504397</v>
      </c>
      <c r="C18" s="254" t="s">
        <v>973</v>
      </c>
      <c r="D18" s="254" t="s">
        <v>975</v>
      </c>
      <c r="E18" s="254" t="s">
        <v>542</v>
      </c>
      <c r="F18" s="356">
        <v>5000</v>
      </c>
      <c r="G18" s="253">
        <v>13.97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44263</v>
      </c>
      <c r="B19" s="253">
        <v>504397</v>
      </c>
      <c r="C19" s="254" t="s">
        <v>973</v>
      </c>
      <c r="D19" s="254" t="s">
        <v>976</v>
      </c>
      <c r="E19" s="254" t="s">
        <v>542</v>
      </c>
      <c r="F19" s="356">
        <v>5000</v>
      </c>
      <c r="G19" s="253">
        <v>13.97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44263</v>
      </c>
      <c r="B20" s="253">
        <v>504397</v>
      </c>
      <c r="C20" s="254" t="s">
        <v>973</v>
      </c>
      <c r="D20" s="254" t="s">
        <v>977</v>
      </c>
      <c r="E20" s="254" t="s">
        <v>543</v>
      </c>
      <c r="F20" s="356">
        <v>8850</v>
      </c>
      <c r="G20" s="253">
        <v>13.97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44263</v>
      </c>
      <c r="B21" s="253">
        <v>504397</v>
      </c>
      <c r="C21" s="254" t="s">
        <v>973</v>
      </c>
      <c r="D21" s="254" t="s">
        <v>978</v>
      </c>
      <c r="E21" s="254" t="s">
        <v>542</v>
      </c>
      <c r="F21" s="356">
        <v>2500</v>
      </c>
      <c r="G21" s="253">
        <v>13.97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44263</v>
      </c>
      <c r="B22" s="253">
        <v>504397</v>
      </c>
      <c r="C22" s="254" t="s">
        <v>973</v>
      </c>
      <c r="D22" s="254" t="s">
        <v>979</v>
      </c>
      <c r="E22" s="254" t="s">
        <v>542</v>
      </c>
      <c r="F22" s="356">
        <v>4000</v>
      </c>
      <c r="G22" s="253">
        <v>13.97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44263</v>
      </c>
      <c r="B23" s="253">
        <v>542666</v>
      </c>
      <c r="C23" s="254" t="s">
        <v>913</v>
      </c>
      <c r="D23" s="254" t="s">
        <v>927</v>
      </c>
      <c r="E23" s="254" t="s">
        <v>543</v>
      </c>
      <c r="F23" s="356">
        <v>120000</v>
      </c>
      <c r="G23" s="253">
        <v>32.35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44263</v>
      </c>
      <c r="B24" s="253">
        <v>542666</v>
      </c>
      <c r="C24" s="254" t="s">
        <v>913</v>
      </c>
      <c r="D24" s="254" t="s">
        <v>926</v>
      </c>
      <c r="E24" s="254" t="s">
        <v>542</v>
      </c>
      <c r="F24" s="356">
        <v>76000</v>
      </c>
      <c r="G24" s="253">
        <v>33.14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44263</v>
      </c>
      <c r="B25" s="253">
        <v>542666</v>
      </c>
      <c r="C25" s="254" t="s">
        <v>913</v>
      </c>
      <c r="D25" s="254" t="s">
        <v>914</v>
      </c>
      <c r="E25" s="254" t="s">
        <v>542</v>
      </c>
      <c r="F25" s="356">
        <v>120000</v>
      </c>
      <c r="G25" s="253">
        <v>32.35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44263</v>
      </c>
      <c r="B26" s="253">
        <v>542666</v>
      </c>
      <c r="C26" s="254" t="s">
        <v>913</v>
      </c>
      <c r="D26" s="254" t="s">
        <v>915</v>
      </c>
      <c r="E26" s="254" t="s">
        <v>543</v>
      </c>
      <c r="F26" s="356">
        <v>80000</v>
      </c>
      <c r="G26" s="253">
        <v>33.14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44263</v>
      </c>
      <c r="B27" s="253">
        <v>542857</v>
      </c>
      <c r="C27" s="254" t="s">
        <v>980</v>
      </c>
      <c r="D27" s="254" t="s">
        <v>981</v>
      </c>
      <c r="E27" s="254" t="s">
        <v>543</v>
      </c>
      <c r="F27" s="356">
        <v>1329236</v>
      </c>
      <c r="G27" s="253">
        <v>167.03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44263</v>
      </c>
      <c r="B28" s="253">
        <v>532951</v>
      </c>
      <c r="C28" s="254" t="s">
        <v>928</v>
      </c>
      <c r="D28" s="254" t="s">
        <v>982</v>
      </c>
      <c r="E28" s="254" t="s">
        <v>542</v>
      </c>
      <c r="F28" s="356">
        <v>100000</v>
      </c>
      <c r="G28" s="253">
        <v>56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44263</v>
      </c>
      <c r="B29" s="253">
        <v>532951</v>
      </c>
      <c r="C29" s="254" t="s">
        <v>928</v>
      </c>
      <c r="D29" s="254" t="s">
        <v>983</v>
      </c>
      <c r="E29" s="254" t="s">
        <v>543</v>
      </c>
      <c r="F29" s="356">
        <v>100000</v>
      </c>
      <c r="G29" s="253">
        <v>56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44263</v>
      </c>
      <c r="B30" s="253">
        <v>500213</v>
      </c>
      <c r="C30" s="254" t="s">
        <v>984</v>
      </c>
      <c r="D30" s="254" t="s">
        <v>985</v>
      </c>
      <c r="E30" s="254" t="s">
        <v>542</v>
      </c>
      <c r="F30" s="356">
        <v>40099</v>
      </c>
      <c r="G30" s="253">
        <v>61.09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44263</v>
      </c>
      <c r="B31" s="253">
        <v>500213</v>
      </c>
      <c r="C31" s="254" t="s">
        <v>984</v>
      </c>
      <c r="D31" s="254" t="s">
        <v>985</v>
      </c>
      <c r="E31" s="254" t="s">
        <v>543</v>
      </c>
      <c r="F31" s="356">
        <v>7424</v>
      </c>
      <c r="G31" s="253">
        <v>65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44263</v>
      </c>
      <c r="B32" s="253">
        <v>540385</v>
      </c>
      <c r="C32" s="254" t="s">
        <v>986</v>
      </c>
      <c r="D32" s="254" t="s">
        <v>987</v>
      </c>
      <c r="E32" s="254" t="s">
        <v>542</v>
      </c>
      <c r="F32" s="356">
        <v>23089</v>
      </c>
      <c r="G32" s="253">
        <v>16.100000000000001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44263</v>
      </c>
      <c r="B33" s="253">
        <v>540385</v>
      </c>
      <c r="C33" s="254" t="s">
        <v>986</v>
      </c>
      <c r="D33" s="254" t="s">
        <v>988</v>
      </c>
      <c r="E33" s="254" t="s">
        <v>543</v>
      </c>
      <c r="F33" s="356">
        <v>19990</v>
      </c>
      <c r="G33" s="253">
        <v>16.100000000000001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44263</v>
      </c>
      <c r="B34" s="253">
        <v>539767</v>
      </c>
      <c r="C34" s="254" t="s">
        <v>929</v>
      </c>
      <c r="D34" s="254" t="s">
        <v>930</v>
      </c>
      <c r="E34" s="254" t="s">
        <v>542</v>
      </c>
      <c r="F34" s="356">
        <v>34888</v>
      </c>
      <c r="G34" s="253">
        <v>8.6300000000000008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44263</v>
      </c>
      <c r="B35" s="253">
        <v>539767</v>
      </c>
      <c r="C35" s="254" t="s">
        <v>929</v>
      </c>
      <c r="D35" s="254" t="s">
        <v>930</v>
      </c>
      <c r="E35" s="254" t="s">
        <v>543</v>
      </c>
      <c r="F35" s="356">
        <v>13488</v>
      </c>
      <c r="G35" s="253">
        <v>8.67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44263</v>
      </c>
      <c r="B36" s="253">
        <v>539767</v>
      </c>
      <c r="C36" s="254" t="s">
        <v>929</v>
      </c>
      <c r="D36" s="254" t="s">
        <v>989</v>
      </c>
      <c r="E36" s="254" t="s">
        <v>543</v>
      </c>
      <c r="F36" s="356">
        <v>39417</v>
      </c>
      <c r="G36" s="253">
        <v>8.6300000000000008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44263</v>
      </c>
      <c r="B37" s="253">
        <v>539291</v>
      </c>
      <c r="C37" s="254" t="s">
        <v>990</v>
      </c>
      <c r="D37" s="254" t="s">
        <v>991</v>
      </c>
      <c r="E37" s="254" t="s">
        <v>542</v>
      </c>
      <c r="F37" s="356">
        <v>38849</v>
      </c>
      <c r="G37" s="253">
        <v>70.709999999999994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44263</v>
      </c>
      <c r="B38" s="253">
        <v>539291</v>
      </c>
      <c r="C38" s="254" t="s">
        <v>990</v>
      </c>
      <c r="D38" s="254" t="s">
        <v>991</v>
      </c>
      <c r="E38" s="254" t="s">
        <v>543</v>
      </c>
      <c r="F38" s="356">
        <v>3260</v>
      </c>
      <c r="G38" s="253">
        <v>70.97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44263</v>
      </c>
      <c r="B39" s="253">
        <v>506852</v>
      </c>
      <c r="C39" s="254" t="s">
        <v>992</v>
      </c>
      <c r="D39" s="254" t="s">
        <v>993</v>
      </c>
      <c r="E39" s="254" t="s">
        <v>543</v>
      </c>
      <c r="F39" s="356">
        <v>163900</v>
      </c>
      <c r="G39" s="253">
        <v>55.33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44263</v>
      </c>
      <c r="B40" s="253">
        <v>532911</v>
      </c>
      <c r="C40" s="254" t="s">
        <v>994</v>
      </c>
      <c r="D40" s="254" t="s">
        <v>995</v>
      </c>
      <c r="E40" s="254" t="s">
        <v>543</v>
      </c>
      <c r="F40" s="356">
        <v>100000</v>
      </c>
      <c r="G40" s="253">
        <v>10.84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44263</v>
      </c>
      <c r="B41" s="253">
        <v>507864</v>
      </c>
      <c r="C41" s="254" t="s">
        <v>931</v>
      </c>
      <c r="D41" s="254" t="s">
        <v>932</v>
      </c>
      <c r="E41" s="254" t="s">
        <v>542</v>
      </c>
      <c r="F41" s="356">
        <v>120000</v>
      </c>
      <c r="G41" s="253">
        <v>29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44263</v>
      </c>
      <c r="B42" s="253">
        <v>531637</v>
      </c>
      <c r="C42" s="254" t="s">
        <v>996</v>
      </c>
      <c r="D42" s="254" t="s">
        <v>997</v>
      </c>
      <c r="E42" s="254" t="s">
        <v>543</v>
      </c>
      <c r="F42" s="356">
        <v>27576</v>
      </c>
      <c r="G42" s="253">
        <v>72.36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44263</v>
      </c>
      <c r="B43" s="253">
        <v>512217</v>
      </c>
      <c r="C43" s="254" t="s">
        <v>933</v>
      </c>
      <c r="D43" s="254" t="s">
        <v>934</v>
      </c>
      <c r="E43" s="254" t="s">
        <v>542</v>
      </c>
      <c r="F43" s="356">
        <v>33286</v>
      </c>
      <c r="G43" s="253">
        <v>25.17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44263</v>
      </c>
      <c r="B44" s="253">
        <v>512217</v>
      </c>
      <c r="C44" s="254" t="s">
        <v>933</v>
      </c>
      <c r="D44" s="254" t="s">
        <v>934</v>
      </c>
      <c r="E44" s="254" t="s">
        <v>543</v>
      </c>
      <c r="F44" s="356">
        <v>49551</v>
      </c>
      <c r="G44" s="253">
        <v>25.29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44263</v>
      </c>
      <c r="B45" s="253">
        <v>512217</v>
      </c>
      <c r="C45" s="254" t="s">
        <v>933</v>
      </c>
      <c r="D45" s="254" t="s">
        <v>998</v>
      </c>
      <c r="E45" s="254" t="s">
        <v>543</v>
      </c>
      <c r="F45" s="356">
        <v>54752</v>
      </c>
      <c r="G45" s="253">
        <v>25.36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44263</v>
      </c>
      <c r="B46" s="253">
        <v>539673</v>
      </c>
      <c r="C46" s="254" t="s">
        <v>999</v>
      </c>
      <c r="D46" s="254" t="s">
        <v>1000</v>
      </c>
      <c r="E46" s="254" t="s">
        <v>542</v>
      </c>
      <c r="F46" s="356">
        <v>8797</v>
      </c>
      <c r="G46" s="253">
        <v>8.2200000000000006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44263</v>
      </c>
      <c r="B47" s="253">
        <v>539673</v>
      </c>
      <c r="C47" s="254" t="s">
        <v>999</v>
      </c>
      <c r="D47" s="254" t="s">
        <v>1001</v>
      </c>
      <c r="E47" s="254" t="s">
        <v>543</v>
      </c>
      <c r="F47" s="356">
        <v>11994</v>
      </c>
      <c r="G47" s="253">
        <v>8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44263</v>
      </c>
      <c r="B48" s="253">
        <v>540259</v>
      </c>
      <c r="C48" s="254" t="s">
        <v>850</v>
      </c>
      <c r="D48" s="254" t="s">
        <v>896</v>
      </c>
      <c r="E48" s="254" t="s">
        <v>542</v>
      </c>
      <c r="F48" s="356">
        <v>89400</v>
      </c>
      <c r="G48" s="253">
        <v>17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44263</v>
      </c>
      <c r="B49" s="253">
        <v>540259</v>
      </c>
      <c r="C49" s="254" t="s">
        <v>850</v>
      </c>
      <c r="D49" s="254" t="s">
        <v>896</v>
      </c>
      <c r="E49" s="254" t="s">
        <v>543</v>
      </c>
      <c r="F49" s="356">
        <v>89400</v>
      </c>
      <c r="G49" s="253">
        <v>17.260000000000002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44263</v>
      </c>
      <c r="B50" s="253">
        <v>540259</v>
      </c>
      <c r="C50" s="254" t="s">
        <v>850</v>
      </c>
      <c r="D50" s="254" t="s">
        <v>1002</v>
      </c>
      <c r="E50" s="254" t="s">
        <v>543</v>
      </c>
      <c r="F50" s="356">
        <v>138282</v>
      </c>
      <c r="G50" s="253">
        <v>17.010000000000002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44263</v>
      </c>
      <c r="B51" s="253">
        <v>542019</v>
      </c>
      <c r="C51" s="254" t="s">
        <v>935</v>
      </c>
      <c r="D51" s="254" t="s">
        <v>1003</v>
      </c>
      <c r="E51" s="254" t="s">
        <v>542</v>
      </c>
      <c r="F51" s="356">
        <v>75000</v>
      </c>
      <c r="G51" s="253">
        <v>48.25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44263</v>
      </c>
      <c r="B52" s="253">
        <v>542019</v>
      </c>
      <c r="C52" s="254" t="s">
        <v>935</v>
      </c>
      <c r="D52" s="254" t="s">
        <v>1004</v>
      </c>
      <c r="E52" s="254" t="s">
        <v>543</v>
      </c>
      <c r="F52" s="356">
        <v>129000</v>
      </c>
      <c r="G52" s="253">
        <v>48.25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44263</v>
      </c>
      <c r="B53" s="253">
        <v>532217</v>
      </c>
      <c r="C53" s="254" t="s">
        <v>1005</v>
      </c>
      <c r="D53" s="254" t="s">
        <v>1006</v>
      </c>
      <c r="E53" s="254" t="s">
        <v>542</v>
      </c>
      <c r="F53" s="356">
        <v>134634</v>
      </c>
      <c r="G53" s="253">
        <v>3.22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44263</v>
      </c>
      <c r="B54" s="253">
        <v>538733</v>
      </c>
      <c r="C54" s="254" t="s">
        <v>936</v>
      </c>
      <c r="D54" s="254" t="s">
        <v>937</v>
      </c>
      <c r="E54" s="254" t="s">
        <v>542</v>
      </c>
      <c r="F54" s="356">
        <v>337810</v>
      </c>
      <c r="G54" s="253">
        <v>19.920000000000002</v>
      </c>
      <c r="H54" s="325" t="s">
        <v>305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44263</v>
      </c>
      <c r="B55" s="253">
        <v>538733</v>
      </c>
      <c r="C55" s="254" t="s">
        <v>936</v>
      </c>
      <c r="D55" s="254" t="s">
        <v>938</v>
      </c>
      <c r="E55" s="254" t="s">
        <v>543</v>
      </c>
      <c r="F55" s="356">
        <v>337810</v>
      </c>
      <c r="G55" s="253">
        <v>19.920000000000002</v>
      </c>
      <c r="H55" s="325" t="s">
        <v>305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44263</v>
      </c>
      <c r="B56" s="253">
        <v>532070</v>
      </c>
      <c r="C56" s="254" t="s">
        <v>1007</v>
      </c>
      <c r="D56" s="254" t="s">
        <v>1008</v>
      </c>
      <c r="E56" s="254" t="s">
        <v>542</v>
      </c>
      <c r="F56" s="356">
        <v>41050</v>
      </c>
      <c r="G56" s="253">
        <v>11.05</v>
      </c>
      <c r="H56" s="325" t="s">
        <v>305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44263</v>
      </c>
      <c r="B57" s="253">
        <v>532070</v>
      </c>
      <c r="C57" s="254" t="s">
        <v>1007</v>
      </c>
      <c r="D57" s="254" t="s">
        <v>1009</v>
      </c>
      <c r="E57" s="254" t="s">
        <v>543</v>
      </c>
      <c r="F57" s="356">
        <v>42400</v>
      </c>
      <c r="G57" s="253">
        <v>11</v>
      </c>
      <c r="H57" s="325" t="s">
        <v>305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44263</v>
      </c>
      <c r="B58" s="253">
        <v>509945</v>
      </c>
      <c r="C58" s="254" t="s">
        <v>1010</v>
      </c>
      <c r="D58" s="254" t="s">
        <v>1011</v>
      </c>
      <c r="E58" s="254" t="s">
        <v>543</v>
      </c>
      <c r="F58" s="356">
        <v>24682</v>
      </c>
      <c r="G58" s="253">
        <v>203.54</v>
      </c>
      <c r="H58" s="325" t="s">
        <v>305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44263</v>
      </c>
      <c r="B59" s="253">
        <v>509945</v>
      </c>
      <c r="C59" s="254" t="s">
        <v>1010</v>
      </c>
      <c r="D59" s="254" t="s">
        <v>1012</v>
      </c>
      <c r="E59" s="254" t="s">
        <v>542</v>
      </c>
      <c r="F59" s="356">
        <v>35046</v>
      </c>
      <c r="G59" s="253">
        <v>203.54</v>
      </c>
      <c r="H59" s="325" t="s">
        <v>305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44263</v>
      </c>
      <c r="B60" s="253">
        <v>530063</v>
      </c>
      <c r="C60" s="254" t="s">
        <v>1013</v>
      </c>
      <c r="D60" s="254" t="s">
        <v>1014</v>
      </c>
      <c r="E60" s="254" t="s">
        <v>543</v>
      </c>
      <c r="F60" s="356">
        <v>558147</v>
      </c>
      <c r="G60" s="253">
        <v>1.94</v>
      </c>
      <c r="H60" s="325" t="s">
        <v>305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44263</v>
      </c>
      <c r="B61" s="253">
        <v>530063</v>
      </c>
      <c r="C61" s="254" t="s">
        <v>1013</v>
      </c>
      <c r="D61" s="254" t="s">
        <v>1015</v>
      </c>
      <c r="E61" s="254" t="s">
        <v>542</v>
      </c>
      <c r="F61" s="356">
        <v>509693</v>
      </c>
      <c r="G61" s="253">
        <v>1.94</v>
      </c>
      <c r="H61" s="325" t="s">
        <v>305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44263</v>
      </c>
      <c r="B62" s="253" t="s">
        <v>1016</v>
      </c>
      <c r="C62" s="254" t="s">
        <v>1017</v>
      </c>
      <c r="D62" s="254" t="s">
        <v>1018</v>
      </c>
      <c r="E62" s="254" t="s">
        <v>542</v>
      </c>
      <c r="F62" s="356">
        <v>63000</v>
      </c>
      <c r="G62" s="253">
        <v>22.35</v>
      </c>
      <c r="H62" s="325" t="s">
        <v>885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44263</v>
      </c>
      <c r="B63" s="253" t="s">
        <v>1016</v>
      </c>
      <c r="C63" s="254" t="s">
        <v>1017</v>
      </c>
      <c r="D63" s="254" t="s">
        <v>1019</v>
      </c>
      <c r="E63" s="254" t="s">
        <v>542</v>
      </c>
      <c r="F63" s="356">
        <v>51000</v>
      </c>
      <c r="G63" s="253">
        <v>22.35</v>
      </c>
      <c r="H63" s="325" t="s">
        <v>885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44263</v>
      </c>
      <c r="B64" s="253" t="s">
        <v>897</v>
      </c>
      <c r="C64" s="254" t="s">
        <v>898</v>
      </c>
      <c r="D64" s="254" t="s">
        <v>899</v>
      </c>
      <c r="E64" s="254" t="s">
        <v>542</v>
      </c>
      <c r="F64" s="356">
        <v>562901</v>
      </c>
      <c r="G64" s="253">
        <v>4.3899999999999997</v>
      </c>
      <c r="H64" s="325" t="s">
        <v>885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44263</v>
      </c>
      <c r="B65" s="253" t="s">
        <v>304</v>
      </c>
      <c r="C65" s="254" t="s">
        <v>1020</v>
      </c>
      <c r="D65" s="254" t="s">
        <v>1021</v>
      </c>
      <c r="E65" s="254" t="s">
        <v>542</v>
      </c>
      <c r="F65" s="356">
        <v>222304</v>
      </c>
      <c r="G65" s="253">
        <v>1348.01</v>
      </c>
      <c r="H65" s="325" t="s">
        <v>885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44263</v>
      </c>
      <c r="B66" s="253" t="s">
        <v>1022</v>
      </c>
      <c r="C66" s="254" t="s">
        <v>1023</v>
      </c>
      <c r="D66" s="254" t="s">
        <v>1024</v>
      </c>
      <c r="E66" s="254" t="s">
        <v>542</v>
      </c>
      <c r="F66" s="356">
        <v>96168</v>
      </c>
      <c r="G66" s="253">
        <v>142.94</v>
      </c>
      <c r="H66" s="325" t="s">
        <v>885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44263</v>
      </c>
      <c r="B67" s="253" t="s">
        <v>939</v>
      </c>
      <c r="C67" s="254" t="s">
        <v>940</v>
      </c>
      <c r="D67" s="254" t="s">
        <v>941</v>
      </c>
      <c r="E67" s="254" t="s">
        <v>542</v>
      </c>
      <c r="F67" s="356">
        <v>261913</v>
      </c>
      <c r="G67" s="253">
        <v>768.88</v>
      </c>
      <c r="H67" s="325" t="s">
        <v>885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44263</v>
      </c>
      <c r="B68" s="253" t="s">
        <v>1025</v>
      </c>
      <c r="C68" s="254" t="s">
        <v>1026</v>
      </c>
      <c r="D68" s="254" t="s">
        <v>1027</v>
      </c>
      <c r="E68" s="254" t="s">
        <v>542</v>
      </c>
      <c r="F68" s="356">
        <v>1671367</v>
      </c>
      <c r="G68" s="253">
        <v>68.819999999999993</v>
      </c>
      <c r="H68" s="325" t="s">
        <v>885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44263</v>
      </c>
      <c r="B69" s="253" t="s">
        <v>1028</v>
      </c>
      <c r="C69" s="254" t="s">
        <v>1029</v>
      </c>
      <c r="D69" s="254" t="s">
        <v>1030</v>
      </c>
      <c r="E69" s="254" t="s">
        <v>542</v>
      </c>
      <c r="F69" s="356">
        <v>74185</v>
      </c>
      <c r="G69" s="253">
        <v>53.41</v>
      </c>
      <c r="H69" s="325" t="s">
        <v>885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44263</v>
      </c>
      <c r="B70" s="253" t="s">
        <v>916</v>
      </c>
      <c r="C70" s="254" t="s">
        <v>917</v>
      </c>
      <c r="D70" s="254" t="s">
        <v>1031</v>
      </c>
      <c r="E70" s="254" t="s">
        <v>542</v>
      </c>
      <c r="F70" s="356">
        <v>57000</v>
      </c>
      <c r="G70" s="253">
        <v>7.58</v>
      </c>
      <c r="H70" s="325" t="s">
        <v>885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44263</v>
      </c>
      <c r="B71" s="253" t="s">
        <v>916</v>
      </c>
      <c r="C71" s="254" t="s">
        <v>917</v>
      </c>
      <c r="D71" s="254" t="s">
        <v>1032</v>
      </c>
      <c r="E71" s="254" t="s">
        <v>542</v>
      </c>
      <c r="F71" s="356">
        <v>250000</v>
      </c>
      <c r="G71" s="253">
        <v>6.5</v>
      </c>
      <c r="H71" s="325" t="s">
        <v>885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44263</v>
      </c>
      <c r="B72" s="253" t="s">
        <v>1033</v>
      </c>
      <c r="C72" s="254" t="s">
        <v>1034</v>
      </c>
      <c r="D72" s="254" t="s">
        <v>1035</v>
      </c>
      <c r="E72" s="254" t="s">
        <v>542</v>
      </c>
      <c r="F72" s="356">
        <v>96000</v>
      </c>
      <c r="G72" s="253">
        <v>15.08</v>
      </c>
      <c r="H72" s="325" t="s">
        <v>885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44263</v>
      </c>
      <c r="B73" s="253" t="s">
        <v>1036</v>
      </c>
      <c r="C73" s="254" t="s">
        <v>1037</v>
      </c>
      <c r="D73" s="254" t="s">
        <v>1038</v>
      </c>
      <c r="E73" s="254" t="s">
        <v>542</v>
      </c>
      <c r="F73" s="356">
        <v>2876452</v>
      </c>
      <c r="G73" s="253">
        <v>38.950000000000003</v>
      </c>
      <c r="H73" s="325" t="s">
        <v>885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44263</v>
      </c>
      <c r="B74" s="253" t="s">
        <v>1039</v>
      </c>
      <c r="C74" s="254" t="s">
        <v>1040</v>
      </c>
      <c r="D74" s="254" t="s">
        <v>1041</v>
      </c>
      <c r="E74" s="254" t="s">
        <v>542</v>
      </c>
      <c r="F74" s="356">
        <v>216766</v>
      </c>
      <c r="G74" s="253">
        <v>152.76</v>
      </c>
      <c r="H74" s="325" t="s">
        <v>885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44263</v>
      </c>
      <c r="B75" s="253" t="s">
        <v>900</v>
      </c>
      <c r="C75" s="254" t="s">
        <v>901</v>
      </c>
      <c r="D75" s="254" t="s">
        <v>942</v>
      </c>
      <c r="E75" s="254" t="s">
        <v>542</v>
      </c>
      <c r="F75" s="356">
        <v>62505</v>
      </c>
      <c r="G75" s="253">
        <v>303.89</v>
      </c>
      <c r="H75" s="325" t="s">
        <v>885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44263</v>
      </c>
      <c r="B76" s="253" t="s">
        <v>900</v>
      </c>
      <c r="C76" s="254" t="s">
        <v>901</v>
      </c>
      <c r="D76" s="254" t="s">
        <v>838</v>
      </c>
      <c r="E76" s="254" t="s">
        <v>542</v>
      </c>
      <c r="F76" s="356">
        <v>166308</v>
      </c>
      <c r="G76" s="253">
        <v>303.51</v>
      </c>
      <c r="H76" s="325" t="s">
        <v>885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44263</v>
      </c>
      <c r="B77" s="253" t="s">
        <v>1016</v>
      </c>
      <c r="C77" s="254" t="s">
        <v>1017</v>
      </c>
      <c r="D77" s="254" t="s">
        <v>1019</v>
      </c>
      <c r="E77" s="254" t="s">
        <v>543</v>
      </c>
      <c r="F77" s="356">
        <v>60000</v>
      </c>
      <c r="G77" s="253">
        <v>22.35</v>
      </c>
      <c r="H77" s="325" t="s">
        <v>885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44263</v>
      </c>
      <c r="B78" s="253" t="s">
        <v>1016</v>
      </c>
      <c r="C78" s="254" t="s">
        <v>1017</v>
      </c>
      <c r="D78" s="254" t="s">
        <v>1042</v>
      </c>
      <c r="E78" s="254" t="s">
        <v>543</v>
      </c>
      <c r="F78" s="356">
        <v>150000</v>
      </c>
      <c r="G78" s="253">
        <v>22.38</v>
      </c>
      <c r="H78" s="325" t="s">
        <v>885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44263</v>
      </c>
      <c r="B79" s="253" t="s">
        <v>897</v>
      </c>
      <c r="C79" s="254" t="s">
        <v>898</v>
      </c>
      <c r="D79" s="254" t="s">
        <v>899</v>
      </c>
      <c r="E79" s="254" t="s">
        <v>543</v>
      </c>
      <c r="F79" s="356">
        <v>562901</v>
      </c>
      <c r="G79" s="253">
        <v>4.22</v>
      </c>
      <c r="H79" s="325" t="s">
        <v>885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44263</v>
      </c>
      <c r="B80" s="253" t="s">
        <v>304</v>
      </c>
      <c r="C80" s="254" t="s">
        <v>1020</v>
      </c>
      <c r="D80" s="254" t="s">
        <v>1021</v>
      </c>
      <c r="E80" s="254" t="s">
        <v>543</v>
      </c>
      <c r="F80" s="356">
        <v>215264</v>
      </c>
      <c r="G80" s="253">
        <v>1349.81</v>
      </c>
      <c r="H80" s="325" t="s">
        <v>885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44263</v>
      </c>
      <c r="B81" s="253" t="s">
        <v>704</v>
      </c>
      <c r="C81" s="254" t="s">
        <v>1043</v>
      </c>
      <c r="D81" s="254" t="s">
        <v>1044</v>
      </c>
      <c r="E81" s="254" t="s">
        <v>543</v>
      </c>
      <c r="F81" s="356">
        <v>899847</v>
      </c>
      <c r="G81" s="253">
        <v>120.64</v>
      </c>
      <c r="H81" s="325" t="s">
        <v>885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44263</v>
      </c>
      <c r="B82" s="253" t="s">
        <v>980</v>
      </c>
      <c r="C82" s="254" t="s">
        <v>1045</v>
      </c>
      <c r="D82" s="254" t="s">
        <v>981</v>
      </c>
      <c r="E82" s="254" t="s">
        <v>543</v>
      </c>
      <c r="F82" s="356">
        <v>2521711</v>
      </c>
      <c r="G82" s="253">
        <v>167.67</v>
      </c>
      <c r="H82" s="325" t="s">
        <v>885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44263</v>
      </c>
      <c r="B83" s="253" t="s">
        <v>1022</v>
      </c>
      <c r="C83" s="254" t="s">
        <v>1023</v>
      </c>
      <c r="D83" s="254" t="s">
        <v>1024</v>
      </c>
      <c r="E83" s="254" t="s">
        <v>543</v>
      </c>
      <c r="F83" s="356">
        <v>96168</v>
      </c>
      <c r="G83" s="253">
        <v>143.76</v>
      </c>
      <c r="H83" s="325" t="s">
        <v>885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44263</v>
      </c>
      <c r="B84" s="253" t="s">
        <v>939</v>
      </c>
      <c r="C84" s="254" t="s">
        <v>940</v>
      </c>
      <c r="D84" s="254" t="s">
        <v>941</v>
      </c>
      <c r="E84" s="254" t="s">
        <v>543</v>
      </c>
      <c r="F84" s="356">
        <v>261913</v>
      </c>
      <c r="G84" s="253">
        <v>769.65</v>
      </c>
      <c r="H84" s="325" t="s">
        <v>885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44263</v>
      </c>
      <c r="B85" s="253" t="s">
        <v>916</v>
      </c>
      <c r="C85" s="254" t="s">
        <v>917</v>
      </c>
      <c r="D85" s="254" t="s">
        <v>1046</v>
      </c>
      <c r="E85" s="254" t="s">
        <v>543</v>
      </c>
      <c r="F85" s="356">
        <v>596658</v>
      </c>
      <c r="G85" s="253">
        <v>7.03</v>
      </c>
      <c r="H85" s="325" t="s">
        <v>885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44263</v>
      </c>
      <c r="B86" s="253" t="s">
        <v>1033</v>
      </c>
      <c r="C86" s="254" t="s">
        <v>1034</v>
      </c>
      <c r="D86" s="254" t="s">
        <v>1035</v>
      </c>
      <c r="E86" s="254" t="s">
        <v>543</v>
      </c>
      <c r="F86" s="356">
        <v>36000</v>
      </c>
      <c r="G86" s="253">
        <v>14.12</v>
      </c>
      <c r="H86" s="325" t="s">
        <v>885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44263</v>
      </c>
      <c r="B87" s="253" t="s">
        <v>1036</v>
      </c>
      <c r="C87" s="254" t="s">
        <v>1037</v>
      </c>
      <c r="D87" s="254" t="s">
        <v>1038</v>
      </c>
      <c r="E87" s="254" t="s">
        <v>543</v>
      </c>
      <c r="F87" s="356">
        <v>1750168</v>
      </c>
      <c r="G87" s="253">
        <v>38.090000000000003</v>
      </c>
      <c r="H87" s="325" t="s">
        <v>885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44263</v>
      </c>
      <c r="B88" s="253" t="s">
        <v>1039</v>
      </c>
      <c r="C88" s="254" t="s">
        <v>1040</v>
      </c>
      <c r="D88" s="254" t="s">
        <v>1041</v>
      </c>
      <c r="E88" s="254" t="s">
        <v>543</v>
      </c>
      <c r="F88" s="356">
        <v>216766</v>
      </c>
      <c r="G88" s="253">
        <v>152.96</v>
      </c>
      <c r="H88" s="325" t="s">
        <v>885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44263</v>
      </c>
      <c r="B89" s="253" t="s">
        <v>900</v>
      </c>
      <c r="C89" s="254" t="s">
        <v>901</v>
      </c>
      <c r="D89" s="254" t="s">
        <v>838</v>
      </c>
      <c r="E89" s="254" t="s">
        <v>543</v>
      </c>
      <c r="F89" s="356">
        <v>166308</v>
      </c>
      <c r="G89" s="253">
        <v>303.64999999999998</v>
      </c>
      <c r="H89" s="325" t="s">
        <v>885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44263</v>
      </c>
      <c r="B90" s="253" t="s">
        <v>900</v>
      </c>
      <c r="C90" s="254" t="s">
        <v>901</v>
      </c>
      <c r="D90" s="254" t="s">
        <v>943</v>
      </c>
      <c r="E90" s="254" t="s">
        <v>543</v>
      </c>
      <c r="F90" s="356">
        <v>67982</v>
      </c>
      <c r="G90" s="253">
        <v>295</v>
      </c>
      <c r="H90" s="325" t="s">
        <v>885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44263</v>
      </c>
      <c r="B91" s="253" t="s">
        <v>900</v>
      </c>
      <c r="C91" s="254" t="s">
        <v>901</v>
      </c>
      <c r="D91" s="254" t="s">
        <v>942</v>
      </c>
      <c r="E91" s="254" t="s">
        <v>543</v>
      </c>
      <c r="F91" s="356">
        <v>59435</v>
      </c>
      <c r="G91" s="253">
        <v>305.14999999999998</v>
      </c>
      <c r="H91" s="325" t="s">
        <v>885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44263</v>
      </c>
      <c r="B92" s="253" t="s">
        <v>1047</v>
      </c>
      <c r="C92" s="254" t="s">
        <v>1048</v>
      </c>
      <c r="D92" s="254" t="s">
        <v>1049</v>
      </c>
      <c r="E92" s="254" t="s">
        <v>543</v>
      </c>
      <c r="F92" s="356">
        <v>335588</v>
      </c>
      <c r="G92" s="253">
        <v>24.74</v>
      </c>
      <c r="H92" s="325" t="s">
        <v>885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B93" s="253"/>
      <c r="C93" s="254"/>
      <c r="D93" s="254"/>
      <c r="E93" s="254"/>
      <c r="F93" s="356"/>
      <c r="G93" s="253"/>
      <c r="H93" s="325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B94" s="253"/>
      <c r="C94" s="254"/>
      <c r="D94" s="254"/>
      <c r="E94" s="254"/>
      <c r="F94" s="356"/>
      <c r="G94" s="253"/>
      <c r="H94" s="325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0"/>
  <sheetViews>
    <sheetView zoomScale="70" zoomScaleNormal="70" workbookViewId="0">
      <selection activeCell="J18" sqref="J18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872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44264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20" t="s">
        <v>552</v>
      </c>
      <c r="L9" s="60" t="s">
        <v>820</v>
      </c>
      <c r="M9" s="60" t="s">
        <v>819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37" customFormat="1" ht="14.25">
      <c r="A10" s="420">
        <v>1</v>
      </c>
      <c r="B10" s="418">
        <v>44229</v>
      </c>
      <c r="C10" s="419"/>
      <c r="D10" s="412" t="s">
        <v>114</v>
      </c>
      <c r="E10" s="413" t="s">
        <v>557</v>
      </c>
      <c r="F10" s="387" t="s">
        <v>839</v>
      </c>
      <c r="G10" s="387">
        <v>2090</v>
      </c>
      <c r="H10" s="387"/>
      <c r="I10" s="352" t="s">
        <v>840</v>
      </c>
      <c r="J10" s="352" t="s">
        <v>558</v>
      </c>
      <c r="K10" s="352"/>
      <c r="L10" s="404"/>
      <c r="M10" s="402"/>
      <c r="N10" s="352"/>
      <c r="O10" s="409"/>
      <c r="P10" s="456"/>
      <c r="Q10" s="4"/>
      <c r="R10" s="457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38" s="37" customFormat="1" ht="14.25">
      <c r="A11" s="494">
        <v>2</v>
      </c>
      <c r="B11" s="495">
        <v>44236</v>
      </c>
      <c r="C11" s="496"/>
      <c r="D11" s="524" t="s">
        <v>267</v>
      </c>
      <c r="E11" s="498" t="s">
        <v>557</v>
      </c>
      <c r="F11" s="500">
        <v>2205</v>
      </c>
      <c r="G11" s="500">
        <v>2070</v>
      </c>
      <c r="H11" s="500">
        <v>2305</v>
      </c>
      <c r="I11" s="501" t="s">
        <v>842</v>
      </c>
      <c r="J11" s="525" t="s">
        <v>874</v>
      </c>
      <c r="K11" s="525">
        <f t="shared" ref="K11" si="0">H11-F11</f>
        <v>100</v>
      </c>
      <c r="L11" s="526">
        <f t="shared" ref="L11" si="1">(F11*-0.8)/100</f>
        <v>-17.64</v>
      </c>
      <c r="M11" s="504">
        <f>(K11+L11)/F11</f>
        <v>3.7351473922902494E-2</v>
      </c>
      <c r="N11" s="525" t="s">
        <v>556</v>
      </c>
      <c r="O11" s="506">
        <v>44257</v>
      </c>
      <c r="P11" s="456"/>
      <c r="Q11" s="4"/>
      <c r="R11" s="457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8" s="514" customFormat="1" ht="14.25">
      <c r="A12" s="494">
        <v>3</v>
      </c>
      <c r="B12" s="495">
        <v>44253</v>
      </c>
      <c r="C12" s="496"/>
      <c r="D12" s="524" t="s">
        <v>125</v>
      </c>
      <c r="E12" s="498" t="s">
        <v>557</v>
      </c>
      <c r="F12" s="500">
        <v>98.5</v>
      </c>
      <c r="G12" s="500">
        <v>91.5</v>
      </c>
      <c r="H12" s="500">
        <v>103</v>
      </c>
      <c r="I12" s="501" t="s">
        <v>856</v>
      </c>
      <c r="J12" s="525" t="s">
        <v>894</v>
      </c>
      <c r="K12" s="525">
        <f t="shared" ref="K12" si="2">H12-F12</f>
        <v>4.5</v>
      </c>
      <c r="L12" s="526">
        <f t="shared" ref="L12" si="3">(F12*-0.8)/100</f>
        <v>-0.78800000000000014</v>
      </c>
      <c r="M12" s="504">
        <f>(K12+L12)/F12</f>
        <v>3.7685279187817257E-2</v>
      </c>
      <c r="N12" s="525" t="s">
        <v>556</v>
      </c>
      <c r="O12" s="506">
        <v>44257</v>
      </c>
      <c r="P12" s="456"/>
      <c r="Q12" s="4"/>
      <c r="R12" s="457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14" customFormat="1" ht="14.25">
      <c r="A13" s="485">
        <v>4</v>
      </c>
      <c r="B13" s="486">
        <v>44253</v>
      </c>
      <c r="C13" s="487"/>
      <c r="D13" s="446" t="s">
        <v>744</v>
      </c>
      <c r="E13" s="488" t="s">
        <v>557</v>
      </c>
      <c r="F13" s="444">
        <v>4110</v>
      </c>
      <c r="G13" s="489">
        <v>3800</v>
      </c>
      <c r="H13" s="444">
        <v>4415</v>
      </c>
      <c r="I13" s="490" t="s">
        <v>857</v>
      </c>
      <c r="J13" s="445" t="s">
        <v>871</v>
      </c>
      <c r="K13" s="445">
        <f t="shared" ref="K13:K14" si="4">H13-F13</f>
        <v>305</v>
      </c>
      <c r="L13" s="521">
        <f t="shared" ref="L13" si="5">(F13*-0.8)/100</f>
        <v>-32.880000000000003</v>
      </c>
      <c r="M13" s="442">
        <f>(K13+L13)/F13</f>
        <v>6.6209245742092457E-2</v>
      </c>
      <c r="N13" s="445" t="s">
        <v>556</v>
      </c>
      <c r="O13" s="443">
        <v>44256</v>
      </c>
      <c r="P13" s="456"/>
      <c r="Q13" s="4"/>
      <c r="R13" s="457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14" customFormat="1" ht="14.25">
      <c r="A14" s="485">
        <v>5</v>
      </c>
      <c r="B14" s="486">
        <v>44259</v>
      </c>
      <c r="C14" s="487"/>
      <c r="D14" s="446" t="s">
        <v>783</v>
      </c>
      <c r="E14" s="488" t="s">
        <v>557</v>
      </c>
      <c r="F14" s="444">
        <v>230.5</v>
      </c>
      <c r="G14" s="489">
        <v>218</v>
      </c>
      <c r="H14" s="444">
        <v>255</v>
      </c>
      <c r="I14" s="490" t="s">
        <v>904</v>
      </c>
      <c r="J14" s="445" t="s">
        <v>918</v>
      </c>
      <c r="K14" s="445">
        <f t="shared" si="4"/>
        <v>24.5</v>
      </c>
      <c r="L14" s="521">
        <f>(F14*-0.8)/100</f>
        <v>-1.8440000000000001</v>
      </c>
      <c r="M14" s="442">
        <f>(K14+L14)/F14</f>
        <v>9.8290672451193051E-2</v>
      </c>
      <c r="N14" s="445" t="s">
        <v>556</v>
      </c>
      <c r="O14" s="443">
        <v>44260</v>
      </c>
      <c r="P14" s="456"/>
      <c r="Q14" s="4"/>
      <c r="R14" s="457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14" customFormat="1" ht="14.25">
      <c r="A15" s="358">
        <v>6</v>
      </c>
      <c r="B15" s="373">
        <v>44259</v>
      </c>
      <c r="C15" s="374"/>
      <c r="D15" s="412" t="s">
        <v>242</v>
      </c>
      <c r="E15" s="378" t="s">
        <v>557</v>
      </c>
      <c r="F15" s="383" t="s">
        <v>905</v>
      </c>
      <c r="G15" s="383">
        <v>460</v>
      </c>
      <c r="H15" s="378"/>
      <c r="I15" s="375">
        <v>550</v>
      </c>
      <c r="J15" s="380" t="s">
        <v>558</v>
      </c>
      <c r="K15" s="380"/>
      <c r="L15" s="388"/>
      <c r="M15" s="351"/>
      <c r="N15" s="361"/>
      <c r="O15" s="357"/>
      <c r="P15" s="456"/>
      <c r="Q15" s="4"/>
      <c r="R15" s="457" t="s">
        <v>792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2" customFormat="1" ht="14.25">
      <c r="A16" s="358"/>
      <c r="B16" s="373"/>
      <c r="C16" s="374"/>
      <c r="D16" s="385"/>
      <c r="E16" s="378"/>
      <c r="F16" s="378"/>
      <c r="G16" s="383"/>
      <c r="H16" s="378"/>
      <c r="I16" s="375"/>
      <c r="J16" s="380"/>
      <c r="K16" s="380"/>
      <c r="L16" s="388"/>
      <c r="M16" s="351"/>
      <c r="N16" s="361"/>
      <c r="O16" s="357"/>
      <c r="P16" s="456"/>
      <c r="Q16" s="4"/>
      <c r="R16" s="457"/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2" customFormat="1" ht="14.25">
      <c r="A17" s="433"/>
      <c r="B17" s="434"/>
      <c r="C17" s="435"/>
      <c r="D17" s="436"/>
      <c r="E17" s="437"/>
      <c r="F17" s="437"/>
      <c r="G17" s="400"/>
      <c r="H17" s="437"/>
      <c r="I17" s="438"/>
      <c r="J17" s="401"/>
      <c r="K17" s="401"/>
      <c r="L17" s="439"/>
      <c r="M17" s="76"/>
      <c r="N17" s="440"/>
      <c r="O17" s="441"/>
      <c r="P17" s="381"/>
      <c r="Q17" s="61"/>
      <c r="R17" s="321"/>
      <c r="S17" s="61"/>
      <c r="T17" s="61"/>
      <c r="U17" s="61"/>
      <c r="V17" s="61"/>
      <c r="W17" s="61"/>
      <c r="X17" s="61"/>
      <c r="Y17" s="61"/>
      <c r="Z17" s="61"/>
      <c r="AA17" s="61"/>
      <c r="AB17" s="61"/>
    </row>
    <row r="18" spans="1:38" s="2" customFormat="1" ht="14.25">
      <c r="A18" s="433"/>
      <c r="B18" s="434"/>
      <c r="C18" s="435"/>
      <c r="D18" s="436"/>
      <c r="E18" s="437"/>
      <c r="F18" s="437"/>
      <c r="G18" s="400"/>
      <c r="H18" s="437"/>
      <c r="I18" s="438"/>
      <c r="J18" s="401"/>
      <c r="K18" s="401"/>
      <c r="L18" s="439"/>
      <c r="M18" s="76"/>
      <c r="N18" s="440"/>
      <c r="O18" s="441"/>
      <c r="P18" s="381"/>
      <c r="Q18" s="61"/>
      <c r="R18" s="321"/>
      <c r="S18" s="61"/>
      <c r="T18" s="61"/>
      <c r="U18" s="61"/>
      <c r="V18" s="61"/>
      <c r="W18" s="61"/>
      <c r="X18" s="61"/>
      <c r="Y18" s="61"/>
      <c r="Z18" s="61"/>
      <c r="AA18" s="61"/>
      <c r="AB18" s="61"/>
    </row>
    <row r="19" spans="1:38" s="2" customFormat="1" ht="12" customHeight="1">
      <c r="A19" s="20" t="s">
        <v>560</v>
      </c>
      <c r="B19" s="21"/>
      <c r="C19" s="22"/>
      <c r="D19" s="23"/>
      <c r="E19" s="24"/>
      <c r="F19" s="25"/>
      <c r="G19" s="25"/>
      <c r="H19" s="25"/>
      <c r="I19" s="25"/>
      <c r="J19" s="62"/>
      <c r="K19" s="25"/>
      <c r="L19" s="389"/>
      <c r="M19" s="35"/>
      <c r="N19" s="62"/>
      <c r="O19" s="63"/>
      <c r="P19" s="5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s="2" customFormat="1" ht="12" customHeight="1">
      <c r="A20" s="26" t="s">
        <v>561</v>
      </c>
      <c r="B20" s="20"/>
      <c r="C20" s="20"/>
      <c r="D20" s="20"/>
      <c r="F20" s="27" t="s">
        <v>562</v>
      </c>
      <c r="G20" s="14"/>
      <c r="H20" s="28"/>
      <c r="I20" s="33"/>
      <c r="J20" s="64"/>
      <c r="K20" s="65"/>
      <c r="L20" s="390"/>
      <c r="M20" s="66"/>
      <c r="N20" s="13"/>
      <c r="O20" s="67"/>
      <c r="P20" s="5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2" customFormat="1" ht="12" customHeight="1">
      <c r="A21" s="20" t="s">
        <v>563</v>
      </c>
      <c r="B21" s="20"/>
      <c r="C21" s="20"/>
      <c r="D21" s="20"/>
      <c r="E21" s="29"/>
      <c r="F21" s="27" t="s">
        <v>564</v>
      </c>
      <c r="G21" s="14"/>
      <c r="H21" s="28"/>
      <c r="I21" s="33"/>
      <c r="J21" s="64"/>
      <c r="K21" s="65"/>
      <c r="L21" s="390"/>
      <c r="M21" s="66"/>
      <c r="N21" s="13"/>
      <c r="O21" s="67"/>
      <c r="P21" s="5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2" customFormat="1" ht="12" customHeight="1">
      <c r="A22" s="20"/>
      <c r="B22" s="20"/>
      <c r="C22" s="20"/>
      <c r="D22" s="20"/>
      <c r="E22" s="29"/>
      <c r="F22" s="14"/>
      <c r="G22" s="14"/>
      <c r="H22" s="28"/>
      <c r="I22" s="33"/>
      <c r="J22" s="68"/>
      <c r="K22" s="65"/>
      <c r="L22" s="390"/>
      <c r="M22" s="14"/>
      <c r="N22" s="69"/>
      <c r="O22" s="54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ht="15">
      <c r="A23" s="8"/>
      <c r="B23" s="30" t="s">
        <v>565</v>
      </c>
      <c r="C23" s="30"/>
      <c r="D23" s="30" t="s">
        <v>242</v>
      </c>
      <c r="E23" s="30"/>
      <c r="F23" s="31"/>
      <c r="G23" s="29"/>
      <c r="H23" s="29"/>
      <c r="I23" s="70"/>
      <c r="J23" s="71"/>
      <c r="K23" s="72"/>
      <c r="L23" s="391"/>
      <c r="M23" s="9"/>
      <c r="N23" s="8"/>
      <c r="O23" s="50"/>
      <c r="P23" s="4"/>
      <c r="R23" s="79"/>
      <c r="S23" s="13"/>
      <c r="T23" s="13"/>
      <c r="U23" s="13"/>
      <c r="V23" s="13"/>
      <c r="W23" s="13"/>
      <c r="X23" s="13"/>
      <c r="Y23" s="13"/>
      <c r="Z23" s="13"/>
    </row>
    <row r="24" spans="1:38" s="3" customFormat="1" ht="38.25">
      <c r="A24" s="17" t="s">
        <v>16</v>
      </c>
      <c r="B24" s="18" t="s">
        <v>534</v>
      </c>
      <c r="C24" s="18"/>
      <c r="D24" s="19" t="s">
        <v>545</v>
      </c>
      <c r="E24" s="18" t="s">
        <v>546</v>
      </c>
      <c r="F24" s="18" t="s">
        <v>547</v>
      </c>
      <c r="G24" s="18" t="s">
        <v>566</v>
      </c>
      <c r="H24" s="18" t="s">
        <v>549</v>
      </c>
      <c r="I24" s="18" t="s">
        <v>550</v>
      </c>
      <c r="J24" s="18" t="s">
        <v>551</v>
      </c>
      <c r="K24" s="59" t="s">
        <v>567</v>
      </c>
      <c r="L24" s="392" t="s">
        <v>820</v>
      </c>
      <c r="M24" s="60" t="s">
        <v>819</v>
      </c>
      <c r="N24" s="18" t="s">
        <v>554</v>
      </c>
      <c r="O24" s="75" t="s">
        <v>555</v>
      </c>
      <c r="P24" s="4"/>
      <c r="Q24" s="37"/>
      <c r="R24" s="35"/>
      <c r="S24" s="35"/>
      <c r="T24" s="35"/>
    </row>
    <row r="25" spans="1:38" s="369" customFormat="1" ht="15" customHeight="1">
      <c r="A25" s="474">
        <v>1</v>
      </c>
      <c r="B25" s="470">
        <v>44252</v>
      </c>
      <c r="C25" s="475"/>
      <c r="D25" s="476" t="s">
        <v>75</v>
      </c>
      <c r="E25" s="444" t="s">
        <v>557</v>
      </c>
      <c r="F25" s="444">
        <v>440</v>
      </c>
      <c r="G25" s="477">
        <v>427</v>
      </c>
      <c r="H25" s="477">
        <v>452</v>
      </c>
      <c r="I25" s="444">
        <v>465</v>
      </c>
      <c r="J25" s="445" t="s">
        <v>912</v>
      </c>
      <c r="K25" s="517">
        <f t="shared" ref="K25" si="6">H25-F25</f>
        <v>12</v>
      </c>
      <c r="L25" s="471">
        <f t="shared" ref="L25" si="7">(F25*-0.7)/100</f>
        <v>-3.08</v>
      </c>
      <c r="M25" s="442">
        <f t="shared" ref="M25" si="8">(K25+L25)/F25</f>
        <v>2.0272727272727272E-2</v>
      </c>
      <c r="N25" s="445" t="s">
        <v>556</v>
      </c>
      <c r="O25" s="443">
        <v>44259</v>
      </c>
      <c r="P25" s="4"/>
      <c r="Q25" s="4"/>
      <c r="R25" s="324" t="s">
        <v>792</v>
      </c>
      <c r="S25" s="37"/>
      <c r="T25" s="37"/>
      <c r="U25" s="37"/>
      <c r="V25" s="37"/>
      <c r="W25" s="37"/>
      <c r="X25" s="37"/>
      <c r="Y25" s="37"/>
      <c r="Z25" s="37"/>
      <c r="AA25" s="37"/>
    </row>
    <row r="26" spans="1:38" s="369" customFormat="1" ht="15" customHeight="1">
      <c r="A26" s="474">
        <v>2</v>
      </c>
      <c r="B26" s="470">
        <v>44253</v>
      </c>
      <c r="C26" s="475"/>
      <c r="D26" s="476" t="s">
        <v>260</v>
      </c>
      <c r="E26" s="444" t="s">
        <v>557</v>
      </c>
      <c r="F26" s="444">
        <v>3630</v>
      </c>
      <c r="G26" s="477">
        <v>3540</v>
      </c>
      <c r="H26" s="477">
        <v>3745</v>
      </c>
      <c r="I26" s="444" t="s">
        <v>854</v>
      </c>
      <c r="J26" s="445" t="s">
        <v>879</v>
      </c>
      <c r="K26" s="517">
        <f t="shared" ref="K26" si="9">H26-F26</f>
        <v>115</v>
      </c>
      <c r="L26" s="471">
        <f t="shared" ref="L26" si="10">(F26*-0.7)/100</f>
        <v>-25.41</v>
      </c>
      <c r="M26" s="442">
        <f t="shared" ref="M26" si="11">(K26+L26)/F26</f>
        <v>2.4680440771349864E-2</v>
      </c>
      <c r="N26" s="445" t="s">
        <v>556</v>
      </c>
      <c r="O26" s="443">
        <v>44257</v>
      </c>
      <c r="P26" s="4"/>
      <c r="Q26" s="4"/>
      <c r="R26" s="324" t="s">
        <v>559</v>
      </c>
      <c r="S26" s="37"/>
      <c r="T26" s="37"/>
      <c r="U26" s="37"/>
      <c r="V26" s="37"/>
      <c r="W26" s="37"/>
      <c r="X26" s="37"/>
      <c r="Y26" s="37"/>
      <c r="Z26" s="37"/>
      <c r="AA26" s="37"/>
    </row>
    <row r="27" spans="1:38" s="369" customFormat="1" ht="15" customHeight="1">
      <c r="A27" s="478">
        <v>3</v>
      </c>
      <c r="B27" s="479">
        <v>44253</v>
      </c>
      <c r="C27" s="480"/>
      <c r="D27" s="481" t="s">
        <v>68</v>
      </c>
      <c r="E27" s="462" t="s">
        <v>557</v>
      </c>
      <c r="F27" s="462">
        <v>567</v>
      </c>
      <c r="G27" s="482">
        <v>549</v>
      </c>
      <c r="H27" s="482">
        <v>549</v>
      </c>
      <c r="I27" s="462" t="s">
        <v>853</v>
      </c>
      <c r="J27" s="463" t="s">
        <v>860</v>
      </c>
      <c r="K27" s="519">
        <f t="shared" ref="K27" si="12">H27-F27</f>
        <v>-18</v>
      </c>
      <c r="L27" s="511">
        <f t="shared" ref="L27" si="13">(F27*-0.7)/100</f>
        <v>-3.9689999999999999</v>
      </c>
      <c r="M27" s="483">
        <f t="shared" ref="M27" si="14">(K27+L27)/F27</f>
        <v>-3.874603174603175E-2</v>
      </c>
      <c r="N27" s="463" t="s">
        <v>620</v>
      </c>
      <c r="O27" s="484">
        <v>44256</v>
      </c>
      <c r="P27" s="4"/>
      <c r="Q27" s="4"/>
      <c r="R27" s="324" t="s">
        <v>559</v>
      </c>
      <c r="S27" s="37"/>
      <c r="T27" s="37"/>
      <c r="U27" s="37"/>
      <c r="V27" s="37"/>
      <c r="W27" s="37"/>
      <c r="X27" s="37"/>
      <c r="Y27" s="37"/>
      <c r="Z27" s="37"/>
      <c r="AA27" s="37"/>
    </row>
    <row r="28" spans="1:38" s="369" customFormat="1" ht="15" customHeight="1">
      <c r="A28" s="474">
        <v>4</v>
      </c>
      <c r="B28" s="470">
        <v>44228</v>
      </c>
      <c r="C28" s="475"/>
      <c r="D28" s="476" t="s">
        <v>458</v>
      </c>
      <c r="E28" s="444" t="s">
        <v>557</v>
      </c>
      <c r="F28" s="444">
        <v>1640</v>
      </c>
      <c r="G28" s="477">
        <v>1590</v>
      </c>
      <c r="H28" s="477">
        <v>1687</v>
      </c>
      <c r="I28" s="444" t="s">
        <v>862</v>
      </c>
      <c r="J28" s="445" t="s">
        <v>863</v>
      </c>
      <c r="K28" s="517">
        <f t="shared" ref="K28" si="15">H28-F28</f>
        <v>47</v>
      </c>
      <c r="L28" s="471">
        <f>(F28*-0.07)/100</f>
        <v>-1.1480000000000001</v>
      </c>
      <c r="M28" s="442">
        <f t="shared" ref="M28" si="16">(K28+L28)/F28</f>
        <v>2.7958536585365852E-2</v>
      </c>
      <c r="N28" s="445" t="s">
        <v>556</v>
      </c>
      <c r="O28" s="464">
        <v>44256</v>
      </c>
      <c r="P28" s="4"/>
      <c r="Q28" s="4"/>
      <c r="R28" s="324" t="s">
        <v>792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69" customFormat="1" ht="15" customHeight="1">
      <c r="A29" s="474">
        <v>5</v>
      </c>
      <c r="B29" s="470">
        <v>44228</v>
      </c>
      <c r="C29" s="475"/>
      <c r="D29" s="476" t="s">
        <v>226</v>
      </c>
      <c r="E29" s="444" t="s">
        <v>557</v>
      </c>
      <c r="F29" s="444">
        <v>2722.5</v>
      </c>
      <c r="G29" s="477">
        <v>2640</v>
      </c>
      <c r="H29" s="477">
        <v>2775.5</v>
      </c>
      <c r="I29" s="444">
        <v>2850</v>
      </c>
      <c r="J29" s="445" t="s">
        <v>864</v>
      </c>
      <c r="K29" s="517">
        <f t="shared" ref="K29" si="17">H29-F29</f>
        <v>53</v>
      </c>
      <c r="L29" s="471">
        <f>(F29*-0.07)/100</f>
        <v>-1.9057500000000003</v>
      </c>
      <c r="M29" s="442">
        <f t="shared" ref="M29" si="18">(K29+L29)/F29</f>
        <v>1.8767401285583105E-2</v>
      </c>
      <c r="N29" s="445" t="s">
        <v>556</v>
      </c>
      <c r="O29" s="464">
        <v>44256</v>
      </c>
      <c r="P29" s="4"/>
      <c r="Q29" s="4"/>
      <c r="R29" s="324" t="s">
        <v>792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69" customFormat="1" ht="15" customHeight="1">
      <c r="A30" s="394">
        <v>6</v>
      </c>
      <c r="B30" s="418">
        <v>44229</v>
      </c>
      <c r="C30" s="421"/>
      <c r="D30" s="386" t="s">
        <v>294</v>
      </c>
      <c r="E30" s="387" t="s">
        <v>557</v>
      </c>
      <c r="F30" s="387" t="s">
        <v>882</v>
      </c>
      <c r="G30" s="422">
        <v>900</v>
      </c>
      <c r="H30" s="422"/>
      <c r="I30" s="387">
        <v>980</v>
      </c>
      <c r="J30" s="515" t="s">
        <v>558</v>
      </c>
      <c r="K30" s="352"/>
      <c r="L30" s="404"/>
      <c r="M30" s="402"/>
      <c r="N30" s="380"/>
      <c r="O30" s="393"/>
      <c r="P30" s="4"/>
      <c r="Q30" s="4"/>
      <c r="R30" s="324" t="s">
        <v>792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69" customFormat="1" ht="15" customHeight="1">
      <c r="A31" s="474">
        <v>7</v>
      </c>
      <c r="B31" s="470">
        <v>44230</v>
      </c>
      <c r="C31" s="475"/>
      <c r="D31" s="476" t="s">
        <v>333</v>
      </c>
      <c r="E31" s="444" t="s">
        <v>557</v>
      </c>
      <c r="F31" s="444">
        <v>249.5</v>
      </c>
      <c r="G31" s="477">
        <v>242</v>
      </c>
      <c r="H31" s="477">
        <v>255.5</v>
      </c>
      <c r="I31" s="444">
        <v>270</v>
      </c>
      <c r="J31" s="445" t="s">
        <v>889</v>
      </c>
      <c r="K31" s="517">
        <f t="shared" ref="K31" si="19">H31-F31</f>
        <v>6</v>
      </c>
      <c r="L31" s="471">
        <f>(F31*-0.07)/100</f>
        <v>-0.17465000000000003</v>
      </c>
      <c r="M31" s="442">
        <f t="shared" ref="M31" si="20">(K31+L31)/F31</f>
        <v>2.334809619238477E-2</v>
      </c>
      <c r="N31" s="445" t="s">
        <v>556</v>
      </c>
      <c r="O31" s="464">
        <v>44258</v>
      </c>
      <c r="P31" s="4"/>
      <c r="Q31" s="4"/>
      <c r="R31" s="324" t="s">
        <v>792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69" customFormat="1" ht="15" customHeight="1">
      <c r="A32" s="474">
        <v>8</v>
      </c>
      <c r="B32" s="470">
        <v>44230</v>
      </c>
      <c r="C32" s="475"/>
      <c r="D32" s="476" t="s">
        <v>372</v>
      </c>
      <c r="E32" s="444" t="s">
        <v>557</v>
      </c>
      <c r="F32" s="444">
        <v>539.5</v>
      </c>
      <c r="G32" s="477">
        <v>521</v>
      </c>
      <c r="H32" s="477">
        <v>553.5</v>
      </c>
      <c r="I32" s="444">
        <v>570</v>
      </c>
      <c r="J32" s="445" t="s">
        <v>891</v>
      </c>
      <c r="K32" s="517">
        <f t="shared" ref="K32" si="21">H32-F32</f>
        <v>14</v>
      </c>
      <c r="L32" s="471">
        <f>(F32*-0.07)/100</f>
        <v>-0.37764999999999999</v>
      </c>
      <c r="M32" s="442">
        <f t="shared" ref="M32" si="22">(K32+L32)/F32</f>
        <v>2.5249953660797037E-2</v>
      </c>
      <c r="N32" s="445" t="s">
        <v>556</v>
      </c>
      <c r="O32" s="464">
        <v>44258</v>
      </c>
      <c r="P32" s="4"/>
      <c r="Q32" s="4"/>
      <c r="R32" s="324" t="s">
        <v>792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69" customFormat="1" ht="15" customHeight="1">
      <c r="A33" s="474">
        <v>9</v>
      </c>
      <c r="B33" s="470">
        <v>44230</v>
      </c>
      <c r="C33" s="475"/>
      <c r="D33" s="476" t="s">
        <v>408</v>
      </c>
      <c r="E33" s="444" t="s">
        <v>557</v>
      </c>
      <c r="F33" s="444">
        <v>102.25</v>
      </c>
      <c r="G33" s="477">
        <v>99</v>
      </c>
      <c r="H33" s="477">
        <v>104.55</v>
      </c>
      <c r="I33" s="444" t="s">
        <v>890</v>
      </c>
      <c r="J33" s="445" t="s">
        <v>892</v>
      </c>
      <c r="K33" s="517">
        <f t="shared" ref="K33" si="23">H33-F33</f>
        <v>2.2999999999999972</v>
      </c>
      <c r="L33" s="471">
        <f>(F33*-0.07)/100</f>
        <v>-7.1575E-2</v>
      </c>
      <c r="M33" s="442">
        <f t="shared" ref="M33" si="24">(K33+L33)/F33</f>
        <v>2.1793887530562318E-2</v>
      </c>
      <c r="N33" s="445" t="s">
        <v>556</v>
      </c>
      <c r="O33" s="464">
        <v>44258</v>
      </c>
      <c r="P33" s="4"/>
      <c r="Q33" s="4"/>
      <c r="R33" s="324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69" customFormat="1" ht="15" customHeight="1">
      <c r="A34" s="474">
        <v>10</v>
      </c>
      <c r="B34" s="470">
        <v>44259</v>
      </c>
      <c r="C34" s="475"/>
      <c r="D34" s="476" t="s">
        <v>193</v>
      </c>
      <c r="E34" s="444" t="s">
        <v>557</v>
      </c>
      <c r="F34" s="444">
        <v>602</v>
      </c>
      <c r="G34" s="477">
        <v>584</v>
      </c>
      <c r="H34" s="477">
        <v>613.5</v>
      </c>
      <c r="I34" s="444" t="s">
        <v>902</v>
      </c>
      <c r="J34" s="445" t="s">
        <v>903</v>
      </c>
      <c r="K34" s="517">
        <f t="shared" ref="K34:K35" si="25">H34-F34</f>
        <v>11.5</v>
      </c>
      <c r="L34" s="471">
        <f>(F34*-0.07)/100</f>
        <v>-0.4214</v>
      </c>
      <c r="M34" s="442">
        <f t="shared" ref="M34:M35" si="26">(K34+L34)/F34</f>
        <v>1.8402990033222592E-2</v>
      </c>
      <c r="N34" s="445" t="s">
        <v>556</v>
      </c>
      <c r="O34" s="464">
        <v>44259</v>
      </c>
      <c r="P34" s="4"/>
      <c r="Q34" s="4"/>
      <c r="R34" s="32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69" customFormat="1" ht="15" customHeight="1">
      <c r="A35" s="474">
        <v>11</v>
      </c>
      <c r="B35" s="470">
        <v>44259</v>
      </c>
      <c r="C35" s="475"/>
      <c r="D35" s="476" t="s">
        <v>167</v>
      </c>
      <c r="E35" s="444" t="s">
        <v>557</v>
      </c>
      <c r="F35" s="444">
        <v>2162.5</v>
      </c>
      <c r="G35" s="477">
        <v>2095</v>
      </c>
      <c r="H35" s="477">
        <v>2220</v>
      </c>
      <c r="I35" s="444" t="s">
        <v>908</v>
      </c>
      <c r="J35" s="445" t="s">
        <v>944</v>
      </c>
      <c r="K35" s="517">
        <f t="shared" si="25"/>
        <v>57.5</v>
      </c>
      <c r="L35" s="471">
        <f t="shared" ref="L35" si="27">(F35*-0.7)/100</f>
        <v>-15.137499999999999</v>
      </c>
      <c r="M35" s="442">
        <f t="shared" si="26"/>
        <v>1.9589595375722541E-2</v>
      </c>
      <c r="N35" s="445" t="s">
        <v>556</v>
      </c>
      <c r="O35" s="443">
        <v>44263</v>
      </c>
      <c r="P35" s="4"/>
      <c r="Q35" s="4"/>
      <c r="R35" s="32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69" customFormat="1" ht="15" customHeight="1">
      <c r="A36" s="478">
        <v>12</v>
      </c>
      <c r="B36" s="479">
        <v>44260</v>
      </c>
      <c r="C36" s="480"/>
      <c r="D36" s="481" t="s">
        <v>333</v>
      </c>
      <c r="E36" s="462" t="s">
        <v>557</v>
      </c>
      <c r="F36" s="462">
        <v>245.5</v>
      </c>
      <c r="G36" s="482">
        <v>238</v>
      </c>
      <c r="H36" s="482">
        <v>238</v>
      </c>
      <c r="I36" s="462">
        <v>260</v>
      </c>
      <c r="J36" s="463" t="s">
        <v>924</v>
      </c>
      <c r="K36" s="532">
        <f t="shared" ref="K36" si="28">H36-F36</f>
        <v>-7.5</v>
      </c>
      <c r="L36" s="511">
        <f>(F36*-0.07)/100</f>
        <v>-0.17185000000000003</v>
      </c>
      <c r="M36" s="483">
        <f t="shared" ref="M36" si="29">(K36+L36)/F36</f>
        <v>-3.1249898167006109E-2</v>
      </c>
      <c r="N36" s="463" t="s">
        <v>620</v>
      </c>
      <c r="O36" s="530">
        <v>44260</v>
      </c>
      <c r="P36" s="4"/>
      <c r="Q36" s="4"/>
      <c r="R36" s="324" t="s">
        <v>792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69" customFormat="1" ht="15" customHeight="1">
      <c r="A37" s="478">
        <v>13</v>
      </c>
      <c r="B37" s="479">
        <v>44260</v>
      </c>
      <c r="C37" s="480"/>
      <c r="D37" s="481" t="s">
        <v>45</v>
      </c>
      <c r="E37" s="462" t="s">
        <v>557</v>
      </c>
      <c r="F37" s="462">
        <v>295</v>
      </c>
      <c r="G37" s="482">
        <v>288</v>
      </c>
      <c r="H37" s="482">
        <v>287</v>
      </c>
      <c r="I37" s="462" t="s">
        <v>921</v>
      </c>
      <c r="J37" s="463" t="s">
        <v>923</v>
      </c>
      <c r="K37" s="532">
        <f t="shared" ref="K37" si="30">H37-F37</f>
        <v>-8</v>
      </c>
      <c r="L37" s="511">
        <f>(F37*-0.07)/100</f>
        <v>-0.20650000000000002</v>
      </c>
      <c r="M37" s="483">
        <f t="shared" ref="M37:M38" si="31">(K37+L37)/F37</f>
        <v>-2.7818644067796612E-2</v>
      </c>
      <c r="N37" s="463" t="s">
        <v>620</v>
      </c>
      <c r="O37" s="530">
        <v>44260</v>
      </c>
      <c r="P37" s="4"/>
      <c r="Q37" s="4"/>
      <c r="R37" s="32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69" customFormat="1" ht="15" customHeight="1">
      <c r="A38" s="474">
        <v>14</v>
      </c>
      <c r="B38" s="470">
        <v>44260</v>
      </c>
      <c r="C38" s="475"/>
      <c r="D38" s="476" t="s">
        <v>169</v>
      </c>
      <c r="E38" s="444" t="s">
        <v>817</v>
      </c>
      <c r="F38" s="444">
        <v>385</v>
      </c>
      <c r="G38" s="477">
        <v>396</v>
      </c>
      <c r="H38" s="477">
        <v>379</v>
      </c>
      <c r="I38" s="444" t="s">
        <v>922</v>
      </c>
      <c r="J38" s="445" t="s">
        <v>889</v>
      </c>
      <c r="K38" s="517">
        <f>F38-H38</f>
        <v>6</v>
      </c>
      <c r="L38" s="471">
        <f>(F38*-0.07)/100</f>
        <v>-0.26950000000000002</v>
      </c>
      <c r="M38" s="442">
        <f t="shared" si="31"/>
        <v>1.4884415584415585E-2</v>
      </c>
      <c r="N38" s="445" t="s">
        <v>556</v>
      </c>
      <c r="O38" s="464">
        <v>44260</v>
      </c>
      <c r="P38" s="4"/>
      <c r="Q38" s="4"/>
      <c r="R38" s="32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34" s="369" customFormat="1" ht="15" customHeight="1">
      <c r="A39" s="394">
        <v>15</v>
      </c>
      <c r="B39" s="418">
        <v>44263</v>
      </c>
      <c r="C39" s="421"/>
      <c r="D39" s="386" t="s">
        <v>108</v>
      </c>
      <c r="E39" s="387" t="s">
        <v>557</v>
      </c>
      <c r="F39" s="387" t="s">
        <v>952</v>
      </c>
      <c r="G39" s="422">
        <v>2470</v>
      </c>
      <c r="H39" s="422"/>
      <c r="I39" s="387" t="s">
        <v>953</v>
      </c>
      <c r="J39" s="515" t="s">
        <v>558</v>
      </c>
      <c r="K39" s="352"/>
      <c r="L39" s="404"/>
      <c r="M39" s="402"/>
      <c r="N39" s="380"/>
      <c r="O39" s="393"/>
      <c r="P39" s="4"/>
      <c r="Q39" s="4"/>
      <c r="R39" s="324"/>
      <c r="S39" s="37"/>
      <c r="T39" s="37"/>
      <c r="U39" s="37"/>
      <c r="V39" s="37"/>
      <c r="W39" s="37"/>
      <c r="X39" s="37"/>
      <c r="Y39" s="37"/>
      <c r="Z39" s="37"/>
      <c r="AA39" s="37"/>
    </row>
    <row r="40" spans="1:34" s="369" customFormat="1" ht="15" customHeight="1">
      <c r="A40" s="394">
        <v>16</v>
      </c>
      <c r="B40" s="418">
        <v>44263</v>
      </c>
      <c r="C40" s="421"/>
      <c r="D40" s="386" t="s">
        <v>226</v>
      </c>
      <c r="E40" s="387" t="s">
        <v>557</v>
      </c>
      <c r="F40" s="387" t="s">
        <v>954</v>
      </c>
      <c r="G40" s="422">
        <v>2685</v>
      </c>
      <c r="H40" s="422"/>
      <c r="I40" s="387" t="s">
        <v>955</v>
      </c>
      <c r="J40" s="515" t="s">
        <v>558</v>
      </c>
      <c r="K40" s="352"/>
      <c r="L40" s="404"/>
      <c r="M40" s="402"/>
      <c r="N40" s="380"/>
      <c r="O40" s="393"/>
      <c r="P40" s="4"/>
      <c r="Q40" s="4"/>
      <c r="R40" s="324"/>
      <c r="S40" s="37"/>
      <c r="T40" s="37"/>
      <c r="U40" s="37"/>
      <c r="V40" s="37"/>
      <c r="W40" s="37"/>
      <c r="X40" s="37"/>
      <c r="Y40" s="37"/>
      <c r="Z40" s="37"/>
      <c r="AA40" s="37"/>
    </row>
    <row r="41" spans="1:34" s="369" customFormat="1" ht="15" customHeight="1">
      <c r="A41" s="474">
        <v>17</v>
      </c>
      <c r="B41" s="470">
        <v>44263</v>
      </c>
      <c r="C41" s="475"/>
      <c r="D41" s="476" t="s">
        <v>408</v>
      </c>
      <c r="E41" s="444" t="s">
        <v>557</v>
      </c>
      <c r="F41" s="444">
        <v>101.3</v>
      </c>
      <c r="G41" s="477">
        <v>98</v>
      </c>
      <c r="H41" s="477">
        <v>104.5</v>
      </c>
      <c r="I41" s="444" t="s">
        <v>956</v>
      </c>
      <c r="J41" s="445" t="s">
        <v>957</v>
      </c>
      <c r="K41" s="517">
        <f t="shared" ref="K41" si="32">H41-F41</f>
        <v>3.2000000000000028</v>
      </c>
      <c r="L41" s="471">
        <f>(F41*-0.07)/100</f>
        <v>-7.0910000000000001E-2</v>
      </c>
      <c r="M41" s="442">
        <f t="shared" ref="M41" si="33">(K41+L41)/F41</f>
        <v>3.088933859822313E-2</v>
      </c>
      <c r="N41" s="445" t="s">
        <v>556</v>
      </c>
      <c r="O41" s="464">
        <v>44263</v>
      </c>
      <c r="P41" s="4"/>
      <c r="Q41" s="4"/>
      <c r="R41" s="324"/>
      <c r="S41" s="37"/>
      <c r="T41" s="37"/>
      <c r="U41" s="37"/>
      <c r="V41" s="37"/>
      <c r="W41" s="37"/>
      <c r="X41" s="37"/>
      <c r="Y41" s="37"/>
      <c r="Z41" s="37"/>
      <c r="AA41" s="37"/>
    </row>
    <row r="42" spans="1:34" s="369" customFormat="1" ht="15" customHeight="1">
      <c r="A42" s="394"/>
      <c r="B42" s="418"/>
      <c r="C42" s="421"/>
      <c r="D42" s="386"/>
      <c r="E42" s="387"/>
      <c r="F42" s="387"/>
      <c r="G42" s="422"/>
      <c r="H42" s="422"/>
      <c r="I42" s="387"/>
      <c r="J42" s="515"/>
      <c r="K42" s="352"/>
      <c r="L42" s="404"/>
      <c r="M42" s="402"/>
      <c r="N42" s="380"/>
      <c r="O42" s="393"/>
      <c r="P42" s="4"/>
      <c r="Q42" s="4"/>
      <c r="R42" s="324"/>
      <c r="S42" s="37"/>
      <c r="T42" s="37"/>
      <c r="U42" s="37"/>
      <c r="V42" s="37"/>
      <c r="W42" s="37"/>
      <c r="X42" s="37"/>
      <c r="Y42" s="37"/>
      <c r="Z42" s="37"/>
      <c r="AA42" s="37"/>
    </row>
    <row r="43" spans="1:34" s="369" customFormat="1" ht="15" customHeight="1">
      <c r="A43" s="394"/>
      <c r="B43" s="418"/>
      <c r="C43" s="421"/>
      <c r="D43" s="386"/>
      <c r="E43" s="387"/>
      <c r="F43" s="387"/>
      <c r="G43" s="422"/>
      <c r="H43" s="422"/>
      <c r="I43" s="387"/>
      <c r="J43" s="352"/>
      <c r="K43" s="352"/>
      <c r="L43" s="404"/>
      <c r="M43" s="402"/>
      <c r="N43" s="380"/>
      <c r="O43" s="393"/>
      <c r="P43" s="4"/>
      <c r="Q43" s="4"/>
      <c r="R43" s="324"/>
      <c r="S43" s="37"/>
      <c r="T43" s="37"/>
      <c r="U43" s="37"/>
      <c r="V43" s="37"/>
      <c r="W43" s="37"/>
      <c r="X43" s="37"/>
      <c r="Y43" s="37"/>
      <c r="Z43" s="37"/>
      <c r="AA43" s="37"/>
    </row>
    <row r="44" spans="1:34" ht="44.25" customHeight="1">
      <c r="A44" s="20" t="s">
        <v>560</v>
      </c>
      <c r="B44" s="36"/>
      <c r="C44" s="36"/>
      <c r="D44" s="37"/>
      <c r="E44" s="33"/>
      <c r="F44" s="33"/>
      <c r="G44" s="32"/>
      <c r="H44" s="32" t="s">
        <v>822</v>
      </c>
      <c r="I44" s="33"/>
      <c r="J44" s="14"/>
      <c r="K44" s="76"/>
      <c r="L44" s="77"/>
      <c r="M44" s="76"/>
      <c r="N44" s="78"/>
      <c r="O44" s="76"/>
      <c r="P44" s="4"/>
      <c r="Q44" s="410"/>
      <c r="R44" s="423"/>
      <c r="S44" s="410"/>
      <c r="T44" s="410"/>
      <c r="U44" s="410"/>
      <c r="V44" s="410"/>
      <c r="W44" s="410"/>
      <c r="X44" s="410"/>
      <c r="Y44" s="410"/>
      <c r="Z44" s="37"/>
      <c r="AA44" s="37"/>
      <c r="AB44" s="37"/>
    </row>
    <row r="45" spans="1:34" s="3" customFormat="1">
      <c r="A45" s="26" t="s">
        <v>561</v>
      </c>
      <c r="B45" s="20"/>
      <c r="C45" s="20"/>
      <c r="D45" s="20"/>
      <c r="E45" s="2"/>
      <c r="F45" s="27" t="s">
        <v>562</v>
      </c>
      <c r="G45" s="38"/>
      <c r="H45" s="39"/>
      <c r="I45" s="79"/>
      <c r="J45" s="14"/>
      <c r="K45" s="80"/>
      <c r="L45" s="81"/>
      <c r="M45" s="82"/>
      <c r="N45" s="83"/>
      <c r="O45" s="84"/>
      <c r="P45" s="2"/>
      <c r="Q45" s="1"/>
      <c r="R45" s="9"/>
      <c r="Z45" s="6"/>
      <c r="AA45" s="6"/>
      <c r="AB45" s="6"/>
      <c r="AC45" s="6"/>
      <c r="AD45" s="6"/>
      <c r="AE45" s="6"/>
      <c r="AF45" s="6"/>
      <c r="AG45" s="6"/>
      <c r="AH45" s="6"/>
    </row>
    <row r="46" spans="1:34" s="6" customFormat="1" ht="14.25" customHeight="1">
      <c r="A46" s="26"/>
      <c r="B46" s="20"/>
      <c r="C46" s="20"/>
      <c r="D46" s="20"/>
      <c r="E46" s="29"/>
      <c r="F46" s="27" t="s">
        <v>564</v>
      </c>
      <c r="G46" s="38"/>
      <c r="H46" s="39"/>
      <c r="I46" s="79"/>
      <c r="J46" s="14"/>
      <c r="K46" s="80"/>
      <c r="L46" s="81"/>
      <c r="M46" s="82"/>
      <c r="N46" s="83"/>
      <c r="O46" s="84"/>
      <c r="P46" s="2"/>
      <c r="Q46" s="1"/>
      <c r="R46" s="9"/>
      <c r="S46" s="3"/>
      <c r="Y46" s="3"/>
      <c r="Z46" s="3"/>
    </row>
    <row r="47" spans="1:34" s="6" customFormat="1" ht="14.25" customHeight="1">
      <c r="A47" s="20"/>
      <c r="B47" s="20"/>
      <c r="C47" s="20"/>
      <c r="D47" s="20"/>
      <c r="E47" s="29"/>
      <c r="F47" s="14"/>
      <c r="G47" s="14"/>
      <c r="H47" s="28"/>
      <c r="I47" s="33"/>
      <c r="J47" s="68"/>
      <c r="K47" s="65"/>
      <c r="L47" s="66"/>
      <c r="M47" s="14"/>
      <c r="N47" s="69"/>
      <c r="O47" s="54"/>
      <c r="P47" s="5"/>
      <c r="Q47" s="1"/>
      <c r="R47" s="9"/>
      <c r="S47" s="3"/>
      <c r="Y47" s="3"/>
      <c r="Z47" s="3"/>
    </row>
    <row r="48" spans="1:34" s="6" customFormat="1" ht="15">
      <c r="A48" s="40" t="s">
        <v>571</v>
      </c>
      <c r="B48" s="40"/>
      <c r="C48" s="40"/>
      <c r="D48" s="40"/>
      <c r="E48" s="29"/>
      <c r="F48" s="14"/>
      <c r="G48" s="9"/>
      <c r="H48" s="14"/>
      <c r="I48" s="9"/>
      <c r="J48" s="85"/>
      <c r="K48" s="9"/>
      <c r="L48" s="9"/>
      <c r="M48" s="9"/>
      <c r="N48" s="9"/>
      <c r="O48" s="86"/>
      <c r="P48"/>
      <c r="Q48" s="1"/>
      <c r="R48" s="9"/>
      <c r="S48" s="3"/>
      <c r="Y48" s="3"/>
      <c r="Z48" s="3"/>
    </row>
    <row r="49" spans="1:26" s="6" customFormat="1" ht="38.25">
      <c r="A49" s="18" t="s">
        <v>16</v>
      </c>
      <c r="B49" s="18" t="s">
        <v>534</v>
      </c>
      <c r="C49" s="18"/>
      <c r="D49" s="19" t="s">
        <v>545</v>
      </c>
      <c r="E49" s="18" t="s">
        <v>546</v>
      </c>
      <c r="F49" s="18" t="s">
        <v>547</v>
      </c>
      <c r="G49" s="18" t="s">
        <v>566</v>
      </c>
      <c r="H49" s="18" t="s">
        <v>549</v>
      </c>
      <c r="I49" s="18" t="s">
        <v>550</v>
      </c>
      <c r="J49" s="17" t="s">
        <v>551</v>
      </c>
      <c r="K49" s="74" t="s">
        <v>572</v>
      </c>
      <c r="L49" s="60" t="s">
        <v>820</v>
      </c>
      <c r="M49" s="74" t="s">
        <v>568</v>
      </c>
      <c r="N49" s="18" t="s">
        <v>569</v>
      </c>
      <c r="O49" s="17" t="s">
        <v>554</v>
      </c>
      <c r="P49" s="87" t="s">
        <v>555</v>
      </c>
      <c r="Q49" s="1"/>
      <c r="R49" s="14"/>
      <c r="S49" s="3"/>
      <c r="Y49" s="3"/>
      <c r="Z49" s="3"/>
    </row>
    <row r="50" spans="1:26" s="369" customFormat="1" ht="13.9" customHeight="1">
      <c r="A50" s="518">
        <v>1</v>
      </c>
      <c r="B50" s="479">
        <v>44252</v>
      </c>
      <c r="C50" s="491"/>
      <c r="D50" s="461" t="s">
        <v>852</v>
      </c>
      <c r="E50" s="492" t="s">
        <v>557</v>
      </c>
      <c r="F50" s="462">
        <v>4530</v>
      </c>
      <c r="G50" s="462">
        <v>4425</v>
      </c>
      <c r="H50" s="462">
        <v>4430</v>
      </c>
      <c r="I50" s="463">
        <v>4730</v>
      </c>
      <c r="J50" s="463" t="s">
        <v>873</v>
      </c>
      <c r="K50" s="519">
        <f t="shared" ref="K50" si="34">H50-F50</f>
        <v>-100</v>
      </c>
      <c r="L50" s="511">
        <f t="shared" ref="L50" si="35">(H50*N50)*0.035%</f>
        <v>193.81250000000003</v>
      </c>
      <c r="M50" s="512">
        <f t="shared" ref="M50" si="36">(K50*N50)-L50</f>
        <v>-12693.8125</v>
      </c>
      <c r="N50" s="463">
        <v>125</v>
      </c>
      <c r="O50" s="513" t="s">
        <v>620</v>
      </c>
      <c r="P50" s="484">
        <v>44256</v>
      </c>
      <c r="Q50" s="363"/>
      <c r="R50" s="324" t="s">
        <v>792</v>
      </c>
      <c r="S50" s="37"/>
      <c r="Y50" s="37"/>
      <c r="Z50" s="37"/>
    </row>
    <row r="51" spans="1:26" s="369" customFormat="1" ht="13.9" customHeight="1">
      <c r="A51" s="516">
        <v>2</v>
      </c>
      <c r="B51" s="470">
        <v>44253</v>
      </c>
      <c r="C51" s="448"/>
      <c r="D51" s="446" t="s">
        <v>855</v>
      </c>
      <c r="E51" s="447" t="s">
        <v>557</v>
      </c>
      <c r="F51" s="444">
        <v>1313</v>
      </c>
      <c r="G51" s="444">
        <v>1287</v>
      </c>
      <c r="H51" s="444">
        <v>1342</v>
      </c>
      <c r="I51" s="445">
        <v>1360</v>
      </c>
      <c r="J51" s="445" t="s">
        <v>859</v>
      </c>
      <c r="K51" s="517">
        <f t="shared" ref="K51" si="37">H51-F51</f>
        <v>29</v>
      </c>
      <c r="L51" s="471">
        <f t="shared" ref="L51:L52" si="38">(H51*N51)*0.035%</f>
        <v>258.33500000000004</v>
      </c>
      <c r="M51" s="472">
        <f t="shared" ref="M51" si="39">(K51*N51)-L51</f>
        <v>15691.665000000001</v>
      </c>
      <c r="N51" s="445">
        <v>550</v>
      </c>
      <c r="O51" s="473" t="s">
        <v>556</v>
      </c>
      <c r="P51" s="443">
        <v>44256</v>
      </c>
      <c r="Q51" s="363"/>
      <c r="R51" s="324" t="s">
        <v>792</v>
      </c>
      <c r="S51" s="37"/>
      <c r="Y51" s="37"/>
      <c r="Z51" s="37"/>
    </row>
    <row r="52" spans="1:26" s="369" customFormat="1" ht="13.9" customHeight="1">
      <c r="A52" s="557">
        <v>3</v>
      </c>
      <c r="B52" s="559">
        <v>44256</v>
      </c>
      <c r="C52" s="491"/>
      <c r="D52" s="461" t="s">
        <v>849</v>
      </c>
      <c r="E52" s="492" t="s">
        <v>817</v>
      </c>
      <c r="F52" s="462">
        <v>14705</v>
      </c>
      <c r="G52" s="462">
        <v>14900</v>
      </c>
      <c r="H52" s="462">
        <v>14900</v>
      </c>
      <c r="I52" s="463">
        <v>14500</v>
      </c>
      <c r="J52" s="561" t="s">
        <v>875</v>
      </c>
      <c r="K52" s="511">
        <f>F52-G52</f>
        <v>-195</v>
      </c>
      <c r="L52" s="511">
        <f t="shared" si="38"/>
        <v>391.12500000000006</v>
      </c>
      <c r="M52" s="561">
        <v>-8741</v>
      </c>
      <c r="N52" s="561">
        <v>75</v>
      </c>
      <c r="O52" s="563" t="s">
        <v>620</v>
      </c>
      <c r="P52" s="555">
        <v>44257</v>
      </c>
      <c r="Q52" s="363"/>
      <c r="R52" s="324" t="s">
        <v>559</v>
      </c>
      <c r="S52" s="37"/>
      <c r="Y52" s="37"/>
      <c r="Z52" s="37"/>
    </row>
    <row r="53" spans="1:26" s="369" customFormat="1" ht="13.9" customHeight="1">
      <c r="A53" s="558"/>
      <c r="B53" s="560"/>
      <c r="C53" s="491"/>
      <c r="D53" s="461" t="s">
        <v>848</v>
      </c>
      <c r="E53" s="492" t="s">
        <v>817</v>
      </c>
      <c r="F53" s="462">
        <v>112.5</v>
      </c>
      <c r="G53" s="462"/>
      <c r="H53" s="462">
        <v>27.5</v>
      </c>
      <c r="I53" s="463"/>
      <c r="J53" s="562"/>
      <c r="K53" s="527">
        <f>F53-H53</f>
        <v>85</v>
      </c>
      <c r="L53" s="511">
        <v>100</v>
      </c>
      <c r="M53" s="562"/>
      <c r="N53" s="562"/>
      <c r="O53" s="564"/>
      <c r="P53" s="556"/>
      <c r="Q53" s="363"/>
      <c r="R53" s="324" t="s">
        <v>559</v>
      </c>
      <c r="S53" s="37"/>
      <c r="Y53" s="37"/>
      <c r="Z53" s="37"/>
    </row>
    <row r="54" spans="1:26" s="369" customFormat="1" ht="13.9" customHeight="1">
      <c r="A54" s="516">
        <v>4</v>
      </c>
      <c r="B54" s="470">
        <v>44256</v>
      </c>
      <c r="C54" s="448"/>
      <c r="D54" s="446" t="s">
        <v>861</v>
      </c>
      <c r="E54" s="447" t="s">
        <v>817</v>
      </c>
      <c r="F54" s="444">
        <v>736</v>
      </c>
      <c r="G54" s="444">
        <v>746</v>
      </c>
      <c r="H54" s="444">
        <v>729</v>
      </c>
      <c r="I54" s="445">
        <v>715</v>
      </c>
      <c r="J54" s="445" t="s">
        <v>851</v>
      </c>
      <c r="K54" s="517">
        <f>F54-H54</f>
        <v>7</v>
      </c>
      <c r="L54" s="471">
        <f t="shared" ref="L54:L56" si="40">(H54*N54)*0.035%</f>
        <v>306.18000000000006</v>
      </c>
      <c r="M54" s="472">
        <f t="shared" ref="M54:M56" si="41">(K54*N54)-L54</f>
        <v>8093.82</v>
      </c>
      <c r="N54" s="445">
        <v>1200</v>
      </c>
      <c r="O54" s="473" t="s">
        <v>556</v>
      </c>
      <c r="P54" s="464">
        <v>44256</v>
      </c>
      <c r="Q54" s="363"/>
      <c r="R54" s="324" t="s">
        <v>559</v>
      </c>
      <c r="S54" s="37"/>
      <c r="Y54" s="37"/>
      <c r="Z54" s="37"/>
    </row>
    <row r="55" spans="1:26" s="369" customFormat="1" ht="13.9" customHeight="1">
      <c r="A55" s="516">
        <v>5</v>
      </c>
      <c r="B55" s="470">
        <v>44256</v>
      </c>
      <c r="C55" s="448"/>
      <c r="D55" s="446" t="s">
        <v>868</v>
      </c>
      <c r="E55" s="447" t="s">
        <v>557</v>
      </c>
      <c r="F55" s="444">
        <v>1576.5</v>
      </c>
      <c r="G55" s="444">
        <v>1559</v>
      </c>
      <c r="H55" s="444">
        <v>1589</v>
      </c>
      <c r="I55" s="445">
        <v>1610</v>
      </c>
      <c r="J55" s="445" t="s">
        <v>869</v>
      </c>
      <c r="K55" s="517">
        <f t="shared" ref="K55:K56" si="42">H55-F55</f>
        <v>12.5</v>
      </c>
      <c r="L55" s="471">
        <f t="shared" si="40"/>
        <v>389.30500000000006</v>
      </c>
      <c r="M55" s="472">
        <f t="shared" si="41"/>
        <v>8360.6949999999997</v>
      </c>
      <c r="N55" s="445">
        <v>700</v>
      </c>
      <c r="O55" s="473" t="s">
        <v>556</v>
      </c>
      <c r="P55" s="464">
        <v>44256</v>
      </c>
      <c r="Q55" s="363"/>
      <c r="R55" s="324" t="s">
        <v>792</v>
      </c>
      <c r="S55" s="37"/>
      <c r="Y55" s="37"/>
      <c r="Z55" s="37"/>
    </row>
    <row r="56" spans="1:26" s="369" customFormat="1" ht="13.9" customHeight="1">
      <c r="A56" s="516">
        <v>6</v>
      </c>
      <c r="B56" s="470">
        <v>44256</v>
      </c>
      <c r="C56" s="448"/>
      <c r="D56" s="446" t="s">
        <v>870</v>
      </c>
      <c r="E56" s="447" t="s">
        <v>557</v>
      </c>
      <c r="F56" s="444">
        <v>2190</v>
      </c>
      <c r="G56" s="444">
        <v>2140</v>
      </c>
      <c r="H56" s="444">
        <v>2224</v>
      </c>
      <c r="I56" s="445">
        <v>2290</v>
      </c>
      <c r="J56" s="445" t="s">
        <v>570</v>
      </c>
      <c r="K56" s="517">
        <f t="shared" si="42"/>
        <v>34</v>
      </c>
      <c r="L56" s="471">
        <f t="shared" si="40"/>
        <v>194.60000000000002</v>
      </c>
      <c r="M56" s="472">
        <f t="shared" si="41"/>
        <v>8305.4</v>
      </c>
      <c r="N56" s="445">
        <v>250</v>
      </c>
      <c r="O56" s="473" t="s">
        <v>556</v>
      </c>
      <c r="P56" s="443">
        <v>44257</v>
      </c>
      <c r="Q56" s="363"/>
      <c r="R56" s="324" t="s">
        <v>792</v>
      </c>
      <c r="S56" s="37"/>
      <c r="Y56" s="37"/>
      <c r="Z56" s="37"/>
    </row>
    <row r="57" spans="1:26" s="369" customFormat="1" ht="13.9" customHeight="1">
      <c r="A57" s="516">
        <v>7</v>
      </c>
      <c r="B57" s="470">
        <v>44257</v>
      </c>
      <c r="C57" s="448"/>
      <c r="D57" s="446" t="s">
        <v>876</v>
      </c>
      <c r="E57" s="447" t="s">
        <v>557</v>
      </c>
      <c r="F57" s="444">
        <v>577.5</v>
      </c>
      <c r="G57" s="444">
        <v>570</v>
      </c>
      <c r="H57" s="444">
        <v>585.5</v>
      </c>
      <c r="I57" s="445">
        <v>598</v>
      </c>
      <c r="J57" s="445" t="s">
        <v>877</v>
      </c>
      <c r="K57" s="517">
        <f t="shared" ref="K57" si="43">H57-F57</f>
        <v>8</v>
      </c>
      <c r="L57" s="471">
        <f t="shared" ref="L57" si="44">(H57*N57)*0.035%</f>
        <v>320.29777500000006</v>
      </c>
      <c r="M57" s="472">
        <f t="shared" ref="M57" si="45">(K57*N57)-L57</f>
        <v>12183.702224999999</v>
      </c>
      <c r="N57" s="445">
        <v>1563</v>
      </c>
      <c r="O57" s="473" t="s">
        <v>556</v>
      </c>
      <c r="P57" s="464">
        <v>44257</v>
      </c>
      <c r="Q57" s="363"/>
      <c r="R57" s="324" t="s">
        <v>792</v>
      </c>
      <c r="S57" s="37"/>
      <c r="Y57" s="37"/>
      <c r="Z57" s="37"/>
    </row>
    <row r="58" spans="1:26" s="369" customFormat="1" ht="13.9" customHeight="1">
      <c r="A58" s="516">
        <v>8</v>
      </c>
      <c r="B58" s="470">
        <v>44257</v>
      </c>
      <c r="C58" s="448"/>
      <c r="D58" s="446" t="s">
        <v>880</v>
      </c>
      <c r="E58" s="447" t="s">
        <v>557</v>
      </c>
      <c r="F58" s="444">
        <v>1918</v>
      </c>
      <c r="G58" s="444">
        <v>1892</v>
      </c>
      <c r="H58" s="444">
        <v>1935.5</v>
      </c>
      <c r="I58" s="445">
        <v>1960</v>
      </c>
      <c r="J58" s="445" t="s">
        <v>881</v>
      </c>
      <c r="K58" s="517">
        <f t="shared" ref="K58" si="46">H58-F58</f>
        <v>17.5</v>
      </c>
      <c r="L58" s="471">
        <f t="shared" ref="L58" si="47">(H58*N58)*0.035%</f>
        <v>372.58375000000007</v>
      </c>
      <c r="M58" s="472">
        <f t="shared" ref="M58" si="48">(K58*N58)-L58</f>
        <v>9252.4162500000002</v>
      </c>
      <c r="N58" s="445">
        <v>550</v>
      </c>
      <c r="O58" s="473" t="s">
        <v>556</v>
      </c>
      <c r="P58" s="464">
        <v>44257</v>
      </c>
      <c r="Q58" s="363"/>
      <c r="R58" s="324" t="s">
        <v>792</v>
      </c>
      <c r="S58" s="37"/>
      <c r="Y58" s="37"/>
      <c r="Z58" s="37"/>
    </row>
    <row r="59" spans="1:26" s="369" customFormat="1" ht="13.9" customHeight="1">
      <c r="A59" s="528">
        <v>9</v>
      </c>
      <c r="B59" s="479">
        <v>44258</v>
      </c>
      <c r="C59" s="491"/>
      <c r="D59" s="461" t="s">
        <v>849</v>
      </c>
      <c r="E59" s="492" t="s">
        <v>817</v>
      </c>
      <c r="F59" s="462">
        <v>15075</v>
      </c>
      <c r="G59" s="462">
        <v>15180</v>
      </c>
      <c r="H59" s="462">
        <v>15180</v>
      </c>
      <c r="I59" s="463">
        <v>14850</v>
      </c>
      <c r="J59" s="463" t="s">
        <v>887</v>
      </c>
      <c r="K59" s="529">
        <f>F59-H59</f>
        <v>-105</v>
      </c>
      <c r="L59" s="511">
        <f t="shared" ref="L59" si="49">(H59*N59)*0.035%</f>
        <v>398.47500000000008</v>
      </c>
      <c r="M59" s="512">
        <f t="shared" ref="M59" si="50">(K59*N59)-L59</f>
        <v>-8273.4750000000004</v>
      </c>
      <c r="N59" s="463">
        <v>75</v>
      </c>
      <c r="O59" s="513" t="s">
        <v>620</v>
      </c>
      <c r="P59" s="530">
        <v>44258</v>
      </c>
      <c r="Q59" s="363"/>
      <c r="R59" s="324" t="s">
        <v>559</v>
      </c>
      <c r="S59" s="37"/>
      <c r="Y59" s="37"/>
      <c r="Z59" s="37"/>
    </row>
    <row r="60" spans="1:26" s="369" customFormat="1" ht="13.9" customHeight="1">
      <c r="A60" s="528">
        <v>10</v>
      </c>
      <c r="B60" s="479">
        <v>44258</v>
      </c>
      <c r="C60" s="491"/>
      <c r="D60" s="461" t="s">
        <v>861</v>
      </c>
      <c r="E60" s="492" t="s">
        <v>817</v>
      </c>
      <c r="F60" s="462">
        <v>744</v>
      </c>
      <c r="G60" s="462">
        <v>755</v>
      </c>
      <c r="H60" s="462">
        <v>754</v>
      </c>
      <c r="I60" s="463">
        <v>725</v>
      </c>
      <c r="J60" s="463" t="s">
        <v>888</v>
      </c>
      <c r="K60" s="529">
        <f>F60-H60</f>
        <v>-10</v>
      </c>
      <c r="L60" s="511">
        <f t="shared" ref="L60" si="51">(H60*N60)*0.035%</f>
        <v>316.68000000000006</v>
      </c>
      <c r="M60" s="512">
        <f t="shared" ref="M60" si="52">(K60*N60)-L60</f>
        <v>-12316.68</v>
      </c>
      <c r="N60" s="463">
        <v>1200</v>
      </c>
      <c r="O60" s="513" t="s">
        <v>620</v>
      </c>
      <c r="P60" s="530">
        <v>44258</v>
      </c>
      <c r="Q60" s="363"/>
      <c r="R60" s="324" t="s">
        <v>559</v>
      </c>
      <c r="S60" s="37"/>
      <c r="Y60" s="37"/>
      <c r="Z60" s="37"/>
    </row>
    <row r="61" spans="1:26" s="369" customFormat="1" ht="13.9" customHeight="1">
      <c r="A61" s="531">
        <v>11</v>
      </c>
      <c r="B61" s="479">
        <v>44260</v>
      </c>
      <c r="C61" s="491"/>
      <c r="D61" s="461" t="s">
        <v>919</v>
      </c>
      <c r="E61" s="492" t="s">
        <v>817</v>
      </c>
      <c r="F61" s="462">
        <v>7175</v>
      </c>
      <c r="G61" s="462">
        <v>7280</v>
      </c>
      <c r="H61" s="462">
        <v>7280</v>
      </c>
      <c r="I61" s="463">
        <v>6950</v>
      </c>
      <c r="J61" s="463" t="s">
        <v>887</v>
      </c>
      <c r="K61" s="532">
        <f>F61-H61</f>
        <v>-105</v>
      </c>
      <c r="L61" s="511">
        <f t="shared" ref="L61:L62" si="53">(H61*N61)*0.035%</f>
        <v>254.80000000000004</v>
      </c>
      <c r="M61" s="512">
        <f t="shared" ref="M61:M62" si="54">(K61*N61)-L61</f>
        <v>-10754.8</v>
      </c>
      <c r="N61" s="463">
        <v>100</v>
      </c>
      <c r="O61" s="513" t="s">
        <v>620</v>
      </c>
      <c r="P61" s="530">
        <v>44260</v>
      </c>
      <c r="Q61" s="363"/>
      <c r="R61" s="324" t="s">
        <v>559</v>
      </c>
      <c r="S61" s="37"/>
      <c r="Y61" s="37"/>
      <c r="Z61" s="37"/>
    </row>
    <row r="62" spans="1:26" s="369" customFormat="1" ht="13.9" customHeight="1">
      <c r="A62" s="516">
        <v>12</v>
      </c>
      <c r="B62" s="470">
        <v>44263</v>
      </c>
      <c r="C62" s="448"/>
      <c r="D62" s="446" t="s">
        <v>868</v>
      </c>
      <c r="E62" s="447" t="s">
        <v>557</v>
      </c>
      <c r="F62" s="444">
        <v>1635</v>
      </c>
      <c r="G62" s="444">
        <v>1617</v>
      </c>
      <c r="H62" s="444">
        <v>1648</v>
      </c>
      <c r="I62" s="445">
        <v>1665</v>
      </c>
      <c r="J62" s="445" t="s">
        <v>910</v>
      </c>
      <c r="K62" s="517">
        <f t="shared" ref="K62" si="55">H62-F62</f>
        <v>13</v>
      </c>
      <c r="L62" s="471">
        <f t="shared" si="53"/>
        <v>403.76000000000005</v>
      </c>
      <c r="M62" s="472">
        <f t="shared" si="54"/>
        <v>8696.24</v>
      </c>
      <c r="N62" s="445">
        <v>700</v>
      </c>
      <c r="O62" s="473" t="s">
        <v>556</v>
      </c>
      <c r="P62" s="464">
        <v>44263</v>
      </c>
      <c r="Q62" s="363"/>
      <c r="R62" s="324"/>
      <c r="S62" s="37"/>
      <c r="Y62" s="37"/>
      <c r="Z62" s="37"/>
    </row>
    <row r="63" spans="1:26" s="369" customFormat="1" ht="13.9" customHeight="1">
      <c r="A63" s="516">
        <v>13</v>
      </c>
      <c r="B63" s="470">
        <v>44263</v>
      </c>
      <c r="C63" s="448"/>
      <c r="D63" s="446" t="s">
        <v>880</v>
      </c>
      <c r="E63" s="447" t="s">
        <v>557</v>
      </c>
      <c r="F63" s="444">
        <v>1905</v>
      </c>
      <c r="G63" s="444">
        <v>1883</v>
      </c>
      <c r="H63" s="444">
        <v>1926.5</v>
      </c>
      <c r="I63" s="445">
        <v>1950</v>
      </c>
      <c r="J63" s="445" t="s">
        <v>959</v>
      </c>
      <c r="K63" s="517">
        <f t="shared" ref="K63" si="56">H63-F63</f>
        <v>21.5</v>
      </c>
      <c r="L63" s="471">
        <f t="shared" ref="L63" si="57">(H63*N63)*0.035%</f>
        <v>370.85125000000005</v>
      </c>
      <c r="M63" s="472">
        <f t="shared" ref="M63" si="58">(K63*N63)-L63</f>
        <v>11454.14875</v>
      </c>
      <c r="N63" s="445">
        <v>550</v>
      </c>
      <c r="O63" s="473" t="s">
        <v>556</v>
      </c>
      <c r="P63" s="464">
        <v>44263</v>
      </c>
      <c r="Q63" s="363"/>
      <c r="R63" s="324"/>
      <c r="S63" s="37"/>
      <c r="Y63" s="37"/>
      <c r="Z63" s="37"/>
    </row>
    <row r="64" spans="1:26" s="369" customFormat="1" ht="13.9" customHeight="1">
      <c r="A64" s="516">
        <v>14</v>
      </c>
      <c r="B64" s="470">
        <v>44263</v>
      </c>
      <c r="C64" s="448"/>
      <c r="D64" s="446" t="s">
        <v>945</v>
      </c>
      <c r="E64" s="447" t="s">
        <v>557</v>
      </c>
      <c r="F64" s="444">
        <v>348.5</v>
      </c>
      <c r="G64" s="444">
        <v>340</v>
      </c>
      <c r="H64" s="444">
        <v>353.5</v>
      </c>
      <c r="I64" s="445">
        <v>365</v>
      </c>
      <c r="J64" s="445" t="s">
        <v>958</v>
      </c>
      <c r="K64" s="517">
        <f t="shared" ref="K64" si="59">H64-F64</f>
        <v>5</v>
      </c>
      <c r="L64" s="471">
        <f t="shared" ref="L64" si="60">(H64*N64)*0.035%</f>
        <v>191.77375000000004</v>
      </c>
      <c r="M64" s="472">
        <f t="shared" ref="M64" si="61">(K64*N64)-L64</f>
        <v>7558.2262499999997</v>
      </c>
      <c r="N64" s="445">
        <v>1550</v>
      </c>
      <c r="O64" s="473" t="s">
        <v>556</v>
      </c>
      <c r="P64" s="464">
        <v>44263</v>
      </c>
      <c r="Q64" s="363"/>
      <c r="R64" s="324"/>
      <c r="S64" s="37"/>
      <c r="Y64" s="37"/>
      <c r="Z64" s="37"/>
    </row>
    <row r="65" spans="1:34" s="369" customFormat="1" ht="13.9" customHeight="1">
      <c r="A65" s="522">
        <v>15</v>
      </c>
      <c r="B65" s="418">
        <v>44263</v>
      </c>
      <c r="C65" s="419"/>
      <c r="D65" s="412" t="s">
        <v>946</v>
      </c>
      <c r="E65" s="413" t="s">
        <v>557</v>
      </c>
      <c r="F65" s="387" t="s">
        <v>947</v>
      </c>
      <c r="G65" s="387">
        <v>898</v>
      </c>
      <c r="H65" s="387"/>
      <c r="I65" s="352">
        <v>930</v>
      </c>
      <c r="J65" s="352" t="s">
        <v>558</v>
      </c>
      <c r="K65" s="523"/>
      <c r="L65" s="406"/>
      <c r="M65" s="509"/>
      <c r="N65" s="352"/>
      <c r="O65" s="380"/>
      <c r="P65" s="393"/>
      <c r="Q65" s="363"/>
      <c r="R65" s="324"/>
      <c r="S65" s="37"/>
      <c r="Y65" s="37"/>
      <c r="Z65" s="37"/>
    </row>
    <row r="66" spans="1:34" s="369" customFormat="1" ht="13.9" customHeight="1">
      <c r="A66" s="522"/>
      <c r="B66" s="418"/>
      <c r="C66" s="419"/>
      <c r="D66" s="412"/>
      <c r="E66" s="413"/>
      <c r="F66" s="387"/>
      <c r="G66" s="387"/>
      <c r="H66" s="387"/>
      <c r="I66" s="352"/>
      <c r="J66" s="352"/>
      <c r="K66" s="523"/>
      <c r="L66" s="406"/>
      <c r="M66" s="509"/>
      <c r="N66" s="352"/>
      <c r="O66" s="380"/>
      <c r="P66" s="393"/>
      <c r="Q66" s="363"/>
      <c r="R66" s="324"/>
      <c r="S66" s="37"/>
      <c r="Y66" s="37"/>
      <c r="Z66" s="37"/>
    </row>
    <row r="67" spans="1:34" s="369" customFormat="1" ht="13.9" customHeight="1">
      <c r="A67" s="522"/>
      <c r="B67" s="418"/>
      <c r="C67" s="419"/>
      <c r="D67" s="412"/>
      <c r="E67" s="413"/>
      <c r="F67" s="387"/>
      <c r="G67" s="387"/>
      <c r="H67" s="387"/>
      <c r="I67" s="352"/>
      <c r="J67" s="352"/>
      <c r="K67" s="523"/>
      <c r="L67" s="406"/>
      <c r="M67" s="509"/>
      <c r="N67" s="352"/>
      <c r="O67" s="380"/>
      <c r="P67" s="393"/>
      <c r="Q67" s="363"/>
      <c r="R67" s="324"/>
      <c r="S67" s="37"/>
      <c r="Y67" s="37"/>
      <c r="Z67" s="37"/>
    </row>
    <row r="68" spans="1:34" s="369" customFormat="1" ht="13.9" customHeight="1">
      <c r="A68" s="420"/>
      <c r="B68" s="418"/>
      <c r="C68" s="419"/>
      <c r="D68" s="412"/>
      <c r="E68" s="413"/>
      <c r="F68" s="387"/>
      <c r="G68" s="387"/>
      <c r="H68" s="387"/>
      <c r="I68" s="352"/>
      <c r="J68" s="352"/>
      <c r="K68" s="352"/>
      <c r="L68" s="352"/>
      <c r="M68" s="352"/>
      <c r="N68" s="352"/>
      <c r="O68" s="352"/>
      <c r="P68" s="352"/>
      <c r="Q68" s="363"/>
      <c r="R68" s="324"/>
      <c r="S68" s="37"/>
      <c r="Y68" s="37"/>
      <c r="Z68" s="37"/>
    </row>
    <row r="69" spans="1:34" s="369" customFormat="1" ht="13.9" customHeight="1">
      <c r="A69" s="430"/>
      <c r="B69" s="424"/>
      <c r="C69" s="431"/>
      <c r="D69" s="432"/>
      <c r="E69" s="353"/>
      <c r="F69" s="399"/>
      <c r="G69" s="399"/>
      <c r="H69" s="399"/>
      <c r="I69" s="395"/>
      <c r="J69" s="395"/>
      <c r="K69" s="395"/>
      <c r="L69" s="395"/>
      <c r="M69" s="395"/>
      <c r="N69" s="395"/>
      <c r="O69" s="395"/>
      <c r="P69" s="395"/>
      <c r="Q69" s="363"/>
      <c r="R69" s="324"/>
      <c r="S69" s="37"/>
      <c r="Y69" s="37"/>
      <c r="Z69" s="37"/>
    </row>
    <row r="70" spans="1:34" s="3" customFormat="1">
      <c r="A70" s="41"/>
      <c r="B70" s="42"/>
      <c r="C70" s="43"/>
      <c r="D70" s="44"/>
      <c r="E70" s="45"/>
      <c r="F70" s="46"/>
      <c r="G70" s="46"/>
      <c r="H70" s="46"/>
      <c r="I70" s="46"/>
      <c r="J70" s="14"/>
      <c r="K70" s="88"/>
      <c r="L70" s="88"/>
      <c r="M70" s="14"/>
      <c r="N70" s="13"/>
      <c r="O70" s="89"/>
      <c r="P70" s="2"/>
      <c r="Q70" s="1"/>
      <c r="R70" s="14"/>
      <c r="Z70" s="6"/>
      <c r="AA70" s="6"/>
      <c r="AB70" s="6"/>
      <c r="AC70" s="6"/>
      <c r="AD70" s="6"/>
      <c r="AE70" s="6"/>
      <c r="AF70" s="6"/>
      <c r="AG70" s="6"/>
      <c r="AH70" s="6"/>
    </row>
    <row r="71" spans="1:34" s="3" customFormat="1" ht="15">
      <c r="A71" s="47" t="s">
        <v>573</v>
      </c>
      <c r="B71" s="47"/>
      <c r="C71" s="47"/>
      <c r="D71" s="47"/>
      <c r="E71" s="48"/>
      <c r="F71" s="46"/>
      <c r="G71" s="46"/>
      <c r="H71" s="46"/>
      <c r="I71" s="46"/>
      <c r="J71" s="50"/>
      <c r="K71" s="9"/>
      <c r="L71" s="9"/>
      <c r="M71" s="9"/>
      <c r="N71" s="8"/>
      <c r="O71" s="50"/>
      <c r="P71" s="2"/>
      <c r="Q71" s="1"/>
      <c r="R71" s="14"/>
      <c r="Z71" s="6"/>
      <c r="AA71" s="6"/>
      <c r="AB71" s="6"/>
      <c r="AC71" s="6"/>
      <c r="AD71" s="6"/>
      <c r="AE71" s="6"/>
      <c r="AF71" s="6"/>
      <c r="AG71" s="6"/>
      <c r="AH71" s="6"/>
    </row>
    <row r="72" spans="1:34" s="3" customFormat="1" ht="38.25">
      <c r="A72" s="18" t="s">
        <v>16</v>
      </c>
      <c r="B72" s="18" t="s">
        <v>534</v>
      </c>
      <c r="C72" s="18"/>
      <c r="D72" s="19" t="s">
        <v>545</v>
      </c>
      <c r="E72" s="18" t="s">
        <v>546</v>
      </c>
      <c r="F72" s="18" t="s">
        <v>547</v>
      </c>
      <c r="G72" s="49" t="s">
        <v>566</v>
      </c>
      <c r="H72" s="18" t="s">
        <v>549</v>
      </c>
      <c r="I72" s="18" t="s">
        <v>550</v>
      </c>
      <c r="J72" s="17" t="s">
        <v>551</v>
      </c>
      <c r="K72" s="17" t="s">
        <v>574</v>
      </c>
      <c r="L72" s="60" t="s">
        <v>820</v>
      </c>
      <c r="M72" s="74" t="s">
        <v>568</v>
      </c>
      <c r="N72" s="18" t="s">
        <v>569</v>
      </c>
      <c r="O72" s="18" t="s">
        <v>554</v>
      </c>
      <c r="P72" s="19" t="s">
        <v>555</v>
      </c>
      <c r="Q72" s="1"/>
      <c r="R72" s="14"/>
      <c r="Z72" s="6"/>
      <c r="AA72" s="6"/>
      <c r="AB72" s="6"/>
      <c r="AC72" s="6"/>
      <c r="AD72" s="6"/>
      <c r="AE72" s="6"/>
      <c r="AF72" s="6"/>
      <c r="AG72" s="6"/>
      <c r="AH72" s="6"/>
    </row>
    <row r="73" spans="1:34" s="369" customFormat="1" ht="13.9" customHeight="1">
      <c r="A73" s="516">
        <v>1</v>
      </c>
      <c r="B73" s="470">
        <v>44256</v>
      </c>
      <c r="C73" s="448"/>
      <c r="D73" s="446" t="s">
        <v>865</v>
      </c>
      <c r="E73" s="447" t="s">
        <v>557</v>
      </c>
      <c r="F73" s="444">
        <v>350</v>
      </c>
      <c r="G73" s="444">
        <v>190</v>
      </c>
      <c r="H73" s="444">
        <v>470</v>
      </c>
      <c r="I73" s="445">
        <v>700</v>
      </c>
      <c r="J73" s="445" t="s">
        <v>866</v>
      </c>
      <c r="K73" s="517">
        <f t="shared" ref="K73" si="62">H73-F73</f>
        <v>120</v>
      </c>
      <c r="L73" s="445">
        <v>100</v>
      </c>
      <c r="M73" s="472">
        <f t="shared" ref="M73" si="63">(K73*N73)-L73</f>
        <v>2900</v>
      </c>
      <c r="N73" s="445">
        <v>25</v>
      </c>
      <c r="O73" s="473" t="s">
        <v>556</v>
      </c>
      <c r="P73" s="464">
        <v>44256</v>
      </c>
      <c r="Q73" s="363"/>
      <c r="R73" s="324" t="s">
        <v>559</v>
      </c>
      <c r="S73" s="37"/>
      <c r="Y73" s="37"/>
      <c r="Z73" s="37"/>
    </row>
    <row r="74" spans="1:34" s="369" customFormat="1" ht="13.9" customHeight="1">
      <c r="A74" s="516">
        <v>2</v>
      </c>
      <c r="B74" s="470">
        <v>44256</v>
      </c>
      <c r="C74" s="448"/>
      <c r="D74" s="446" t="s">
        <v>865</v>
      </c>
      <c r="E74" s="447" t="s">
        <v>557</v>
      </c>
      <c r="F74" s="444">
        <v>340</v>
      </c>
      <c r="G74" s="444">
        <v>190</v>
      </c>
      <c r="H74" s="444">
        <v>430</v>
      </c>
      <c r="I74" s="445">
        <v>700</v>
      </c>
      <c r="J74" s="445" t="s">
        <v>867</v>
      </c>
      <c r="K74" s="517">
        <f t="shared" ref="K74" si="64">H74-F74</f>
        <v>90</v>
      </c>
      <c r="L74" s="445">
        <v>100</v>
      </c>
      <c r="M74" s="472">
        <f t="shared" ref="M74" si="65">(K74*N74)-L74</f>
        <v>2150</v>
      </c>
      <c r="N74" s="445">
        <v>25</v>
      </c>
      <c r="O74" s="473" t="s">
        <v>556</v>
      </c>
      <c r="P74" s="464">
        <v>44256</v>
      </c>
      <c r="Q74" s="363"/>
      <c r="R74" s="324" t="s">
        <v>559</v>
      </c>
      <c r="S74" s="37"/>
      <c r="Y74" s="37"/>
      <c r="Z74" s="37"/>
    </row>
    <row r="75" spans="1:34" s="369" customFormat="1" ht="13.9" customHeight="1">
      <c r="A75" s="516">
        <v>3</v>
      </c>
      <c r="B75" s="470">
        <v>44257</v>
      </c>
      <c r="C75" s="448"/>
      <c r="D75" s="446" t="s">
        <v>878</v>
      </c>
      <c r="E75" s="447" t="s">
        <v>557</v>
      </c>
      <c r="F75" s="444">
        <v>320</v>
      </c>
      <c r="G75" s="444">
        <v>170</v>
      </c>
      <c r="H75" s="444">
        <v>405</v>
      </c>
      <c r="I75" s="445">
        <v>700</v>
      </c>
      <c r="J75" s="445" t="s">
        <v>895</v>
      </c>
      <c r="K75" s="517">
        <f t="shared" ref="K75" si="66">H75-F75</f>
        <v>85</v>
      </c>
      <c r="L75" s="445">
        <v>100</v>
      </c>
      <c r="M75" s="472">
        <f t="shared" ref="M75" si="67">(K75*N75)-L75</f>
        <v>2025</v>
      </c>
      <c r="N75" s="445">
        <v>25</v>
      </c>
      <c r="O75" s="473" t="s">
        <v>556</v>
      </c>
      <c r="P75" s="464">
        <v>44257</v>
      </c>
      <c r="Q75" s="363"/>
      <c r="R75" s="324" t="s">
        <v>792</v>
      </c>
      <c r="S75" s="37"/>
      <c r="Y75" s="37"/>
      <c r="Z75" s="37"/>
    </row>
    <row r="76" spans="1:34" s="369" customFormat="1" ht="13.9" customHeight="1">
      <c r="A76" s="516">
        <v>4</v>
      </c>
      <c r="B76" s="470">
        <v>44257</v>
      </c>
      <c r="C76" s="448"/>
      <c r="D76" s="446" t="s">
        <v>883</v>
      </c>
      <c r="E76" s="447" t="s">
        <v>557</v>
      </c>
      <c r="F76" s="444">
        <v>73.5</v>
      </c>
      <c r="G76" s="444">
        <v>25</v>
      </c>
      <c r="H76" s="444">
        <v>96</v>
      </c>
      <c r="I76" s="445">
        <v>150</v>
      </c>
      <c r="J76" s="445" t="s">
        <v>884</v>
      </c>
      <c r="K76" s="517">
        <f t="shared" ref="K76" si="68">H76-F76</f>
        <v>22.5</v>
      </c>
      <c r="L76" s="445">
        <v>100</v>
      </c>
      <c r="M76" s="472">
        <f t="shared" ref="M76" si="69">(K76*N76)-L76</f>
        <v>1587.5</v>
      </c>
      <c r="N76" s="445">
        <v>75</v>
      </c>
      <c r="O76" s="473" t="s">
        <v>556</v>
      </c>
      <c r="P76" s="464">
        <v>44257</v>
      </c>
      <c r="Q76" s="363"/>
      <c r="R76" s="324" t="s">
        <v>792</v>
      </c>
      <c r="S76" s="37"/>
      <c r="Y76" s="37"/>
      <c r="Z76" s="37"/>
    </row>
    <row r="77" spans="1:34" s="369" customFormat="1" ht="13.9" customHeight="1">
      <c r="A77" s="528">
        <v>5</v>
      </c>
      <c r="B77" s="479">
        <v>44257</v>
      </c>
      <c r="C77" s="491"/>
      <c r="D77" s="461" t="s">
        <v>883</v>
      </c>
      <c r="E77" s="492" t="s">
        <v>557</v>
      </c>
      <c r="F77" s="462">
        <v>73.5</v>
      </c>
      <c r="G77" s="462">
        <v>25</v>
      </c>
      <c r="H77" s="462">
        <v>25</v>
      </c>
      <c r="I77" s="463">
        <v>150</v>
      </c>
      <c r="J77" s="463" t="s">
        <v>886</v>
      </c>
      <c r="K77" s="529">
        <f t="shared" ref="K77:K78" si="70">H77-F77</f>
        <v>-48.5</v>
      </c>
      <c r="L77" s="463">
        <v>100</v>
      </c>
      <c r="M77" s="512">
        <f t="shared" ref="M77:M78" si="71">(K77*N77)-L77</f>
        <v>-3737.5</v>
      </c>
      <c r="N77" s="463">
        <v>75</v>
      </c>
      <c r="O77" s="513" t="s">
        <v>620</v>
      </c>
      <c r="P77" s="484">
        <v>44258</v>
      </c>
      <c r="Q77" s="363"/>
      <c r="R77" s="324" t="s">
        <v>792</v>
      </c>
      <c r="S77" s="37"/>
      <c r="Y77" s="37"/>
      <c r="Z77" s="37"/>
    </row>
    <row r="78" spans="1:34" s="369" customFormat="1" ht="13.9" customHeight="1">
      <c r="A78" s="516">
        <v>6</v>
      </c>
      <c r="B78" s="470">
        <v>44258</v>
      </c>
      <c r="C78" s="448"/>
      <c r="D78" s="446" t="s">
        <v>906</v>
      </c>
      <c r="E78" s="447" t="s">
        <v>557</v>
      </c>
      <c r="F78" s="444">
        <v>295</v>
      </c>
      <c r="G78" s="444">
        <v>145</v>
      </c>
      <c r="H78" s="444">
        <v>375</v>
      </c>
      <c r="I78" s="445">
        <v>600</v>
      </c>
      <c r="J78" s="445" t="s">
        <v>911</v>
      </c>
      <c r="K78" s="517">
        <f t="shared" si="70"/>
        <v>80</v>
      </c>
      <c r="L78" s="445">
        <v>100</v>
      </c>
      <c r="M78" s="472">
        <f t="shared" si="71"/>
        <v>1900</v>
      </c>
      <c r="N78" s="445">
        <v>25</v>
      </c>
      <c r="O78" s="473" t="s">
        <v>556</v>
      </c>
      <c r="P78" s="443">
        <v>44259</v>
      </c>
      <c r="Q78" s="363"/>
      <c r="R78" s="324" t="s">
        <v>559</v>
      </c>
      <c r="S78" s="37"/>
      <c r="Y78" s="37"/>
      <c r="Z78" s="37"/>
    </row>
    <row r="79" spans="1:34" s="369" customFormat="1" ht="13.9" customHeight="1">
      <c r="A79" s="516">
        <v>7</v>
      </c>
      <c r="B79" s="470">
        <v>44259</v>
      </c>
      <c r="C79" s="448"/>
      <c r="D79" s="446" t="s">
        <v>909</v>
      </c>
      <c r="E79" s="447" t="s">
        <v>557</v>
      </c>
      <c r="F79" s="444">
        <v>30</v>
      </c>
      <c r="G79" s="444"/>
      <c r="H79" s="444">
        <v>43</v>
      </c>
      <c r="I79" s="445">
        <v>80</v>
      </c>
      <c r="J79" s="445" t="s">
        <v>910</v>
      </c>
      <c r="K79" s="517">
        <f t="shared" ref="K79:K81" si="72">H79-F79</f>
        <v>13</v>
      </c>
      <c r="L79" s="445">
        <v>100</v>
      </c>
      <c r="M79" s="472">
        <f t="shared" ref="M79:M81" si="73">(K79*N79)-L79</f>
        <v>875</v>
      </c>
      <c r="N79" s="445">
        <v>75</v>
      </c>
      <c r="O79" s="473" t="s">
        <v>556</v>
      </c>
      <c r="P79" s="464">
        <v>44259</v>
      </c>
      <c r="Q79" s="363"/>
      <c r="R79" s="324" t="s">
        <v>792</v>
      </c>
      <c r="S79" s="37"/>
      <c r="Y79" s="37"/>
      <c r="Z79" s="37"/>
    </row>
    <row r="80" spans="1:34" s="369" customFormat="1" ht="13.9" customHeight="1">
      <c r="A80" s="516">
        <v>8</v>
      </c>
      <c r="B80" s="470">
        <v>44259</v>
      </c>
      <c r="C80" s="448"/>
      <c r="D80" s="446" t="s">
        <v>907</v>
      </c>
      <c r="E80" s="447" t="s">
        <v>557</v>
      </c>
      <c r="F80" s="444">
        <v>305</v>
      </c>
      <c r="G80" s="444">
        <v>145</v>
      </c>
      <c r="H80" s="444">
        <v>365</v>
      </c>
      <c r="I80" s="445">
        <v>600</v>
      </c>
      <c r="J80" s="445" t="s">
        <v>787</v>
      </c>
      <c r="K80" s="517">
        <f t="shared" si="72"/>
        <v>60</v>
      </c>
      <c r="L80" s="445">
        <v>100</v>
      </c>
      <c r="M80" s="472">
        <f t="shared" si="73"/>
        <v>1400</v>
      </c>
      <c r="N80" s="445">
        <v>25</v>
      </c>
      <c r="O80" s="473" t="s">
        <v>556</v>
      </c>
      <c r="P80" s="464">
        <v>44259</v>
      </c>
      <c r="Q80" s="363"/>
      <c r="R80" s="324" t="s">
        <v>559</v>
      </c>
      <c r="S80" s="37"/>
      <c r="Y80" s="37"/>
      <c r="Z80" s="37"/>
    </row>
    <row r="81" spans="1:34" s="369" customFormat="1" ht="13.9" customHeight="1">
      <c r="A81" s="533">
        <v>9</v>
      </c>
      <c r="B81" s="479">
        <v>44260</v>
      </c>
      <c r="C81" s="491"/>
      <c r="D81" s="461" t="s">
        <v>920</v>
      </c>
      <c r="E81" s="492" t="s">
        <v>557</v>
      </c>
      <c r="F81" s="462">
        <v>75</v>
      </c>
      <c r="G81" s="462">
        <v>30</v>
      </c>
      <c r="H81" s="462">
        <v>30</v>
      </c>
      <c r="I81" s="463">
        <v>150</v>
      </c>
      <c r="J81" s="463" t="s">
        <v>962</v>
      </c>
      <c r="K81" s="534">
        <f t="shared" si="72"/>
        <v>-45</v>
      </c>
      <c r="L81" s="463">
        <v>100</v>
      </c>
      <c r="M81" s="512">
        <f t="shared" si="73"/>
        <v>-3475</v>
      </c>
      <c r="N81" s="463">
        <v>75</v>
      </c>
      <c r="O81" s="513" t="s">
        <v>620</v>
      </c>
      <c r="P81" s="484">
        <v>44263</v>
      </c>
      <c r="Q81" s="363"/>
      <c r="R81" s="324" t="s">
        <v>559</v>
      </c>
      <c r="S81" s="37"/>
      <c r="Y81" s="37"/>
      <c r="Z81" s="37"/>
    </row>
    <row r="82" spans="1:34" s="369" customFormat="1" ht="13.9" customHeight="1">
      <c r="A82" s="549">
        <v>10</v>
      </c>
      <c r="B82" s="551">
        <v>44260</v>
      </c>
      <c r="C82" s="419"/>
      <c r="D82" s="412" t="s">
        <v>948</v>
      </c>
      <c r="E82" s="413" t="s">
        <v>557</v>
      </c>
      <c r="F82" s="387" t="s">
        <v>949</v>
      </c>
      <c r="G82" s="387"/>
      <c r="H82" s="387"/>
      <c r="I82" s="352"/>
      <c r="J82" s="553" t="s">
        <v>558</v>
      </c>
      <c r="K82" s="406"/>
      <c r="L82" s="406"/>
      <c r="M82" s="509"/>
      <c r="N82" s="352"/>
      <c r="O82" s="380"/>
      <c r="P82" s="393"/>
      <c r="Q82" s="363"/>
      <c r="R82" s="324"/>
      <c r="S82" s="37"/>
      <c r="Y82" s="37"/>
      <c r="Z82" s="37"/>
    </row>
    <row r="83" spans="1:34" s="369" customFormat="1" ht="13.9" customHeight="1">
      <c r="A83" s="550"/>
      <c r="B83" s="552"/>
      <c r="C83" s="419"/>
      <c r="D83" s="412" t="s">
        <v>950</v>
      </c>
      <c r="E83" s="413" t="s">
        <v>817</v>
      </c>
      <c r="F83" s="387" t="s">
        <v>951</v>
      </c>
      <c r="G83" s="387"/>
      <c r="H83" s="387"/>
      <c r="I83" s="352"/>
      <c r="J83" s="554"/>
      <c r="K83" s="404"/>
      <c r="L83" s="406"/>
      <c r="M83" s="352"/>
      <c r="N83" s="352"/>
      <c r="O83" s="352"/>
      <c r="P83" s="352"/>
      <c r="Q83" s="363"/>
      <c r="R83" s="324"/>
      <c r="S83" s="37"/>
      <c r="Y83" s="37"/>
      <c r="Z83" s="37"/>
    </row>
    <row r="84" spans="1:34" s="369" customFormat="1" ht="13.9" customHeight="1">
      <c r="A84" s="516">
        <v>11</v>
      </c>
      <c r="B84" s="470">
        <v>44263</v>
      </c>
      <c r="C84" s="448"/>
      <c r="D84" s="446" t="s">
        <v>960</v>
      </c>
      <c r="E84" s="447" t="s">
        <v>557</v>
      </c>
      <c r="F84" s="444">
        <v>81</v>
      </c>
      <c r="G84" s="444">
        <v>40</v>
      </c>
      <c r="H84" s="444">
        <v>97</v>
      </c>
      <c r="I84" s="445">
        <v>160</v>
      </c>
      <c r="J84" s="445" t="s">
        <v>961</v>
      </c>
      <c r="K84" s="517">
        <f t="shared" ref="K84" si="74">H84-F84</f>
        <v>16</v>
      </c>
      <c r="L84" s="445">
        <v>100</v>
      </c>
      <c r="M84" s="472">
        <f t="shared" ref="M84" si="75">(K84*N84)-L84</f>
        <v>1100</v>
      </c>
      <c r="N84" s="445">
        <v>75</v>
      </c>
      <c r="O84" s="473" t="s">
        <v>556</v>
      </c>
      <c r="P84" s="464">
        <v>44263</v>
      </c>
      <c r="Q84" s="363"/>
      <c r="R84" s="324"/>
      <c r="S84" s="37"/>
      <c r="Y84" s="37"/>
      <c r="Z84" s="37"/>
    </row>
    <row r="85" spans="1:34" s="369" customFormat="1" ht="13.9" customHeight="1">
      <c r="A85" s="420"/>
      <c r="B85" s="418"/>
      <c r="C85" s="419"/>
      <c r="D85" s="412"/>
      <c r="E85" s="413"/>
      <c r="F85" s="387"/>
      <c r="G85" s="387"/>
      <c r="H85" s="387"/>
      <c r="I85" s="352"/>
      <c r="J85" s="352"/>
      <c r="K85" s="352"/>
      <c r="L85" s="352"/>
      <c r="M85" s="352"/>
      <c r="N85" s="352"/>
      <c r="O85" s="352"/>
      <c r="P85" s="352"/>
      <c r="Q85" s="363"/>
      <c r="R85" s="324"/>
      <c r="S85" s="37"/>
      <c r="Y85" s="37"/>
      <c r="Z85" s="37"/>
    </row>
    <row r="86" spans="1:34" s="37" customFormat="1" ht="14.25">
      <c r="A86" s="33"/>
      <c r="B86" s="397"/>
      <c r="C86" s="397"/>
      <c r="D86" s="398"/>
      <c r="E86" s="399"/>
      <c r="F86" s="399"/>
      <c r="G86" s="400"/>
      <c r="H86" s="400"/>
      <c r="I86" s="399"/>
      <c r="J86" s="395"/>
      <c r="K86" s="395"/>
      <c r="L86" s="395"/>
      <c r="M86" s="395"/>
      <c r="N86" s="395"/>
      <c r="O86" s="395"/>
      <c r="P86" s="395"/>
      <c r="Q86" s="363"/>
      <c r="R86" s="324"/>
      <c r="Z86" s="369"/>
      <c r="AA86" s="369"/>
      <c r="AB86" s="369"/>
      <c r="AC86" s="369"/>
      <c r="AD86" s="369"/>
      <c r="AE86" s="369"/>
      <c r="AF86" s="369"/>
      <c r="AG86" s="369"/>
      <c r="AH86" s="369"/>
    </row>
    <row r="87" spans="1:34" s="37" customFormat="1" ht="14.25">
      <c r="A87" s="33"/>
      <c r="B87" s="397"/>
      <c r="C87" s="397"/>
      <c r="D87" s="398"/>
      <c r="E87" s="399"/>
      <c r="F87" s="399"/>
      <c r="G87" s="400"/>
      <c r="H87" s="400"/>
      <c r="I87" s="399"/>
      <c r="J87" s="395"/>
      <c r="K87" s="395"/>
      <c r="L87" s="395"/>
      <c r="M87" s="395"/>
      <c r="N87" s="395"/>
      <c r="O87" s="395"/>
      <c r="P87" s="395"/>
      <c r="Q87" s="363"/>
      <c r="R87" s="324"/>
      <c r="Z87" s="369"/>
      <c r="AA87" s="369"/>
      <c r="AB87" s="369"/>
      <c r="AC87" s="369"/>
      <c r="AD87" s="369"/>
      <c r="AE87" s="369"/>
      <c r="AF87" s="369"/>
      <c r="AG87" s="369"/>
      <c r="AH87" s="369"/>
    </row>
    <row r="88" spans="1:34" s="37" customFormat="1" ht="14.25">
      <c r="A88" s="33"/>
      <c r="B88" s="397"/>
      <c r="C88" s="397"/>
      <c r="D88" s="398"/>
      <c r="E88" s="399"/>
      <c r="F88" s="399"/>
      <c r="G88" s="400"/>
      <c r="H88" s="400"/>
      <c r="I88" s="399"/>
      <c r="J88" s="395"/>
      <c r="K88" s="395"/>
      <c r="L88" s="395"/>
      <c r="M88" s="395"/>
      <c r="N88" s="395"/>
      <c r="O88" s="395"/>
      <c r="P88" s="395"/>
      <c r="Q88" s="363"/>
      <c r="R88" s="324"/>
      <c r="Z88" s="369"/>
      <c r="AA88" s="369"/>
      <c r="AB88" s="369"/>
      <c r="AC88" s="369"/>
      <c r="AD88" s="369"/>
      <c r="AE88" s="369"/>
      <c r="AF88" s="369"/>
      <c r="AG88" s="369"/>
      <c r="AH88" s="369"/>
    </row>
    <row r="89" spans="1:34" s="37" customFormat="1" ht="14.25">
      <c r="A89" s="33"/>
      <c r="B89" s="397"/>
      <c r="C89" s="397"/>
      <c r="D89" s="398"/>
      <c r="E89" s="399"/>
      <c r="F89" s="399"/>
      <c r="G89" s="400"/>
      <c r="H89" s="400"/>
      <c r="I89" s="399"/>
      <c r="J89" s="395"/>
      <c r="K89" s="395"/>
      <c r="L89" s="395"/>
      <c r="M89" s="395"/>
      <c r="N89" s="395"/>
      <c r="O89" s="395"/>
      <c r="P89" s="395"/>
      <c r="Q89" s="363"/>
      <c r="R89" s="324"/>
      <c r="Z89" s="369"/>
      <c r="AA89" s="369"/>
      <c r="AB89" s="369"/>
      <c r="AC89" s="369"/>
      <c r="AD89" s="369"/>
      <c r="AE89" s="369"/>
      <c r="AF89" s="369"/>
      <c r="AG89" s="369"/>
      <c r="AH89" s="369"/>
    </row>
    <row r="90" spans="1:34" s="37" customFormat="1" ht="14.25">
      <c r="A90" s="33"/>
      <c r="B90" s="397"/>
      <c r="C90" s="397"/>
      <c r="D90" s="398"/>
      <c r="E90" s="399"/>
      <c r="F90" s="399"/>
      <c r="G90" s="400"/>
      <c r="H90" s="400"/>
      <c r="I90" s="399"/>
      <c r="J90" s="395"/>
      <c r="K90" s="395"/>
      <c r="L90" s="395"/>
      <c r="M90" s="395"/>
      <c r="N90" s="395"/>
      <c r="O90" s="401"/>
      <c r="P90" s="395"/>
      <c r="Q90" s="363"/>
      <c r="R90" s="324"/>
      <c r="Z90" s="369"/>
      <c r="AA90" s="369"/>
      <c r="AB90" s="369"/>
      <c r="AC90" s="369"/>
      <c r="AD90" s="369"/>
      <c r="AE90" s="369"/>
      <c r="AF90" s="369"/>
      <c r="AG90" s="369"/>
      <c r="AH90" s="369"/>
    </row>
    <row r="91" spans="1:34" s="37" customFormat="1" ht="14.25">
      <c r="A91" s="353"/>
      <c r="B91" s="354"/>
      <c r="C91" s="354"/>
      <c r="D91" s="355"/>
      <c r="E91" s="353"/>
      <c r="F91" s="370"/>
      <c r="G91" s="353"/>
      <c r="H91" s="353"/>
      <c r="I91" s="353"/>
      <c r="J91" s="354"/>
      <c r="K91" s="371"/>
      <c r="L91" s="353"/>
      <c r="M91" s="353"/>
      <c r="N91" s="353"/>
      <c r="O91" s="372"/>
      <c r="P91" s="363"/>
      <c r="Q91" s="363"/>
      <c r="R91" s="324"/>
      <c r="Z91" s="369"/>
      <c r="AA91" s="369"/>
      <c r="AB91" s="369"/>
      <c r="AC91" s="369"/>
      <c r="AD91" s="369"/>
      <c r="AE91" s="369"/>
      <c r="AF91" s="369"/>
      <c r="AG91" s="369"/>
      <c r="AH91" s="369"/>
    </row>
    <row r="92" spans="1:34" ht="15">
      <c r="A92" s="96" t="s">
        <v>575</v>
      </c>
      <c r="B92" s="97"/>
      <c r="C92" s="97"/>
      <c r="D92" s="98"/>
      <c r="E92" s="31"/>
      <c r="F92" s="29"/>
      <c r="G92" s="29"/>
      <c r="H92" s="70"/>
      <c r="I92" s="116"/>
      <c r="J92" s="117"/>
      <c r="K92" s="14"/>
      <c r="L92" s="14"/>
      <c r="M92" s="14"/>
      <c r="N92" s="8"/>
      <c r="O92" s="50"/>
      <c r="Q92" s="92"/>
      <c r="R92" s="14"/>
      <c r="S92" s="13"/>
      <c r="T92" s="13"/>
      <c r="U92" s="13"/>
      <c r="V92" s="13"/>
      <c r="W92" s="13"/>
      <c r="X92" s="13"/>
      <c r="Y92" s="13"/>
      <c r="Z92" s="13"/>
    </row>
    <row r="93" spans="1:34" ht="38.25">
      <c r="A93" s="17" t="s">
        <v>16</v>
      </c>
      <c r="B93" s="18" t="s">
        <v>534</v>
      </c>
      <c r="C93" s="18"/>
      <c r="D93" s="19" t="s">
        <v>545</v>
      </c>
      <c r="E93" s="18" t="s">
        <v>546</v>
      </c>
      <c r="F93" s="18" t="s">
        <v>547</v>
      </c>
      <c r="G93" s="18" t="s">
        <v>548</v>
      </c>
      <c r="H93" s="18" t="s">
        <v>549</v>
      </c>
      <c r="I93" s="18" t="s">
        <v>550</v>
      </c>
      <c r="J93" s="17" t="s">
        <v>551</v>
      </c>
      <c r="K93" s="59" t="s">
        <v>567</v>
      </c>
      <c r="L93" s="392" t="s">
        <v>820</v>
      </c>
      <c r="M93" s="60" t="s">
        <v>819</v>
      </c>
      <c r="N93" s="18" t="s">
        <v>554</v>
      </c>
      <c r="O93" s="75" t="s">
        <v>555</v>
      </c>
      <c r="P93" s="94"/>
      <c r="Q93" s="8"/>
      <c r="R93" s="14"/>
      <c r="S93" s="13"/>
      <c r="T93" s="13"/>
      <c r="U93" s="13"/>
      <c r="V93" s="13"/>
      <c r="W93" s="13"/>
      <c r="X93" s="13"/>
      <c r="Y93" s="13"/>
      <c r="Z93" s="13"/>
    </row>
    <row r="94" spans="1:34" s="369" customFormat="1" ht="14.25">
      <c r="A94" s="494">
        <v>1</v>
      </c>
      <c r="B94" s="495">
        <v>44203</v>
      </c>
      <c r="C94" s="496"/>
      <c r="D94" s="497" t="s">
        <v>480</v>
      </c>
      <c r="E94" s="498" t="s">
        <v>557</v>
      </c>
      <c r="F94" s="499">
        <v>424</v>
      </c>
      <c r="G94" s="500">
        <v>385</v>
      </c>
      <c r="H94" s="499">
        <v>455</v>
      </c>
      <c r="I94" s="501" t="s">
        <v>830</v>
      </c>
      <c r="J94" s="502" t="s">
        <v>847</v>
      </c>
      <c r="K94" s="502">
        <f t="shared" ref="K94" si="76">H94-F94</f>
        <v>31</v>
      </c>
      <c r="L94" s="503">
        <f>(F94*-0.8)/100</f>
        <v>-3.3920000000000003</v>
      </c>
      <c r="M94" s="504">
        <f t="shared" ref="M94" si="77">(K94+L94)/F94</f>
        <v>6.5113207547169816E-2</v>
      </c>
      <c r="N94" s="505" t="s">
        <v>556</v>
      </c>
      <c r="O94" s="506">
        <v>43877</v>
      </c>
      <c r="P94" s="95"/>
      <c r="Q94" s="416"/>
      <c r="R94" s="455" t="s">
        <v>559</v>
      </c>
      <c r="S94" s="410"/>
      <c r="T94" s="410"/>
      <c r="U94" s="410"/>
      <c r="V94" s="410"/>
      <c r="W94" s="410"/>
      <c r="X94" s="410"/>
      <c r="Y94" s="410"/>
      <c r="Z94" s="410"/>
    </row>
    <row r="95" spans="1:34" s="369" customFormat="1" ht="14.25">
      <c r="A95" s="433">
        <v>2</v>
      </c>
      <c r="B95" s="373">
        <v>44238</v>
      </c>
      <c r="C95" s="435"/>
      <c r="D95" s="385" t="s">
        <v>445</v>
      </c>
      <c r="E95" s="378" t="s">
        <v>557</v>
      </c>
      <c r="F95" s="387" t="s">
        <v>843</v>
      </c>
      <c r="G95" s="383">
        <v>1390</v>
      </c>
      <c r="H95" s="387"/>
      <c r="I95" s="375" t="s">
        <v>844</v>
      </c>
      <c r="J95" s="493" t="s">
        <v>558</v>
      </c>
      <c r="K95" s="493"/>
      <c r="L95" s="406"/>
      <c r="M95" s="402"/>
      <c r="N95" s="407"/>
      <c r="O95" s="409"/>
      <c r="P95" s="95"/>
      <c r="Q95" s="416"/>
      <c r="R95" s="455" t="s">
        <v>559</v>
      </c>
      <c r="S95" s="410"/>
      <c r="T95" s="410"/>
      <c r="U95" s="410"/>
      <c r="V95" s="410"/>
      <c r="W95" s="410"/>
      <c r="X95" s="410"/>
      <c r="Y95" s="410"/>
      <c r="Z95" s="410"/>
    </row>
    <row r="96" spans="1:34" s="5" customFormat="1">
      <c r="A96" s="364"/>
      <c r="B96" s="365"/>
      <c r="C96" s="366"/>
      <c r="D96" s="367"/>
      <c r="E96" s="396"/>
      <c r="F96" s="396"/>
      <c r="G96" s="453"/>
      <c r="H96" s="453"/>
      <c r="I96" s="396"/>
      <c r="J96" s="454"/>
      <c r="K96" s="449"/>
      <c r="L96" s="450"/>
      <c r="M96" s="451"/>
      <c r="N96" s="452"/>
      <c r="O96" s="368"/>
      <c r="P96" s="120"/>
      <c r="Q96"/>
      <c r="R96" s="91"/>
      <c r="T96" s="54"/>
      <c r="U96" s="54"/>
      <c r="V96" s="54"/>
      <c r="W96" s="54"/>
      <c r="X96" s="54"/>
      <c r="Y96" s="54"/>
      <c r="Z96" s="54"/>
    </row>
    <row r="97" spans="1:29">
      <c r="A97" s="20" t="s">
        <v>560</v>
      </c>
      <c r="B97" s="20"/>
      <c r="C97" s="20"/>
      <c r="D97" s="20"/>
      <c r="E97" s="2"/>
      <c r="F97" s="27" t="s">
        <v>562</v>
      </c>
      <c r="G97" s="79"/>
      <c r="H97" s="79"/>
      <c r="I97" s="35"/>
      <c r="J97" s="82"/>
      <c r="K97" s="80"/>
      <c r="L97" s="81"/>
      <c r="M97" s="82"/>
      <c r="N97" s="83"/>
      <c r="O97" s="121"/>
      <c r="P97" s="8"/>
      <c r="Q97" s="13"/>
      <c r="R97" s="93"/>
      <c r="S97" s="13"/>
      <c r="T97" s="13"/>
      <c r="U97" s="13"/>
      <c r="V97" s="13"/>
      <c r="W97" s="13"/>
      <c r="X97" s="13"/>
      <c r="Y97" s="13"/>
    </row>
    <row r="98" spans="1:29">
      <c r="A98" s="26" t="s">
        <v>561</v>
      </c>
      <c r="B98" s="20"/>
      <c r="C98" s="20"/>
      <c r="D98" s="20"/>
      <c r="E98" s="29"/>
      <c r="F98" s="27" t="s">
        <v>564</v>
      </c>
      <c r="G98" s="9"/>
      <c r="H98" s="9"/>
      <c r="I98" s="9"/>
      <c r="J98" s="50"/>
      <c r="K98" s="9"/>
      <c r="L98" s="9"/>
      <c r="M98" s="9"/>
      <c r="N98" s="8"/>
      <c r="O98" s="50"/>
      <c r="Q98" s="4"/>
      <c r="R98" s="14"/>
      <c r="S98" s="13"/>
      <c r="T98" s="13"/>
      <c r="U98" s="13"/>
      <c r="V98" s="13"/>
      <c r="W98" s="13"/>
      <c r="X98" s="13"/>
      <c r="Y98" s="13"/>
      <c r="Z98" s="13"/>
    </row>
    <row r="99" spans="1:29">
      <c r="A99" s="26"/>
      <c r="B99" s="20"/>
      <c r="C99" s="20"/>
      <c r="D99" s="20"/>
      <c r="E99" s="29"/>
      <c r="F99" s="27"/>
      <c r="G99" s="9"/>
      <c r="H99" s="9"/>
      <c r="I99" s="9"/>
      <c r="J99" s="50"/>
      <c r="K99" s="9"/>
      <c r="L99" s="9"/>
      <c r="M99" s="9"/>
      <c r="N99" s="8"/>
      <c r="O99" s="50"/>
      <c r="Q99" s="4"/>
      <c r="R99" s="79"/>
      <c r="S99" s="13"/>
      <c r="T99" s="13"/>
      <c r="U99" s="13"/>
      <c r="V99" s="13"/>
      <c r="W99" s="13"/>
      <c r="X99" s="13"/>
      <c r="Y99" s="13"/>
      <c r="Z99" s="13"/>
    </row>
    <row r="100" spans="1:29" ht="15">
      <c r="A100" s="8"/>
      <c r="B100" s="30" t="s">
        <v>824</v>
      </c>
      <c r="C100" s="30"/>
      <c r="D100" s="30"/>
      <c r="E100" s="30"/>
      <c r="F100" s="31"/>
      <c r="G100" s="29"/>
      <c r="H100" s="29"/>
      <c r="I100" s="70"/>
      <c r="J100" s="71"/>
      <c r="K100" s="72"/>
      <c r="L100" s="391"/>
      <c r="M100" s="9"/>
      <c r="N100" s="8"/>
      <c r="O100" s="50"/>
      <c r="Q100" s="4"/>
      <c r="R100" s="79"/>
      <c r="S100" s="13"/>
      <c r="T100" s="13"/>
      <c r="U100" s="13"/>
      <c r="V100" s="13"/>
      <c r="W100" s="13"/>
      <c r="X100" s="13"/>
      <c r="Y100" s="13"/>
      <c r="Z100" s="13"/>
    </row>
    <row r="101" spans="1:29" ht="38.25">
      <c r="A101" s="17" t="s">
        <v>16</v>
      </c>
      <c r="B101" s="18" t="s">
        <v>534</v>
      </c>
      <c r="C101" s="18"/>
      <c r="D101" s="19" t="s">
        <v>545</v>
      </c>
      <c r="E101" s="18" t="s">
        <v>546</v>
      </c>
      <c r="F101" s="18" t="s">
        <v>547</v>
      </c>
      <c r="G101" s="18" t="s">
        <v>566</v>
      </c>
      <c r="H101" s="18" t="s">
        <v>549</v>
      </c>
      <c r="I101" s="18" t="s">
        <v>550</v>
      </c>
      <c r="J101" s="73" t="s">
        <v>551</v>
      </c>
      <c r="K101" s="59" t="s">
        <v>567</v>
      </c>
      <c r="L101" s="74" t="s">
        <v>568</v>
      </c>
      <c r="M101" s="18" t="s">
        <v>569</v>
      </c>
      <c r="N101" s="392" t="s">
        <v>820</v>
      </c>
      <c r="O101" s="60" t="s">
        <v>819</v>
      </c>
      <c r="P101" s="18" t="s">
        <v>554</v>
      </c>
      <c r="Q101" s="75" t="s">
        <v>555</v>
      </c>
      <c r="R101" s="79"/>
      <c r="S101" s="13"/>
      <c r="T101" s="13"/>
      <c r="U101" s="13"/>
      <c r="V101" s="13"/>
      <c r="W101" s="13"/>
      <c r="X101" s="13"/>
      <c r="Y101" s="13"/>
      <c r="Z101" s="13"/>
    </row>
    <row r="102" spans="1:29" ht="14.25">
      <c r="A102" s="358"/>
      <c r="B102" s="373"/>
      <c r="C102" s="377"/>
      <c r="D102" s="385"/>
      <c r="E102" s="378"/>
      <c r="F102" s="403"/>
      <c r="G102" s="383"/>
      <c r="H102" s="378"/>
      <c r="I102" s="375"/>
      <c r="J102" s="414"/>
      <c r="K102" s="414"/>
      <c r="L102" s="415"/>
      <c r="M102" s="413"/>
      <c r="N102" s="415"/>
      <c r="O102" s="402"/>
      <c r="P102" s="379"/>
      <c r="Q102" s="393"/>
      <c r="R102" s="411"/>
      <c r="S102" s="401"/>
      <c r="T102" s="13"/>
      <c r="U102" s="410"/>
      <c r="V102" s="410"/>
      <c r="W102" s="410"/>
      <c r="X102" s="410"/>
      <c r="Y102" s="410"/>
      <c r="Z102" s="410"/>
      <c r="AA102" s="369"/>
      <c r="AB102" s="369"/>
      <c r="AC102" s="369"/>
    </row>
    <row r="103" spans="1:29" ht="14.25">
      <c r="A103" s="358"/>
      <c r="B103" s="373"/>
      <c r="C103" s="377"/>
      <c r="D103" s="385"/>
      <c r="E103" s="378"/>
      <c r="F103" s="403"/>
      <c r="G103" s="383"/>
      <c r="H103" s="378"/>
      <c r="I103" s="375"/>
      <c r="J103" s="414"/>
      <c r="K103" s="414"/>
      <c r="L103" s="415"/>
      <c r="M103" s="413"/>
      <c r="N103" s="415"/>
      <c r="O103" s="402"/>
      <c r="P103" s="379"/>
      <c r="Q103" s="393"/>
      <c r="R103" s="411"/>
      <c r="S103" s="401"/>
      <c r="T103" s="13"/>
      <c r="U103" s="410"/>
      <c r="V103" s="410"/>
      <c r="W103" s="410"/>
      <c r="X103" s="410"/>
      <c r="Y103" s="410"/>
      <c r="Z103" s="410"/>
      <c r="AA103" s="369"/>
      <c r="AB103" s="369"/>
      <c r="AC103" s="369"/>
    </row>
    <row r="104" spans="1:29" s="369" customFormat="1" ht="14.25">
      <c r="A104" s="358"/>
      <c r="B104" s="373"/>
      <c r="C104" s="377"/>
      <c r="D104" s="385"/>
      <c r="E104" s="378"/>
      <c r="F104" s="403"/>
      <c r="G104" s="383"/>
      <c r="H104" s="378"/>
      <c r="I104" s="375"/>
      <c r="J104" s="414"/>
      <c r="K104" s="414"/>
      <c r="L104" s="415"/>
      <c r="M104" s="413"/>
      <c r="N104" s="415"/>
      <c r="O104" s="402"/>
      <c r="P104" s="379"/>
      <c r="Q104" s="393"/>
      <c r="R104" s="408"/>
      <c r="S104" s="410"/>
      <c r="T104" s="410"/>
      <c r="U104" s="410"/>
      <c r="V104" s="410"/>
      <c r="W104" s="410"/>
      <c r="X104" s="410"/>
      <c r="Y104" s="410"/>
      <c r="Z104" s="410"/>
    </row>
    <row r="105" spans="1:29" s="369" customFormat="1" ht="14.25">
      <c r="A105" s="358"/>
      <c r="B105" s="373"/>
      <c r="C105" s="377"/>
      <c r="D105" s="385"/>
      <c r="E105" s="378"/>
      <c r="F105" s="414"/>
      <c r="G105" s="387"/>
      <c r="H105" s="378"/>
      <c r="I105" s="375"/>
      <c r="J105" s="414"/>
      <c r="K105" s="414"/>
      <c r="L105" s="415"/>
      <c r="M105" s="413"/>
      <c r="N105" s="415"/>
      <c r="O105" s="402"/>
      <c r="P105" s="379"/>
      <c r="Q105" s="393"/>
      <c r="R105" s="408"/>
      <c r="S105" s="410"/>
      <c r="T105" s="410"/>
      <c r="U105" s="410"/>
      <c r="V105" s="410"/>
      <c r="W105" s="410"/>
      <c r="X105" s="410"/>
      <c r="Y105" s="410"/>
      <c r="Z105" s="410"/>
    </row>
    <row r="106" spans="1:29" s="369" customFormat="1" ht="14.25">
      <c r="A106" s="358"/>
      <c r="B106" s="373"/>
      <c r="C106" s="377"/>
      <c r="D106" s="385"/>
      <c r="E106" s="378"/>
      <c r="F106" s="414"/>
      <c r="G106" s="387"/>
      <c r="H106" s="378"/>
      <c r="I106" s="375"/>
      <c r="J106" s="414"/>
      <c r="K106" s="414"/>
      <c r="L106" s="415"/>
      <c r="M106" s="413"/>
      <c r="N106" s="415"/>
      <c r="O106" s="402"/>
      <c r="P106" s="379"/>
      <c r="Q106" s="393"/>
      <c r="R106" s="408"/>
      <c r="S106" s="410"/>
      <c r="T106" s="410"/>
      <c r="U106" s="410"/>
      <c r="V106" s="410"/>
      <c r="W106" s="410"/>
      <c r="X106" s="410"/>
      <c r="Y106" s="410"/>
      <c r="Z106" s="410"/>
    </row>
    <row r="107" spans="1:29" s="369" customFormat="1" ht="14.25">
      <c r="A107" s="358"/>
      <c r="B107" s="373"/>
      <c r="C107" s="377"/>
      <c r="D107" s="385"/>
      <c r="E107" s="378"/>
      <c r="F107" s="403"/>
      <c r="G107" s="383"/>
      <c r="H107" s="378"/>
      <c r="I107" s="375"/>
      <c r="J107" s="414"/>
      <c r="K107" s="405"/>
      <c r="L107" s="415"/>
      <c r="M107" s="413"/>
      <c r="N107" s="415"/>
      <c r="O107" s="402"/>
      <c r="P107" s="407"/>
      <c r="Q107" s="393"/>
      <c r="R107" s="408"/>
      <c r="S107" s="410"/>
      <c r="T107" s="410"/>
      <c r="U107" s="410"/>
      <c r="V107" s="410"/>
      <c r="W107" s="410"/>
      <c r="X107" s="410"/>
      <c r="Y107" s="410"/>
      <c r="Z107" s="410"/>
    </row>
    <row r="108" spans="1:29" s="369" customFormat="1" ht="14.25">
      <c r="A108" s="358"/>
      <c r="B108" s="373"/>
      <c r="C108" s="377"/>
      <c r="D108" s="385"/>
      <c r="E108" s="378"/>
      <c r="F108" s="403"/>
      <c r="G108" s="383"/>
      <c r="H108" s="378"/>
      <c r="I108" s="375"/>
      <c r="J108" s="405"/>
      <c r="K108" s="405"/>
      <c r="L108" s="405"/>
      <c r="M108" s="405"/>
      <c r="N108" s="406"/>
      <c r="O108" s="417"/>
      <c r="P108" s="407"/>
      <c r="Q108" s="393"/>
      <c r="R108" s="408"/>
      <c r="S108" s="410"/>
      <c r="T108" s="410"/>
      <c r="U108" s="410"/>
      <c r="V108" s="410"/>
      <c r="W108" s="410"/>
      <c r="X108" s="410"/>
      <c r="Y108" s="410"/>
      <c r="Z108" s="410"/>
    </row>
    <row r="109" spans="1:29" s="369" customFormat="1" ht="14.25">
      <c r="A109" s="358"/>
      <c r="B109" s="373"/>
      <c r="C109" s="377"/>
      <c r="D109" s="385"/>
      <c r="E109" s="378"/>
      <c r="F109" s="414"/>
      <c r="G109" s="387"/>
      <c r="H109" s="378"/>
      <c r="I109" s="375"/>
      <c r="J109" s="414"/>
      <c r="K109" s="414"/>
      <c r="L109" s="415"/>
      <c r="M109" s="413"/>
      <c r="N109" s="415"/>
      <c r="O109" s="402"/>
      <c r="P109" s="379"/>
      <c r="Q109" s="393"/>
      <c r="R109" s="411"/>
      <c r="S109" s="401"/>
      <c r="T109" s="410"/>
      <c r="U109" s="410"/>
      <c r="V109" s="410"/>
      <c r="W109" s="410"/>
      <c r="X109" s="410"/>
      <c r="Y109" s="410"/>
      <c r="Z109" s="410"/>
    </row>
    <row r="110" spans="1:29" s="369" customFormat="1" ht="14.25">
      <c r="A110" s="358"/>
      <c r="B110" s="373"/>
      <c r="C110" s="377"/>
      <c r="D110" s="385"/>
      <c r="E110" s="378"/>
      <c r="F110" s="403"/>
      <c r="G110" s="383"/>
      <c r="H110" s="378"/>
      <c r="I110" s="375"/>
      <c r="J110" s="352"/>
      <c r="K110" s="352"/>
      <c r="L110" s="352"/>
      <c r="M110" s="352"/>
      <c r="N110" s="404"/>
      <c r="O110" s="402"/>
      <c r="P110" s="380"/>
      <c r="Q110" s="393"/>
      <c r="R110" s="411"/>
      <c r="S110" s="401"/>
      <c r="T110" s="410"/>
      <c r="U110" s="410"/>
      <c r="V110" s="410"/>
      <c r="W110" s="410"/>
      <c r="X110" s="410"/>
      <c r="Y110" s="410"/>
      <c r="Z110" s="410"/>
    </row>
    <row r="111" spans="1:29">
      <c r="A111" s="26"/>
      <c r="B111" s="20"/>
      <c r="C111" s="20"/>
      <c r="D111" s="20"/>
      <c r="E111" s="29"/>
      <c r="F111" s="27"/>
      <c r="G111" s="9"/>
      <c r="H111" s="9"/>
      <c r="I111" s="9"/>
      <c r="J111" s="50"/>
      <c r="K111" s="9"/>
      <c r="L111" s="9"/>
      <c r="M111" s="9"/>
      <c r="N111" s="8"/>
      <c r="O111" s="50"/>
      <c r="P111" s="4"/>
      <c r="Q111" s="8"/>
      <c r="R111" s="138"/>
      <c r="S111" s="13"/>
      <c r="T111" s="13"/>
      <c r="U111" s="13"/>
      <c r="V111" s="13"/>
      <c r="W111" s="13"/>
      <c r="X111" s="13"/>
      <c r="Y111" s="13"/>
      <c r="Z111" s="13"/>
    </row>
    <row r="112" spans="1:29">
      <c r="A112" s="26"/>
      <c r="B112" s="20"/>
      <c r="C112" s="20"/>
      <c r="D112" s="20"/>
      <c r="E112" s="29"/>
      <c r="F112" s="27"/>
      <c r="G112" s="38"/>
      <c r="H112" s="39"/>
      <c r="I112" s="79"/>
      <c r="J112" s="14"/>
      <c r="K112" s="80"/>
      <c r="L112" s="81"/>
      <c r="M112" s="82"/>
      <c r="N112" s="83"/>
      <c r="O112" s="84"/>
      <c r="P112" s="8"/>
      <c r="Q112" s="13"/>
      <c r="R112" s="138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34"/>
      <c r="B113" s="42"/>
      <c r="C113" s="99"/>
      <c r="D113" s="3"/>
      <c r="E113" s="35"/>
      <c r="F113" s="79"/>
      <c r="G113" s="38"/>
      <c r="H113" s="39"/>
      <c r="I113" s="79"/>
      <c r="J113" s="14"/>
      <c r="K113" s="80"/>
      <c r="L113" s="81"/>
      <c r="M113" s="82"/>
      <c r="N113" s="83"/>
      <c r="O113" s="84"/>
      <c r="P113" s="8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 ht="15">
      <c r="A114" s="2"/>
      <c r="B114" s="100" t="s">
        <v>576</v>
      </c>
      <c r="C114" s="100"/>
      <c r="D114" s="100"/>
      <c r="E114" s="100"/>
      <c r="F114" s="14"/>
      <c r="G114" s="14"/>
      <c r="H114" s="101"/>
      <c r="I114" s="14"/>
      <c r="J114" s="71"/>
      <c r="K114" s="72"/>
      <c r="L114" s="14"/>
      <c r="M114" s="14"/>
      <c r="N114" s="13"/>
      <c r="O114" s="95"/>
      <c r="P114" s="8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 ht="38.25">
      <c r="A115" s="17" t="s">
        <v>16</v>
      </c>
      <c r="B115" s="18" t="s">
        <v>534</v>
      </c>
      <c r="C115" s="18"/>
      <c r="D115" s="19" t="s">
        <v>545</v>
      </c>
      <c r="E115" s="18" t="s">
        <v>546</v>
      </c>
      <c r="F115" s="18" t="s">
        <v>547</v>
      </c>
      <c r="G115" s="18" t="s">
        <v>577</v>
      </c>
      <c r="H115" s="18" t="s">
        <v>578</v>
      </c>
      <c r="I115" s="18" t="s">
        <v>550</v>
      </c>
      <c r="J115" s="58" t="s">
        <v>551</v>
      </c>
      <c r="K115" s="18" t="s">
        <v>552</v>
      </c>
      <c r="L115" s="18" t="s">
        <v>553</v>
      </c>
      <c r="M115" s="18" t="s">
        <v>554</v>
      </c>
      <c r="N115" s="19" t="s">
        <v>555</v>
      </c>
      <c r="O115" s="95"/>
      <c r="P115" s="8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4">
        <v>1</v>
      </c>
      <c r="B116" s="102">
        <v>41579</v>
      </c>
      <c r="C116" s="102"/>
      <c r="D116" s="103" t="s">
        <v>579</v>
      </c>
      <c r="E116" s="104" t="s">
        <v>580</v>
      </c>
      <c r="F116" s="105">
        <v>82</v>
      </c>
      <c r="G116" s="104" t="s">
        <v>581</v>
      </c>
      <c r="H116" s="104">
        <v>100</v>
      </c>
      <c r="I116" s="122">
        <v>100</v>
      </c>
      <c r="J116" s="123" t="s">
        <v>582</v>
      </c>
      <c r="K116" s="124">
        <f t="shared" ref="K116:K147" si="78">H116-F116</f>
        <v>18</v>
      </c>
      <c r="L116" s="125">
        <f t="shared" ref="L116:L147" si="79">K116/F116</f>
        <v>0.21951219512195122</v>
      </c>
      <c r="M116" s="126" t="s">
        <v>556</v>
      </c>
      <c r="N116" s="127">
        <v>42657</v>
      </c>
      <c r="O116" s="50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2</v>
      </c>
      <c r="B117" s="102">
        <v>41794</v>
      </c>
      <c r="C117" s="102"/>
      <c r="D117" s="103" t="s">
        <v>583</v>
      </c>
      <c r="E117" s="104" t="s">
        <v>557</v>
      </c>
      <c r="F117" s="105">
        <v>257</v>
      </c>
      <c r="G117" s="104" t="s">
        <v>581</v>
      </c>
      <c r="H117" s="104">
        <v>300</v>
      </c>
      <c r="I117" s="122">
        <v>300</v>
      </c>
      <c r="J117" s="123" t="s">
        <v>582</v>
      </c>
      <c r="K117" s="124">
        <f t="shared" si="78"/>
        <v>43</v>
      </c>
      <c r="L117" s="125">
        <f t="shared" si="79"/>
        <v>0.16731517509727625</v>
      </c>
      <c r="M117" s="126" t="s">
        <v>556</v>
      </c>
      <c r="N117" s="127">
        <v>41822</v>
      </c>
      <c r="O117" s="50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4">
        <v>3</v>
      </c>
      <c r="B118" s="102">
        <v>41828</v>
      </c>
      <c r="C118" s="102"/>
      <c r="D118" s="103" t="s">
        <v>584</v>
      </c>
      <c r="E118" s="104" t="s">
        <v>557</v>
      </c>
      <c r="F118" s="105">
        <v>393</v>
      </c>
      <c r="G118" s="104" t="s">
        <v>581</v>
      </c>
      <c r="H118" s="104">
        <v>468</v>
      </c>
      <c r="I118" s="122">
        <v>468</v>
      </c>
      <c r="J118" s="123" t="s">
        <v>582</v>
      </c>
      <c r="K118" s="124">
        <f t="shared" si="78"/>
        <v>75</v>
      </c>
      <c r="L118" s="125">
        <f t="shared" si="79"/>
        <v>0.19083969465648856</v>
      </c>
      <c r="M118" s="126" t="s">
        <v>556</v>
      </c>
      <c r="N118" s="127">
        <v>41863</v>
      </c>
      <c r="O118" s="50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4">
        <v>4</v>
      </c>
      <c r="B119" s="102">
        <v>41857</v>
      </c>
      <c r="C119" s="102"/>
      <c r="D119" s="103" t="s">
        <v>585</v>
      </c>
      <c r="E119" s="104" t="s">
        <v>557</v>
      </c>
      <c r="F119" s="105">
        <v>205</v>
      </c>
      <c r="G119" s="104" t="s">
        <v>581</v>
      </c>
      <c r="H119" s="104">
        <v>275</v>
      </c>
      <c r="I119" s="122">
        <v>250</v>
      </c>
      <c r="J119" s="123" t="s">
        <v>582</v>
      </c>
      <c r="K119" s="124">
        <f t="shared" si="78"/>
        <v>70</v>
      </c>
      <c r="L119" s="125">
        <f t="shared" si="79"/>
        <v>0.34146341463414637</v>
      </c>
      <c r="M119" s="126" t="s">
        <v>556</v>
      </c>
      <c r="N119" s="127">
        <v>41962</v>
      </c>
      <c r="O119" s="50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4">
        <v>5</v>
      </c>
      <c r="B120" s="102">
        <v>41886</v>
      </c>
      <c r="C120" s="102"/>
      <c r="D120" s="103" t="s">
        <v>586</v>
      </c>
      <c r="E120" s="104" t="s">
        <v>557</v>
      </c>
      <c r="F120" s="105">
        <v>162</v>
      </c>
      <c r="G120" s="104" t="s">
        <v>581</v>
      </c>
      <c r="H120" s="104">
        <v>190</v>
      </c>
      <c r="I120" s="122">
        <v>190</v>
      </c>
      <c r="J120" s="123" t="s">
        <v>582</v>
      </c>
      <c r="K120" s="124">
        <f t="shared" si="78"/>
        <v>28</v>
      </c>
      <c r="L120" s="125">
        <f t="shared" si="79"/>
        <v>0.1728395061728395</v>
      </c>
      <c r="M120" s="126" t="s">
        <v>556</v>
      </c>
      <c r="N120" s="127">
        <v>42006</v>
      </c>
      <c r="O120" s="50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4">
        <v>6</v>
      </c>
      <c r="B121" s="102">
        <v>41886</v>
      </c>
      <c r="C121" s="102"/>
      <c r="D121" s="103" t="s">
        <v>587</v>
      </c>
      <c r="E121" s="104" t="s">
        <v>557</v>
      </c>
      <c r="F121" s="105">
        <v>75</v>
      </c>
      <c r="G121" s="104" t="s">
        <v>581</v>
      </c>
      <c r="H121" s="104">
        <v>91.5</v>
      </c>
      <c r="I121" s="122" t="s">
        <v>588</v>
      </c>
      <c r="J121" s="123" t="s">
        <v>589</v>
      </c>
      <c r="K121" s="124">
        <f t="shared" si="78"/>
        <v>16.5</v>
      </c>
      <c r="L121" s="125">
        <f t="shared" si="79"/>
        <v>0.22</v>
      </c>
      <c r="M121" s="126" t="s">
        <v>556</v>
      </c>
      <c r="N121" s="127">
        <v>41954</v>
      </c>
      <c r="O121" s="50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7</v>
      </c>
      <c r="B122" s="102">
        <v>41913</v>
      </c>
      <c r="C122" s="102"/>
      <c r="D122" s="103" t="s">
        <v>590</v>
      </c>
      <c r="E122" s="104" t="s">
        <v>557</v>
      </c>
      <c r="F122" s="105">
        <v>850</v>
      </c>
      <c r="G122" s="104" t="s">
        <v>581</v>
      </c>
      <c r="H122" s="104">
        <v>982.5</v>
      </c>
      <c r="I122" s="122">
        <v>1050</v>
      </c>
      <c r="J122" s="123" t="s">
        <v>591</v>
      </c>
      <c r="K122" s="124">
        <f t="shared" si="78"/>
        <v>132.5</v>
      </c>
      <c r="L122" s="125">
        <f t="shared" si="79"/>
        <v>0.15588235294117647</v>
      </c>
      <c r="M122" s="126" t="s">
        <v>556</v>
      </c>
      <c r="N122" s="127">
        <v>42039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8</v>
      </c>
      <c r="B123" s="102">
        <v>41913</v>
      </c>
      <c r="C123" s="102"/>
      <c r="D123" s="103" t="s">
        <v>592</v>
      </c>
      <c r="E123" s="104" t="s">
        <v>557</v>
      </c>
      <c r="F123" s="105">
        <v>475</v>
      </c>
      <c r="G123" s="104" t="s">
        <v>581</v>
      </c>
      <c r="H123" s="104">
        <v>515</v>
      </c>
      <c r="I123" s="122">
        <v>600</v>
      </c>
      <c r="J123" s="123" t="s">
        <v>593</v>
      </c>
      <c r="K123" s="124">
        <f t="shared" si="78"/>
        <v>40</v>
      </c>
      <c r="L123" s="125">
        <f t="shared" si="79"/>
        <v>8.4210526315789472E-2</v>
      </c>
      <c r="M123" s="126" t="s">
        <v>556</v>
      </c>
      <c r="N123" s="127">
        <v>41939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9</v>
      </c>
      <c r="B124" s="102">
        <v>41913</v>
      </c>
      <c r="C124" s="102"/>
      <c r="D124" s="103" t="s">
        <v>594</v>
      </c>
      <c r="E124" s="104" t="s">
        <v>557</v>
      </c>
      <c r="F124" s="105">
        <v>86</v>
      </c>
      <c r="G124" s="104" t="s">
        <v>581</v>
      </c>
      <c r="H124" s="104">
        <v>99</v>
      </c>
      <c r="I124" s="122">
        <v>140</v>
      </c>
      <c r="J124" s="123" t="s">
        <v>595</v>
      </c>
      <c r="K124" s="124">
        <f t="shared" si="78"/>
        <v>13</v>
      </c>
      <c r="L124" s="125">
        <f t="shared" si="79"/>
        <v>0.15116279069767441</v>
      </c>
      <c r="M124" s="126" t="s">
        <v>556</v>
      </c>
      <c r="N124" s="127">
        <v>41939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10</v>
      </c>
      <c r="B125" s="102">
        <v>41926</v>
      </c>
      <c r="C125" s="102"/>
      <c r="D125" s="103" t="s">
        <v>596</v>
      </c>
      <c r="E125" s="104" t="s">
        <v>557</v>
      </c>
      <c r="F125" s="105">
        <v>496.6</v>
      </c>
      <c r="G125" s="104" t="s">
        <v>581</v>
      </c>
      <c r="H125" s="104">
        <v>621</v>
      </c>
      <c r="I125" s="122">
        <v>580</v>
      </c>
      <c r="J125" s="123" t="s">
        <v>582</v>
      </c>
      <c r="K125" s="124">
        <f t="shared" si="78"/>
        <v>124.39999999999998</v>
      </c>
      <c r="L125" s="125">
        <f t="shared" si="79"/>
        <v>0.25050342327829234</v>
      </c>
      <c r="M125" s="126" t="s">
        <v>556</v>
      </c>
      <c r="N125" s="127">
        <v>42605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11</v>
      </c>
      <c r="B126" s="102">
        <v>41926</v>
      </c>
      <c r="C126" s="102"/>
      <c r="D126" s="103" t="s">
        <v>597</v>
      </c>
      <c r="E126" s="104" t="s">
        <v>557</v>
      </c>
      <c r="F126" s="105">
        <v>2481.9</v>
      </c>
      <c r="G126" s="104" t="s">
        <v>581</v>
      </c>
      <c r="H126" s="104">
        <v>2840</v>
      </c>
      <c r="I126" s="122">
        <v>2870</v>
      </c>
      <c r="J126" s="123" t="s">
        <v>598</v>
      </c>
      <c r="K126" s="124">
        <f t="shared" si="78"/>
        <v>358.09999999999991</v>
      </c>
      <c r="L126" s="125">
        <f t="shared" si="79"/>
        <v>0.14428462065353154</v>
      </c>
      <c r="M126" s="126" t="s">
        <v>556</v>
      </c>
      <c r="N126" s="127">
        <v>42017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12</v>
      </c>
      <c r="B127" s="102">
        <v>41928</v>
      </c>
      <c r="C127" s="102"/>
      <c r="D127" s="103" t="s">
        <v>599</v>
      </c>
      <c r="E127" s="104" t="s">
        <v>557</v>
      </c>
      <c r="F127" s="105">
        <v>84.5</v>
      </c>
      <c r="G127" s="104" t="s">
        <v>581</v>
      </c>
      <c r="H127" s="104">
        <v>93</v>
      </c>
      <c r="I127" s="122">
        <v>110</v>
      </c>
      <c r="J127" s="123" t="s">
        <v>600</v>
      </c>
      <c r="K127" s="124">
        <f t="shared" si="78"/>
        <v>8.5</v>
      </c>
      <c r="L127" s="125">
        <f t="shared" si="79"/>
        <v>0.10059171597633136</v>
      </c>
      <c r="M127" s="126" t="s">
        <v>556</v>
      </c>
      <c r="N127" s="127">
        <v>41939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13</v>
      </c>
      <c r="B128" s="102">
        <v>41928</v>
      </c>
      <c r="C128" s="102"/>
      <c r="D128" s="103" t="s">
        <v>601</v>
      </c>
      <c r="E128" s="104" t="s">
        <v>557</v>
      </c>
      <c r="F128" s="105">
        <v>401</v>
      </c>
      <c r="G128" s="104" t="s">
        <v>581</v>
      </c>
      <c r="H128" s="104">
        <v>428</v>
      </c>
      <c r="I128" s="122">
        <v>450</v>
      </c>
      <c r="J128" s="123" t="s">
        <v>602</v>
      </c>
      <c r="K128" s="124">
        <f t="shared" si="78"/>
        <v>27</v>
      </c>
      <c r="L128" s="125">
        <f t="shared" si="79"/>
        <v>6.7331670822942641E-2</v>
      </c>
      <c r="M128" s="126" t="s">
        <v>556</v>
      </c>
      <c r="N128" s="127">
        <v>42020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14</v>
      </c>
      <c r="B129" s="102">
        <v>41928</v>
      </c>
      <c r="C129" s="102"/>
      <c r="D129" s="103" t="s">
        <v>603</v>
      </c>
      <c r="E129" s="104" t="s">
        <v>557</v>
      </c>
      <c r="F129" s="105">
        <v>101</v>
      </c>
      <c r="G129" s="104" t="s">
        <v>581</v>
      </c>
      <c r="H129" s="104">
        <v>112</v>
      </c>
      <c r="I129" s="122">
        <v>120</v>
      </c>
      <c r="J129" s="123" t="s">
        <v>604</v>
      </c>
      <c r="K129" s="124">
        <f t="shared" si="78"/>
        <v>11</v>
      </c>
      <c r="L129" s="125">
        <f t="shared" si="79"/>
        <v>0.10891089108910891</v>
      </c>
      <c r="M129" s="126" t="s">
        <v>556</v>
      </c>
      <c r="N129" s="127">
        <v>41939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15</v>
      </c>
      <c r="B130" s="102">
        <v>41954</v>
      </c>
      <c r="C130" s="102"/>
      <c r="D130" s="103" t="s">
        <v>605</v>
      </c>
      <c r="E130" s="104" t="s">
        <v>557</v>
      </c>
      <c r="F130" s="105">
        <v>59</v>
      </c>
      <c r="G130" s="104" t="s">
        <v>581</v>
      </c>
      <c r="H130" s="104">
        <v>76</v>
      </c>
      <c r="I130" s="122">
        <v>76</v>
      </c>
      <c r="J130" s="123" t="s">
        <v>582</v>
      </c>
      <c r="K130" s="124">
        <f t="shared" si="78"/>
        <v>17</v>
      </c>
      <c r="L130" s="125">
        <f t="shared" si="79"/>
        <v>0.28813559322033899</v>
      </c>
      <c r="M130" s="126" t="s">
        <v>556</v>
      </c>
      <c r="N130" s="127">
        <v>43032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16</v>
      </c>
      <c r="B131" s="102">
        <v>41954</v>
      </c>
      <c r="C131" s="102"/>
      <c r="D131" s="103" t="s">
        <v>594</v>
      </c>
      <c r="E131" s="104" t="s">
        <v>557</v>
      </c>
      <c r="F131" s="105">
        <v>99</v>
      </c>
      <c r="G131" s="104" t="s">
        <v>581</v>
      </c>
      <c r="H131" s="104">
        <v>120</v>
      </c>
      <c r="I131" s="122">
        <v>120</v>
      </c>
      <c r="J131" s="123" t="s">
        <v>606</v>
      </c>
      <c r="K131" s="124">
        <f t="shared" si="78"/>
        <v>21</v>
      </c>
      <c r="L131" s="125">
        <f t="shared" si="79"/>
        <v>0.21212121212121213</v>
      </c>
      <c r="M131" s="126" t="s">
        <v>556</v>
      </c>
      <c r="N131" s="127">
        <v>41960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17</v>
      </c>
      <c r="B132" s="102">
        <v>41956</v>
      </c>
      <c r="C132" s="102"/>
      <c r="D132" s="103" t="s">
        <v>607</v>
      </c>
      <c r="E132" s="104" t="s">
        <v>557</v>
      </c>
      <c r="F132" s="105">
        <v>22</v>
      </c>
      <c r="G132" s="104" t="s">
        <v>581</v>
      </c>
      <c r="H132" s="104">
        <v>33.549999999999997</v>
      </c>
      <c r="I132" s="122">
        <v>32</v>
      </c>
      <c r="J132" s="123" t="s">
        <v>608</v>
      </c>
      <c r="K132" s="124">
        <f t="shared" si="78"/>
        <v>11.549999999999997</v>
      </c>
      <c r="L132" s="125">
        <f t="shared" si="79"/>
        <v>0.52499999999999991</v>
      </c>
      <c r="M132" s="126" t="s">
        <v>556</v>
      </c>
      <c r="N132" s="127">
        <v>42188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18</v>
      </c>
      <c r="B133" s="102">
        <v>41976</v>
      </c>
      <c r="C133" s="102"/>
      <c r="D133" s="103" t="s">
        <v>609</v>
      </c>
      <c r="E133" s="104" t="s">
        <v>557</v>
      </c>
      <c r="F133" s="105">
        <v>440</v>
      </c>
      <c r="G133" s="104" t="s">
        <v>581</v>
      </c>
      <c r="H133" s="104">
        <v>520</v>
      </c>
      <c r="I133" s="122">
        <v>520</v>
      </c>
      <c r="J133" s="123" t="s">
        <v>610</v>
      </c>
      <c r="K133" s="124">
        <f t="shared" si="78"/>
        <v>80</v>
      </c>
      <c r="L133" s="125">
        <f t="shared" si="79"/>
        <v>0.18181818181818182</v>
      </c>
      <c r="M133" s="126" t="s">
        <v>556</v>
      </c>
      <c r="N133" s="127">
        <v>42208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19</v>
      </c>
      <c r="B134" s="102">
        <v>41976</v>
      </c>
      <c r="C134" s="102"/>
      <c r="D134" s="103" t="s">
        <v>611</v>
      </c>
      <c r="E134" s="104" t="s">
        <v>557</v>
      </c>
      <c r="F134" s="105">
        <v>360</v>
      </c>
      <c r="G134" s="104" t="s">
        <v>581</v>
      </c>
      <c r="H134" s="104">
        <v>427</v>
      </c>
      <c r="I134" s="122">
        <v>425</v>
      </c>
      <c r="J134" s="123" t="s">
        <v>612</v>
      </c>
      <c r="K134" s="124">
        <f t="shared" si="78"/>
        <v>67</v>
      </c>
      <c r="L134" s="125">
        <f t="shared" si="79"/>
        <v>0.18611111111111112</v>
      </c>
      <c r="M134" s="126" t="s">
        <v>556</v>
      </c>
      <c r="N134" s="127">
        <v>42058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20</v>
      </c>
      <c r="B135" s="102">
        <v>42012</v>
      </c>
      <c r="C135" s="102"/>
      <c r="D135" s="103" t="s">
        <v>613</v>
      </c>
      <c r="E135" s="104" t="s">
        <v>557</v>
      </c>
      <c r="F135" s="105">
        <v>360</v>
      </c>
      <c r="G135" s="104" t="s">
        <v>581</v>
      </c>
      <c r="H135" s="104">
        <v>455</v>
      </c>
      <c r="I135" s="122">
        <v>420</v>
      </c>
      <c r="J135" s="123" t="s">
        <v>614</v>
      </c>
      <c r="K135" s="124">
        <f t="shared" si="78"/>
        <v>95</v>
      </c>
      <c r="L135" s="125">
        <f t="shared" si="79"/>
        <v>0.2638888888888889</v>
      </c>
      <c r="M135" s="126" t="s">
        <v>556</v>
      </c>
      <c r="N135" s="127">
        <v>42024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21</v>
      </c>
      <c r="B136" s="102">
        <v>42012</v>
      </c>
      <c r="C136" s="102"/>
      <c r="D136" s="103" t="s">
        <v>615</v>
      </c>
      <c r="E136" s="104" t="s">
        <v>557</v>
      </c>
      <c r="F136" s="105">
        <v>130</v>
      </c>
      <c r="G136" s="104"/>
      <c r="H136" s="104">
        <v>175.5</v>
      </c>
      <c r="I136" s="122">
        <v>165</v>
      </c>
      <c r="J136" s="123" t="s">
        <v>616</v>
      </c>
      <c r="K136" s="124">
        <f t="shared" si="78"/>
        <v>45.5</v>
      </c>
      <c r="L136" s="125">
        <f t="shared" si="79"/>
        <v>0.35</v>
      </c>
      <c r="M136" s="126" t="s">
        <v>556</v>
      </c>
      <c r="N136" s="127">
        <v>43088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22</v>
      </c>
      <c r="B137" s="102">
        <v>42040</v>
      </c>
      <c r="C137" s="102"/>
      <c r="D137" s="103" t="s">
        <v>376</v>
      </c>
      <c r="E137" s="104" t="s">
        <v>580</v>
      </c>
      <c r="F137" s="105">
        <v>98</v>
      </c>
      <c r="G137" s="104"/>
      <c r="H137" s="104">
        <v>120</v>
      </c>
      <c r="I137" s="122">
        <v>120</v>
      </c>
      <c r="J137" s="123" t="s">
        <v>582</v>
      </c>
      <c r="K137" s="124">
        <f t="shared" si="78"/>
        <v>22</v>
      </c>
      <c r="L137" s="125">
        <f t="shared" si="79"/>
        <v>0.22448979591836735</v>
      </c>
      <c r="M137" s="126" t="s">
        <v>556</v>
      </c>
      <c r="N137" s="127">
        <v>42753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23</v>
      </c>
      <c r="B138" s="102">
        <v>42040</v>
      </c>
      <c r="C138" s="102"/>
      <c r="D138" s="103" t="s">
        <v>617</v>
      </c>
      <c r="E138" s="104" t="s">
        <v>580</v>
      </c>
      <c r="F138" s="105">
        <v>196</v>
      </c>
      <c r="G138" s="104"/>
      <c r="H138" s="104">
        <v>262</v>
      </c>
      <c r="I138" s="122">
        <v>255</v>
      </c>
      <c r="J138" s="123" t="s">
        <v>582</v>
      </c>
      <c r="K138" s="124">
        <f t="shared" si="78"/>
        <v>66</v>
      </c>
      <c r="L138" s="125">
        <f t="shared" si="79"/>
        <v>0.33673469387755101</v>
      </c>
      <c r="M138" s="126" t="s">
        <v>556</v>
      </c>
      <c r="N138" s="127">
        <v>42599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5">
        <v>24</v>
      </c>
      <c r="B139" s="106">
        <v>42067</v>
      </c>
      <c r="C139" s="106"/>
      <c r="D139" s="107" t="s">
        <v>375</v>
      </c>
      <c r="E139" s="108" t="s">
        <v>580</v>
      </c>
      <c r="F139" s="109">
        <v>235</v>
      </c>
      <c r="G139" s="109"/>
      <c r="H139" s="110">
        <v>77</v>
      </c>
      <c r="I139" s="128" t="s">
        <v>618</v>
      </c>
      <c r="J139" s="129" t="s">
        <v>619</v>
      </c>
      <c r="K139" s="130">
        <f t="shared" si="78"/>
        <v>-158</v>
      </c>
      <c r="L139" s="131">
        <f t="shared" si="79"/>
        <v>-0.67234042553191486</v>
      </c>
      <c r="M139" s="132" t="s">
        <v>620</v>
      </c>
      <c r="N139" s="133">
        <v>43522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25</v>
      </c>
      <c r="B140" s="102">
        <v>42067</v>
      </c>
      <c r="C140" s="102"/>
      <c r="D140" s="103" t="s">
        <v>453</v>
      </c>
      <c r="E140" s="104" t="s">
        <v>580</v>
      </c>
      <c r="F140" s="105">
        <v>185</v>
      </c>
      <c r="G140" s="104"/>
      <c r="H140" s="104">
        <v>224</v>
      </c>
      <c r="I140" s="122" t="s">
        <v>621</v>
      </c>
      <c r="J140" s="123" t="s">
        <v>582</v>
      </c>
      <c r="K140" s="124">
        <f t="shared" si="78"/>
        <v>39</v>
      </c>
      <c r="L140" s="125">
        <f t="shared" si="79"/>
        <v>0.21081081081081082</v>
      </c>
      <c r="M140" s="126" t="s">
        <v>556</v>
      </c>
      <c r="N140" s="127">
        <v>42647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339">
        <v>26</v>
      </c>
      <c r="B141" s="111">
        <v>42090</v>
      </c>
      <c r="C141" s="111"/>
      <c r="D141" s="112" t="s">
        <v>622</v>
      </c>
      <c r="E141" s="113" t="s">
        <v>580</v>
      </c>
      <c r="F141" s="114">
        <v>49.5</v>
      </c>
      <c r="G141" s="115"/>
      <c r="H141" s="115">
        <v>15.85</v>
      </c>
      <c r="I141" s="115">
        <v>67</v>
      </c>
      <c r="J141" s="134" t="s">
        <v>623</v>
      </c>
      <c r="K141" s="115">
        <f t="shared" si="78"/>
        <v>-33.65</v>
      </c>
      <c r="L141" s="135">
        <f t="shared" si="79"/>
        <v>-0.67979797979797973</v>
      </c>
      <c r="M141" s="132" t="s">
        <v>620</v>
      </c>
      <c r="N141" s="136">
        <v>43627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27</v>
      </c>
      <c r="B142" s="102">
        <v>42093</v>
      </c>
      <c r="C142" s="102"/>
      <c r="D142" s="103" t="s">
        <v>624</v>
      </c>
      <c r="E142" s="104" t="s">
        <v>580</v>
      </c>
      <c r="F142" s="105">
        <v>183.5</v>
      </c>
      <c r="G142" s="104"/>
      <c r="H142" s="104">
        <v>219</v>
      </c>
      <c r="I142" s="122">
        <v>218</v>
      </c>
      <c r="J142" s="123" t="s">
        <v>625</v>
      </c>
      <c r="K142" s="124">
        <f t="shared" si="78"/>
        <v>35.5</v>
      </c>
      <c r="L142" s="125">
        <f t="shared" si="79"/>
        <v>0.19346049046321526</v>
      </c>
      <c r="M142" s="126" t="s">
        <v>556</v>
      </c>
      <c r="N142" s="127">
        <v>42103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28</v>
      </c>
      <c r="B143" s="102">
        <v>42114</v>
      </c>
      <c r="C143" s="102"/>
      <c r="D143" s="103" t="s">
        <v>626</v>
      </c>
      <c r="E143" s="104" t="s">
        <v>580</v>
      </c>
      <c r="F143" s="105">
        <f>(227+237)/2</f>
        <v>232</v>
      </c>
      <c r="G143" s="104"/>
      <c r="H143" s="104">
        <v>298</v>
      </c>
      <c r="I143" s="122">
        <v>298</v>
      </c>
      <c r="J143" s="123" t="s">
        <v>582</v>
      </c>
      <c r="K143" s="124">
        <f t="shared" si="78"/>
        <v>66</v>
      </c>
      <c r="L143" s="125">
        <f t="shared" si="79"/>
        <v>0.28448275862068967</v>
      </c>
      <c r="M143" s="126" t="s">
        <v>556</v>
      </c>
      <c r="N143" s="127">
        <v>42823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29</v>
      </c>
      <c r="B144" s="102">
        <v>42128</v>
      </c>
      <c r="C144" s="102"/>
      <c r="D144" s="103" t="s">
        <v>627</v>
      </c>
      <c r="E144" s="104" t="s">
        <v>557</v>
      </c>
      <c r="F144" s="105">
        <v>385</v>
      </c>
      <c r="G144" s="104"/>
      <c r="H144" s="104">
        <f>212.5+331</f>
        <v>543.5</v>
      </c>
      <c r="I144" s="122">
        <v>510</v>
      </c>
      <c r="J144" s="123" t="s">
        <v>628</v>
      </c>
      <c r="K144" s="124">
        <f t="shared" si="78"/>
        <v>158.5</v>
      </c>
      <c r="L144" s="125">
        <f t="shared" si="79"/>
        <v>0.41168831168831171</v>
      </c>
      <c r="M144" s="126" t="s">
        <v>556</v>
      </c>
      <c r="N144" s="127">
        <v>42235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30</v>
      </c>
      <c r="B145" s="102">
        <v>42128</v>
      </c>
      <c r="C145" s="102"/>
      <c r="D145" s="103" t="s">
        <v>629</v>
      </c>
      <c r="E145" s="104" t="s">
        <v>557</v>
      </c>
      <c r="F145" s="105">
        <v>115.5</v>
      </c>
      <c r="G145" s="104"/>
      <c r="H145" s="104">
        <v>146</v>
      </c>
      <c r="I145" s="122">
        <v>142</v>
      </c>
      <c r="J145" s="123" t="s">
        <v>630</v>
      </c>
      <c r="K145" s="124">
        <f t="shared" si="78"/>
        <v>30.5</v>
      </c>
      <c r="L145" s="125">
        <f t="shared" si="79"/>
        <v>0.26406926406926406</v>
      </c>
      <c r="M145" s="126" t="s">
        <v>556</v>
      </c>
      <c r="N145" s="127">
        <v>42202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31</v>
      </c>
      <c r="B146" s="102">
        <v>42151</v>
      </c>
      <c r="C146" s="102"/>
      <c r="D146" s="103" t="s">
        <v>631</v>
      </c>
      <c r="E146" s="104" t="s">
        <v>557</v>
      </c>
      <c r="F146" s="105">
        <v>237.5</v>
      </c>
      <c r="G146" s="104"/>
      <c r="H146" s="104">
        <v>279.5</v>
      </c>
      <c r="I146" s="122">
        <v>278</v>
      </c>
      <c r="J146" s="123" t="s">
        <v>582</v>
      </c>
      <c r="K146" s="124">
        <f t="shared" si="78"/>
        <v>42</v>
      </c>
      <c r="L146" s="125">
        <f t="shared" si="79"/>
        <v>0.17684210526315788</v>
      </c>
      <c r="M146" s="126" t="s">
        <v>556</v>
      </c>
      <c r="N146" s="127">
        <v>42222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32</v>
      </c>
      <c r="B147" s="102">
        <v>42174</v>
      </c>
      <c r="C147" s="102"/>
      <c r="D147" s="103" t="s">
        <v>601</v>
      </c>
      <c r="E147" s="104" t="s">
        <v>580</v>
      </c>
      <c r="F147" s="105">
        <v>340</v>
      </c>
      <c r="G147" s="104"/>
      <c r="H147" s="104">
        <v>448</v>
      </c>
      <c r="I147" s="122">
        <v>448</v>
      </c>
      <c r="J147" s="123" t="s">
        <v>582</v>
      </c>
      <c r="K147" s="124">
        <f t="shared" si="78"/>
        <v>108</v>
      </c>
      <c r="L147" s="125">
        <f t="shared" si="79"/>
        <v>0.31764705882352939</v>
      </c>
      <c r="M147" s="126" t="s">
        <v>556</v>
      </c>
      <c r="N147" s="127">
        <v>43018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33</v>
      </c>
      <c r="B148" s="102">
        <v>42191</v>
      </c>
      <c r="C148" s="102"/>
      <c r="D148" s="103" t="s">
        <v>632</v>
      </c>
      <c r="E148" s="104" t="s">
        <v>580</v>
      </c>
      <c r="F148" s="105">
        <v>390</v>
      </c>
      <c r="G148" s="104"/>
      <c r="H148" s="104">
        <v>460</v>
      </c>
      <c r="I148" s="122">
        <v>460</v>
      </c>
      <c r="J148" s="123" t="s">
        <v>582</v>
      </c>
      <c r="K148" s="124">
        <f t="shared" ref="K148:K168" si="80">H148-F148</f>
        <v>70</v>
      </c>
      <c r="L148" s="125">
        <f t="shared" ref="L148:L168" si="81">K148/F148</f>
        <v>0.17948717948717949</v>
      </c>
      <c r="M148" s="126" t="s">
        <v>556</v>
      </c>
      <c r="N148" s="127">
        <v>42478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5">
        <v>34</v>
      </c>
      <c r="B149" s="106">
        <v>42195</v>
      </c>
      <c r="C149" s="106"/>
      <c r="D149" s="107" t="s">
        <v>633</v>
      </c>
      <c r="E149" s="108" t="s">
        <v>580</v>
      </c>
      <c r="F149" s="109">
        <v>122.5</v>
      </c>
      <c r="G149" s="109"/>
      <c r="H149" s="110">
        <v>61</v>
      </c>
      <c r="I149" s="128">
        <v>172</v>
      </c>
      <c r="J149" s="129" t="s">
        <v>634</v>
      </c>
      <c r="K149" s="130">
        <f t="shared" si="80"/>
        <v>-61.5</v>
      </c>
      <c r="L149" s="131">
        <f t="shared" si="81"/>
        <v>-0.50204081632653064</v>
      </c>
      <c r="M149" s="132" t="s">
        <v>620</v>
      </c>
      <c r="N149" s="133">
        <v>43333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35</v>
      </c>
      <c r="B150" s="102">
        <v>42219</v>
      </c>
      <c r="C150" s="102"/>
      <c r="D150" s="103" t="s">
        <v>635</v>
      </c>
      <c r="E150" s="104" t="s">
        <v>580</v>
      </c>
      <c r="F150" s="105">
        <v>297.5</v>
      </c>
      <c r="G150" s="104"/>
      <c r="H150" s="104">
        <v>350</v>
      </c>
      <c r="I150" s="122">
        <v>360</v>
      </c>
      <c r="J150" s="123" t="s">
        <v>636</v>
      </c>
      <c r="K150" s="124">
        <f t="shared" si="80"/>
        <v>52.5</v>
      </c>
      <c r="L150" s="125">
        <f t="shared" si="81"/>
        <v>0.17647058823529413</v>
      </c>
      <c r="M150" s="126" t="s">
        <v>556</v>
      </c>
      <c r="N150" s="127">
        <v>42232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36</v>
      </c>
      <c r="B151" s="102">
        <v>42219</v>
      </c>
      <c r="C151" s="102"/>
      <c r="D151" s="103" t="s">
        <v>637</v>
      </c>
      <c r="E151" s="104" t="s">
        <v>580</v>
      </c>
      <c r="F151" s="105">
        <v>115.5</v>
      </c>
      <c r="G151" s="104"/>
      <c r="H151" s="104">
        <v>149</v>
      </c>
      <c r="I151" s="122">
        <v>140</v>
      </c>
      <c r="J151" s="137" t="s">
        <v>638</v>
      </c>
      <c r="K151" s="124">
        <f t="shared" si="80"/>
        <v>33.5</v>
      </c>
      <c r="L151" s="125">
        <f t="shared" si="81"/>
        <v>0.29004329004329005</v>
      </c>
      <c r="M151" s="126" t="s">
        <v>556</v>
      </c>
      <c r="N151" s="127">
        <v>42740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37</v>
      </c>
      <c r="B152" s="102">
        <v>42251</v>
      </c>
      <c r="C152" s="102"/>
      <c r="D152" s="103" t="s">
        <v>631</v>
      </c>
      <c r="E152" s="104" t="s">
        <v>580</v>
      </c>
      <c r="F152" s="105">
        <v>226</v>
      </c>
      <c r="G152" s="104"/>
      <c r="H152" s="104">
        <v>292</v>
      </c>
      <c r="I152" s="122">
        <v>292</v>
      </c>
      <c r="J152" s="123" t="s">
        <v>639</v>
      </c>
      <c r="K152" s="124">
        <f t="shared" si="80"/>
        <v>66</v>
      </c>
      <c r="L152" s="125">
        <f t="shared" si="81"/>
        <v>0.29203539823008851</v>
      </c>
      <c r="M152" s="126" t="s">
        <v>556</v>
      </c>
      <c r="N152" s="127">
        <v>42286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38</v>
      </c>
      <c r="B153" s="102">
        <v>42254</v>
      </c>
      <c r="C153" s="102"/>
      <c r="D153" s="103" t="s">
        <v>626</v>
      </c>
      <c r="E153" s="104" t="s">
        <v>580</v>
      </c>
      <c r="F153" s="105">
        <v>232.5</v>
      </c>
      <c r="G153" s="104"/>
      <c r="H153" s="104">
        <v>312.5</v>
      </c>
      <c r="I153" s="122">
        <v>310</v>
      </c>
      <c r="J153" s="123" t="s">
        <v>582</v>
      </c>
      <c r="K153" s="124">
        <f t="shared" si="80"/>
        <v>80</v>
      </c>
      <c r="L153" s="125">
        <f t="shared" si="81"/>
        <v>0.34408602150537637</v>
      </c>
      <c r="M153" s="126" t="s">
        <v>556</v>
      </c>
      <c r="N153" s="127">
        <v>42823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39</v>
      </c>
      <c r="B154" s="102">
        <v>42268</v>
      </c>
      <c r="C154" s="102"/>
      <c r="D154" s="103" t="s">
        <v>640</v>
      </c>
      <c r="E154" s="104" t="s">
        <v>580</v>
      </c>
      <c r="F154" s="105">
        <v>196.5</v>
      </c>
      <c r="G154" s="104"/>
      <c r="H154" s="104">
        <v>238</v>
      </c>
      <c r="I154" s="122">
        <v>238</v>
      </c>
      <c r="J154" s="123" t="s">
        <v>639</v>
      </c>
      <c r="K154" s="124">
        <f t="shared" si="80"/>
        <v>41.5</v>
      </c>
      <c r="L154" s="125">
        <f t="shared" si="81"/>
        <v>0.21119592875318066</v>
      </c>
      <c r="M154" s="126" t="s">
        <v>556</v>
      </c>
      <c r="N154" s="127">
        <v>42291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40</v>
      </c>
      <c r="B155" s="102">
        <v>42271</v>
      </c>
      <c r="C155" s="102"/>
      <c r="D155" s="103" t="s">
        <v>579</v>
      </c>
      <c r="E155" s="104" t="s">
        <v>580</v>
      </c>
      <c r="F155" s="105">
        <v>65</v>
      </c>
      <c r="G155" s="104"/>
      <c r="H155" s="104">
        <v>82</v>
      </c>
      <c r="I155" s="122">
        <v>82</v>
      </c>
      <c r="J155" s="123" t="s">
        <v>639</v>
      </c>
      <c r="K155" s="124">
        <f t="shared" si="80"/>
        <v>17</v>
      </c>
      <c r="L155" s="125">
        <f t="shared" si="81"/>
        <v>0.26153846153846155</v>
      </c>
      <c r="M155" s="126" t="s">
        <v>556</v>
      </c>
      <c r="N155" s="127">
        <v>42578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41</v>
      </c>
      <c r="B156" s="102">
        <v>42291</v>
      </c>
      <c r="C156" s="102"/>
      <c r="D156" s="103" t="s">
        <v>641</v>
      </c>
      <c r="E156" s="104" t="s">
        <v>580</v>
      </c>
      <c r="F156" s="105">
        <v>144</v>
      </c>
      <c r="G156" s="104"/>
      <c r="H156" s="104">
        <v>182.5</v>
      </c>
      <c r="I156" s="122">
        <v>181</v>
      </c>
      <c r="J156" s="123" t="s">
        <v>639</v>
      </c>
      <c r="K156" s="124">
        <f t="shared" si="80"/>
        <v>38.5</v>
      </c>
      <c r="L156" s="125">
        <f t="shared" si="81"/>
        <v>0.2673611111111111</v>
      </c>
      <c r="M156" s="126" t="s">
        <v>556</v>
      </c>
      <c r="N156" s="127">
        <v>42817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42</v>
      </c>
      <c r="B157" s="102">
        <v>42291</v>
      </c>
      <c r="C157" s="102"/>
      <c r="D157" s="103" t="s">
        <v>642</v>
      </c>
      <c r="E157" s="104" t="s">
        <v>580</v>
      </c>
      <c r="F157" s="105">
        <v>264</v>
      </c>
      <c r="G157" s="104"/>
      <c r="H157" s="104">
        <v>311</v>
      </c>
      <c r="I157" s="122">
        <v>311</v>
      </c>
      <c r="J157" s="123" t="s">
        <v>639</v>
      </c>
      <c r="K157" s="124">
        <f t="shared" si="80"/>
        <v>47</v>
      </c>
      <c r="L157" s="125">
        <f t="shared" si="81"/>
        <v>0.17803030303030304</v>
      </c>
      <c r="M157" s="126" t="s">
        <v>556</v>
      </c>
      <c r="N157" s="127">
        <v>42604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43</v>
      </c>
      <c r="B158" s="102">
        <v>42318</v>
      </c>
      <c r="C158" s="102"/>
      <c r="D158" s="103" t="s">
        <v>643</v>
      </c>
      <c r="E158" s="104" t="s">
        <v>557</v>
      </c>
      <c r="F158" s="105">
        <v>549.5</v>
      </c>
      <c r="G158" s="104"/>
      <c r="H158" s="104">
        <v>630</v>
      </c>
      <c r="I158" s="122">
        <v>630</v>
      </c>
      <c r="J158" s="123" t="s">
        <v>639</v>
      </c>
      <c r="K158" s="124">
        <f t="shared" si="80"/>
        <v>80.5</v>
      </c>
      <c r="L158" s="125">
        <f t="shared" si="81"/>
        <v>0.1464968152866242</v>
      </c>
      <c r="M158" s="126" t="s">
        <v>556</v>
      </c>
      <c r="N158" s="127">
        <v>42419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44</v>
      </c>
      <c r="B159" s="102">
        <v>42342</v>
      </c>
      <c r="C159" s="102"/>
      <c r="D159" s="103" t="s">
        <v>644</v>
      </c>
      <c r="E159" s="104" t="s">
        <v>580</v>
      </c>
      <c r="F159" s="105">
        <v>1027.5</v>
      </c>
      <c r="G159" s="104"/>
      <c r="H159" s="104">
        <v>1315</v>
      </c>
      <c r="I159" s="122">
        <v>1250</v>
      </c>
      <c r="J159" s="123" t="s">
        <v>639</v>
      </c>
      <c r="K159" s="124">
        <f t="shared" si="80"/>
        <v>287.5</v>
      </c>
      <c r="L159" s="125">
        <f t="shared" si="81"/>
        <v>0.27980535279805352</v>
      </c>
      <c r="M159" s="126" t="s">
        <v>556</v>
      </c>
      <c r="N159" s="127">
        <v>43244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45</v>
      </c>
      <c r="B160" s="102">
        <v>42367</v>
      </c>
      <c r="C160" s="102"/>
      <c r="D160" s="103" t="s">
        <v>645</v>
      </c>
      <c r="E160" s="104" t="s">
        <v>580</v>
      </c>
      <c r="F160" s="105">
        <v>465</v>
      </c>
      <c r="G160" s="104"/>
      <c r="H160" s="104">
        <v>540</v>
      </c>
      <c r="I160" s="122">
        <v>540</v>
      </c>
      <c r="J160" s="123" t="s">
        <v>639</v>
      </c>
      <c r="K160" s="124">
        <f t="shared" si="80"/>
        <v>75</v>
      </c>
      <c r="L160" s="125">
        <f t="shared" si="81"/>
        <v>0.16129032258064516</v>
      </c>
      <c r="M160" s="126" t="s">
        <v>556</v>
      </c>
      <c r="N160" s="127">
        <v>42530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46</v>
      </c>
      <c r="B161" s="102">
        <v>42380</v>
      </c>
      <c r="C161" s="102"/>
      <c r="D161" s="103" t="s">
        <v>376</v>
      </c>
      <c r="E161" s="104" t="s">
        <v>557</v>
      </c>
      <c r="F161" s="105">
        <v>81</v>
      </c>
      <c r="G161" s="104"/>
      <c r="H161" s="104">
        <v>110</v>
      </c>
      <c r="I161" s="122">
        <v>110</v>
      </c>
      <c r="J161" s="123" t="s">
        <v>639</v>
      </c>
      <c r="K161" s="124">
        <f t="shared" si="80"/>
        <v>29</v>
      </c>
      <c r="L161" s="125">
        <f t="shared" si="81"/>
        <v>0.35802469135802467</v>
      </c>
      <c r="M161" s="126" t="s">
        <v>556</v>
      </c>
      <c r="N161" s="127">
        <v>42745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47</v>
      </c>
      <c r="B162" s="102">
        <v>42382</v>
      </c>
      <c r="C162" s="102"/>
      <c r="D162" s="103" t="s">
        <v>646</v>
      </c>
      <c r="E162" s="104" t="s">
        <v>557</v>
      </c>
      <c r="F162" s="105">
        <v>417.5</v>
      </c>
      <c r="G162" s="104"/>
      <c r="H162" s="104">
        <v>547</v>
      </c>
      <c r="I162" s="122">
        <v>535</v>
      </c>
      <c r="J162" s="123" t="s">
        <v>639</v>
      </c>
      <c r="K162" s="124">
        <f t="shared" si="80"/>
        <v>129.5</v>
      </c>
      <c r="L162" s="125">
        <f t="shared" si="81"/>
        <v>0.31017964071856285</v>
      </c>
      <c r="M162" s="126" t="s">
        <v>556</v>
      </c>
      <c r="N162" s="127">
        <v>42578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48</v>
      </c>
      <c r="B163" s="102">
        <v>42408</v>
      </c>
      <c r="C163" s="102"/>
      <c r="D163" s="103" t="s">
        <v>647</v>
      </c>
      <c r="E163" s="104" t="s">
        <v>580</v>
      </c>
      <c r="F163" s="105">
        <v>650</v>
      </c>
      <c r="G163" s="104"/>
      <c r="H163" s="104">
        <v>800</v>
      </c>
      <c r="I163" s="122">
        <v>800</v>
      </c>
      <c r="J163" s="123" t="s">
        <v>639</v>
      </c>
      <c r="K163" s="124">
        <f t="shared" si="80"/>
        <v>150</v>
      </c>
      <c r="L163" s="125">
        <f t="shared" si="81"/>
        <v>0.23076923076923078</v>
      </c>
      <c r="M163" s="126" t="s">
        <v>556</v>
      </c>
      <c r="N163" s="127">
        <v>43154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49</v>
      </c>
      <c r="B164" s="102">
        <v>42433</v>
      </c>
      <c r="C164" s="102"/>
      <c r="D164" s="103" t="s">
        <v>193</v>
      </c>
      <c r="E164" s="104" t="s">
        <v>580</v>
      </c>
      <c r="F164" s="105">
        <v>437.5</v>
      </c>
      <c r="G164" s="104"/>
      <c r="H164" s="104">
        <v>504.5</v>
      </c>
      <c r="I164" s="122">
        <v>522</v>
      </c>
      <c r="J164" s="123" t="s">
        <v>648</v>
      </c>
      <c r="K164" s="124">
        <f t="shared" si="80"/>
        <v>67</v>
      </c>
      <c r="L164" s="125">
        <f t="shared" si="81"/>
        <v>0.15314285714285714</v>
      </c>
      <c r="M164" s="126" t="s">
        <v>556</v>
      </c>
      <c r="N164" s="127">
        <v>42480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50</v>
      </c>
      <c r="B165" s="102">
        <v>42438</v>
      </c>
      <c r="C165" s="102"/>
      <c r="D165" s="103" t="s">
        <v>649</v>
      </c>
      <c r="E165" s="104" t="s">
        <v>580</v>
      </c>
      <c r="F165" s="105">
        <v>189.5</v>
      </c>
      <c r="G165" s="104"/>
      <c r="H165" s="104">
        <v>218</v>
      </c>
      <c r="I165" s="122">
        <v>218</v>
      </c>
      <c r="J165" s="123" t="s">
        <v>639</v>
      </c>
      <c r="K165" s="124">
        <f t="shared" si="80"/>
        <v>28.5</v>
      </c>
      <c r="L165" s="125">
        <f t="shared" si="81"/>
        <v>0.15039577836411611</v>
      </c>
      <c r="M165" s="126" t="s">
        <v>556</v>
      </c>
      <c r="N165" s="127">
        <v>43034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339">
        <v>51</v>
      </c>
      <c r="B166" s="111">
        <v>42471</v>
      </c>
      <c r="C166" s="111"/>
      <c r="D166" s="112" t="s">
        <v>650</v>
      </c>
      <c r="E166" s="113" t="s">
        <v>580</v>
      </c>
      <c r="F166" s="114">
        <v>36.5</v>
      </c>
      <c r="G166" s="115"/>
      <c r="H166" s="115">
        <v>15.85</v>
      </c>
      <c r="I166" s="115">
        <v>60</v>
      </c>
      <c r="J166" s="134" t="s">
        <v>651</v>
      </c>
      <c r="K166" s="130">
        <f t="shared" si="80"/>
        <v>-20.65</v>
      </c>
      <c r="L166" s="164">
        <f t="shared" si="81"/>
        <v>-0.5657534246575342</v>
      </c>
      <c r="M166" s="132" t="s">
        <v>620</v>
      </c>
      <c r="N166" s="165">
        <v>43627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52</v>
      </c>
      <c r="B167" s="102">
        <v>42472</v>
      </c>
      <c r="C167" s="102"/>
      <c r="D167" s="103" t="s">
        <v>652</v>
      </c>
      <c r="E167" s="104" t="s">
        <v>580</v>
      </c>
      <c r="F167" s="105">
        <v>93</v>
      </c>
      <c r="G167" s="104"/>
      <c r="H167" s="104">
        <v>149</v>
      </c>
      <c r="I167" s="122">
        <v>140</v>
      </c>
      <c r="J167" s="137" t="s">
        <v>653</v>
      </c>
      <c r="K167" s="124">
        <f t="shared" si="80"/>
        <v>56</v>
      </c>
      <c r="L167" s="125">
        <f t="shared" si="81"/>
        <v>0.60215053763440862</v>
      </c>
      <c r="M167" s="126" t="s">
        <v>556</v>
      </c>
      <c r="N167" s="127">
        <v>42740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53</v>
      </c>
      <c r="B168" s="102">
        <v>42472</v>
      </c>
      <c r="C168" s="102"/>
      <c r="D168" s="103" t="s">
        <v>654</v>
      </c>
      <c r="E168" s="104" t="s">
        <v>580</v>
      </c>
      <c r="F168" s="105">
        <v>130</v>
      </c>
      <c r="G168" s="104"/>
      <c r="H168" s="104">
        <v>150</v>
      </c>
      <c r="I168" s="122" t="s">
        <v>655</v>
      </c>
      <c r="J168" s="123" t="s">
        <v>639</v>
      </c>
      <c r="K168" s="124">
        <f t="shared" si="80"/>
        <v>20</v>
      </c>
      <c r="L168" s="125">
        <f t="shared" si="81"/>
        <v>0.15384615384615385</v>
      </c>
      <c r="M168" s="126" t="s">
        <v>556</v>
      </c>
      <c r="N168" s="127">
        <v>42564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54</v>
      </c>
      <c r="B169" s="102">
        <v>42473</v>
      </c>
      <c r="C169" s="102"/>
      <c r="D169" s="103" t="s">
        <v>344</v>
      </c>
      <c r="E169" s="104" t="s">
        <v>580</v>
      </c>
      <c r="F169" s="105">
        <v>196</v>
      </c>
      <c r="G169" s="104"/>
      <c r="H169" s="104">
        <v>299</v>
      </c>
      <c r="I169" s="122">
        <v>299</v>
      </c>
      <c r="J169" s="123" t="s">
        <v>639</v>
      </c>
      <c r="K169" s="124">
        <v>103</v>
      </c>
      <c r="L169" s="125">
        <v>0.52551020408163296</v>
      </c>
      <c r="M169" s="126" t="s">
        <v>556</v>
      </c>
      <c r="N169" s="127">
        <v>42620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55</v>
      </c>
      <c r="B170" s="102">
        <v>42473</v>
      </c>
      <c r="C170" s="102"/>
      <c r="D170" s="103" t="s">
        <v>713</v>
      </c>
      <c r="E170" s="104" t="s">
        <v>580</v>
      </c>
      <c r="F170" s="105">
        <v>88</v>
      </c>
      <c r="G170" s="104"/>
      <c r="H170" s="104">
        <v>103</v>
      </c>
      <c r="I170" s="122">
        <v>103</v>
      </c>
      <c r="J170" s="123" t="s">
        <v>639</v>
      </c>
      <c r="K170" s="124">
        <v>15</v>
      </c>
      <c r="L170" s="125">
        <v>0.170454545454545</v>
      </c>
      <c r="M170" s="126" t="s">
        <v>556</v>
      </c>
      <c r="N170" s="127">
        <v>42530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56</v>
      </c>
      <c r="B171" s="102">
        <v>42492</v>
      </c>
      <c r="C171" s="102"/>
      <c r="D171" s="103" t="s">
        <v>656</v>
      </c>
      <c r="E171" s="104" t="s">
        <v>580</v>
      </c>
      <c r="F171" s="105">
        <v>127.5</v>
      </c>
      <c r="G171" s="104"/>
      <c r="H171" s="104">
        <v>148</v>
      </c>
      <c r="I171" s="122" t="s">
        <v>657</v>
      </c>
      <c r="J171" s="123" t="s">
        <v>639</v>
      </c>
      <c r="K171" s="124">
        <f>H171-F171</f>
        <v>20.5</v>
      </c>
      <c r="L171" s="125">
        <f>K171/F171</f>
        <v>0.16078431372549021</v>
      </c>
      <c r="M171" s="126" t="s">
        <v>556</v>
      </c>
      <c r="N171" s="127">
        <v>42564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57</v>
      </c>
      <c r="B172" s="102">
        <v>42493</v>
      </c>
      <c r="C172" s="102"/>
      <c r="D172" s="103" t="s">
        <v>658</v>
      </c>
      <c r="E172" s="104" t="s">
        <v>580</v>
      </c>
      <c r="F172" s="105">
        <v>675</v>
      </c>
      <c r="G172" s="104"/>
      <c r="H172" s="104">
        <v>815</v>
      </c>
      <c r="I172" s="122" t="s">
        <v>659</v>
      </c>
      <c r="J172" s="123" t="s">
        <v>639</v>
      </c>
      <c r="K172" s="124">
        <f>H172-F172</f>
        <v>140</v>
      </c>
      <c r="L172" s="125">
        <f>K172/F172</f>
        <v>0.2074074074074074</v>
      </c>
      <c r="M172" s="126" t="s">
        <v>556</v>
      </c>
      <c r="N172" s="127">
        <v>43154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5">
        <v>58</v>
      </c>
      <c r="B173" s="106">
        <v>42522</v>
      </c>
      <c r="C173" s="106"/>
      <c r="D173" s="107" t="s">
        <v>714</v>
      </c>
      <c r="E173" s="108" t="s">
        <v>580</v>
      </c>
      <c r="F173" s="109">
        <v>500</v>
      </c>
      <c r="G173" s="109"/>
      <c r="H173" s="110">
        <v>232.5</v>
      </c>
      <c r="I173" s="128" t="s">
        <v>715</v>
      </c>
      <c r="J173" s="129" t="s">
        <v>716</v>
      </c>
      <c r="K173" s="130">
        <f>H173-F173</f>
        <v>-267.5</v>
      </c>
      <c r="L173" s="131">
        <f>K173/F173</f>
        <v>-0.53500000000000003</v>
      </c>
      <c r="M173" s="132" t="s">
        <v>620</v>
      </c>
      <c r="N173" s="133">
        <v>43735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59</v>
      </c>
      <c r="B174" s="102">
        <v>42527</v>
      </c>
      <c r="C174" s="102"/>
      <c r="D174" s="103" t="s">
        <v>660</v>
      </c>
      <c r="E174" s="104" t="s">
        <v>580</v>
      </c>
      <c r="F174" s="105">
        <v>110</v>
      </c>
      <c r="G174" s="104"/>
      <c r="H174" s="104">
        <v>126.5</v>
      </c>
      <c r="I174" s="122">
        <v>125</v>
      </c>
      <c r="J174" s="123" t="s">
        <v>589</v>
      </c>
      <c r="K174" s="124">
        <f>H174-F174</f>
        <v>16.5</v>
      </c>
      <c r="L174" s="125">
        <f>K174/F174</f>
        <v>0.15</v>
      </c>
      <c r="M174" s="126" t="s">
        <v>556</v>
      </c>
      <c r="N174" s="127">
        <v>42552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60</v>
      </c>
      <c r="B175" s="102">
        <v>42538</v>
      </c>
      <c r="C175" s="102"/>
      <c r="D175" s="103" t="s">
        <v>661</v>
      </c>
      <c r="E175" s="104" t="s">
        <v>580</v>
      </c>
      <c r="F175" s="105">
        <v>44</v>
      </c>
      <c r="G175" s="104"/>
      <c r="H175" s="104">
        <v>69.5</v>
      </c>
      <c r="I175" s="122">
        <v>69.5</v>
      </c>
      <c r="J175" s="123" t="s">
        <v>662</v>
      </c>
      <c r="K175" s="124">
        <f>H175-F175</f>
        <v>25.5</v>
      </c>
      <c r="L175" s="125">
        <f>K175/F175</f>
        <v>0.57954545454545459</v>
      </c>
      <c r="M175" s="126" t="s">
        <v>556</v>
      </c>
      <c r="N175" s="127">
        <v>42977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61</v>
      </c>
      <c r="B176" s="102">
        <v>42549</v>
      </c>
      <c r="C176" s="102"/>
      <c r="D176" s="144" t="s">
        <v>717</v>
      </c>
      <c r="E176" s="104" t="s">
        <v>580</v>
      </c>
      <c r="F176" s="105">
        <v>262.5</v>
      </c>
      <c r="G176" s="104"/>
      <c r="H176" s="104">
        <v>340</v>
      </c>
      <c r="I176" s="122">
        <v>333</v>
      </c>
      <c r="J176" s="123" t="s">
        <v>718</v>
      </c>
      <c r="K176" s="124">
        <v>77.5</v>
      </c>
      <c r="L176" s="125">
        <v>0.29523809523809502</v>
      </c>
      <c r="M176" s="126" t="s">
        <v>556</v>
      </c>
      <c r="N176" s="127">
        <v>43017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62</v>
      </c>
      <c r="B177" s="102">
        <v>42549</v>
      </c>
      <c r="C177" s="102"/>
      <c r="D177" s="144" t="s">
        <v>719</v>
      </c>
      <c r="E177" s="104" t="s">
        <v>580</v>
      </c>
      <c r="F177" s="105">
        <v>840</v>
      </c>
      <c r="G177" s="104"/>
      <c r="H177" s="104">
        <v>1230</v>
      </c>
      <c r="I177" s="122">
        <v>1230</v>
      </c>
      <c r="J177" s="123" t="s">
        <v>639</v>
      </c>
      <c r="K177" s="124">
        <v>390</v>
      </c>
      <c r="L177" s="125">
        <v>0.46428571428571402</v>
      </c>
      <c r="M177" s="126" t="s">
        <v>556</v>
      </c>
      <c r="N177" s="127">
        <v>42649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340">
        <v>63</v>
      </c>
      <c r="B178" s="139">
        <v>42556</v>
      </c>
      <c r="C178" s="139"/>
      <c r="D178" s="140" t="s">
        <v>663</v>
      </c>
      <c r="E178" s="141" t="s">
        <v>580</v>
      </c>
      <c r="F178" s="142">
        <v>395</v>
      </c>
      <c r="G178" s="143"/>
      <c r="H178" s="143">
        <f>(468.5+342.5)/2</f>
        <v>405.5</v>
      </c>
      <c r="I178" s="143">
        <v>510</v>
      </c>
      <c r="J178" s="166" t="s">
        <v>664</v>
      </c>
      <c r="K178" s="167">
        <f t="shared" ref="K178:K184" si="82">H178-F178</f>
        <v>10.5</v>
      </c>
      <c r="L178" s="168">
        <f t="shared" ref="L178:L184" si="83">K178/F178</f>
        <v>2.6582278481012658E-2</v>
      </c>
      <c r="M178" s="169" t="s">
        <v>665</v>
      </c>
      <c r="N178" s="170">
        <v>43606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5">
        <v>64</v>
      </c>
      <c r="B179" s="106">
        <v>42584</v>
      </c>
      <c r="C179" s="106"/>
      <c r="D179" s="107" t="s">
        <v>666</v>
      </c>
      <c r="E179" s="108" t="s">
        <v>557</v>
      </c>
      <c r="F179" s="109">
        <f>169.5-12.8</f>
        <v>156.69999999999999</v>
      </c>
      <c r="G179" s="109"/>
      <c r="H179" s="110">
        <v>77</v>
      </c>
      <c r="I179" s="128" t="s">
        <v>667</v>
      </c>
      <c r="J179" s="359" t="s">
        <v>795</v>
      </c>
      <c r="K179" s="130">
        <f t="shared" si="82"/>
        <v>-79.699999999999989</v>
      </c>
      <c r="L179" s="131">
        <f t="shared" si="83"/>
        <v>-0.50861518825781749</v>
      </c>
      <c r="M179" s="132" t="s">
        <v>620</v>
      </c>
      <c r="N179" s="133">
        <v>43522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5">
        <v>65</v>
      </c>
      <c r="B180" s="106">
        <v>42586</v>
      </c>
      <c r="C180" s="106"/>
      <c r="D180" s="107" t="s">
        <v>668</v>
      </c>
      <c r="E180" s="108" t="s">
        <v>580</v>
      </c>
      <c r="F180" s="109">
        <v>400</v>
      </c>
      <c r="G180" s="109"/>
      <c r="H180" s="110">
        <v>305</v>
      </c>
      <c r="I180" s="128">
        <v>475</v>
      </c>
      <c r="J180" s="129" t="s">
        <v>669</v>
      </c>
      <c r="K180" s="130">
        <f t="shared" si="82"/>
        <v>-95</v>
      </c>
      <c r="L180" s="131">
        <f t="shared" si="83"/>
        <v>-0.23749999999999999</v>
      </c>
      <c r="M180" s="132" t="s">
        <v>620</v>
      </c>
      <c r="N180" s="133">
        <v>43606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66</v>
      </c>
      <c r="B181" s="102">
        <v>42593</v>
      </c>
      <c r="C181" s="102"/>
      <c r="D181" s="103" t="s">
        <v>670</v>
      </c>
      <c r="E181" s="104" t="s">
        <v>580</v>
      </c>
      <c r="F181" s="105">
        <v>86.5</v>
      </c>
      <c r="G181" s="104"/>
      <c r="H181" s="104">
        <v>130</v>
      </c>
      <c r="I181" s="122">
        <v>130</v>
      </c>
      <c r="J181" s="137" t="s">
        <v>671</v>
      </c>
      <c r="K181" s="124">
        <f t="shared" si="82"/>
        <v>43.5</v>
      </c>
      <c r="L181" s="125">
        <f t="shared" si="83"/>
        <v>0.50289017341040465</v>
      </c>
      <c r="M181" s="126" t="s">
        <v>556</v>
      </c>
      <c r="N181" s="127">
        <v>43091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5">
        <v>67</v>
      </c>
      <c r="B182" s="106">
        <v>42600</v>
      </c>
      <c r="C182" s="106"/>
      <c r="D182" s="107" t="s">
        <v>367</v>
      </c>
      <c r="E182" s="108" t="s">
        <v>580</v>
      </c>
      <c r="F182" s="109">
        <v>133.5</v>
      </c>
      <c r="G182" s="109"/>
      <c r="H182" s="110">
        <v>126.5</v>
      </c>
      <c r="I182" s="128">
        <v>178</v>
      </c>
      <c r="J182" s="129" t="s">
        <v>672</v>
      </c>
      <c r="K182" s="130">
        <f t="shared" si="82"/>
        <v>-7</v>
      </c>
      <c r="L182" s="131">
        <f t="shared" si="83"/>
        <v>-5.2434456928838954E-2</v>
      </c>
      <c r="M182" s="132" t="s">
        <v>620</v>
      </c>
      <c r="N182" s="133">
        <v>42615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68</v>
      </c>
      <c r="B183" s="102">
        <v>42613</v>
      </c>
      <c r="C183" s="102"/>
      <c r="D183" s="103" t="s">
        <v>673</v>
      </c>
      <c r="E183" s="104" t="s">
        <v>580</v>
      </c>
      <c r="F183" s="105">
        <v>560</v>
      </c>
      <c r="G183" s="104"/>
      <c r="H183" s="104">
        <v>725</v>
      </c>
      <c r="I183" s="122">
        <v>725</v>
      </c>
      <c r="J183" s="123" t="s">
        <v>582</v>
      </c>
      <c r="K183" s="124">
        <f t="shared" si="82"/>
        <v>165</v>
      </c>
      <c r="L183" s="125">
        <f t="shared" si="83"/>
        <v>0.29464285714285715</v>
      </c>
      <c r="M183" s="126" t="s">
        <v>556</v>
      </c>
      <c r="N183" s="127">
        <v>42456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69</v>
      </c>
      <c r="B184" s="102">
        <v>42614</v>
      </c>
      <c r="C184" s="102"/>
      <c r="D184" s="103" t="s">
        <v>674</v>
      </c>
      <c r="E184" s="104" t="s">
        <v>580</v>
      </c>
      <c r="F184" s="105">
        <v>160.5</v>
      </c>
      <c r="G184" s="104"/>
      <c r="H184" s="104">
        <v>210</v>
      </c>
      <c r="I184" s="122">
        <v>210</v>
      </c>
      <c r="J184" s="123" t="s">
        <v>582</v>
      </c>
      <c r="K184" s="124">
        <f t="shared" si="82"/>
        <v>49.5</v>
      </c>
      <c r="L184" s="125">
        <f t="shared" si="83"/>
        <v>0.30841121495327101</v>
      </c>
      <c r="M184" s="126" t="s">
        <v>556</v>
      </c>
      <c r="N184" s="127">
        <v>42871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70</v>
      </c>
      <c r="B185" s="102">
        <v>42646</v>
      </c>
      <c r="C185" s="102"/>
      <c r="D185" s="144" t="s">
        <v>390</v>
      </c>
      <c r="E185" s="104" t="s">
        <v>580</v>
      </c>
      <c r="F185" s="105">
        <v>430</v>
      </c>
      <c r="G185" s="104"/>
      <c r="H185" s="104">
        <v>596</v>
      </c>
      <c r="I185" s="122">
        <v>575</v>
      </c>
      <c r="J185" s="123" t="s">
        <v>720</v>
      </c>
      <c r="K185" s="124">
        <v>166</v>
      </c>
      <c r="L185" s="125">
        <v>0.38604651162790699</v>
      </c>
      <c r="M185" s="126" t="s">
        <v>556</v>
      </c>
      <c r="N185" s="127">
        <v>42769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71</v>
      </c>
      <c r="B186" s="102">
        <v>42657</v>
      </c>
      <c r="C186" s="102"/>
      <c r="D186" s="103" t="s">
        <v>675</v>
      </c>
      <c r="E186" s="104" t="s">
        <v>580</v>
      </c>
      <c r="F186" s="105">
        <v>280</v>
      </c>
      <c r="G186" s="104"/>
      <c r="H186" s="104">
        <v>345</v>
      </c>
      <c r="I186" s="122">
        <v>345</v>
      </c>
      <c r="J186" s="123" t="s">
        <v>582</v>
      </c>
      <c r="K186" s="124">
        <f t="shared" ref="K186:K191" si="84">H186-F186</f>
        <v>65</v>
      </c>
      <c r="L186" s="125">
        <f>K186/F186</f>
        <v>0.23214285714285715</v>
      </c>
      <c r="M186" s="126" t="s">
        <v>556</v>
      </c>
      <c r="N186" s="127">
        <v>42814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72</v>
      </c>
      <c r="B187" s="102">
        <v>42657</v>
      </c>
      <c r="C187" s="102"/>
      <c r="D187" s="103" t="s">
        <v>676</v>
      </c>
      <c r="E187" s="104" t="s">
        <v>580</v>
      </c>
      <c r="F187" s="105">
        <v>245</v>
      </c>
      <c r="G187" s="104"/>
      <c r="H187" s="104">
        <v>325.5</v>
      </c>
      <c r="I187" s="122">
        <v>330</v>
      </c>
      <c r="J187" s="123" t="s">
        <v>677</v>
      </c>
      <c r="K187" s="124">
        <f t="shared" si="84"/>
        <v>80.5</v>
      </c>
      <c r="L187" s="125">
        <f>K187/F187</f>
        <v>0.32857142857142857</v>
      </c>
      <c r="M187" s="126" t="s">
        <v>556</v>
      </c>
      <c r="N187" s="127">
        <v>42769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73</v>
      </c>
      <c r="B188" s="102">
        <v>42660</v>
      </c>
      <c r="C188" s="102"/>
      <c r="D188" s="103" t="s">
        <v>340</v>
      </c>
      <c r="E188" s="104" t="s">
        <v>580</v>
      </c>
      <c r="F188" s="105">
        <v>125</v>
      </c>
      <c r="G188" s="104"/>
      <c r="H188" s="104">
        <v>160</v>
      </c>
      <c r="I188" s="122">
        <v>160</v>
      </c>
      <c r="J188" s="123" t="s">
        <v>639</v>
      </c>
      <c r="K188" s="124">
        <f t="shared" si="84"/>
        <v>35</v>
      </c>
      <c r="L188" s="125">
        <v>0.28000000000000003</v>
      </c>
      <c r="M188" s="126" t="s">
        <v>556</v>
      </c>
      <c r="N188" s="127">
        <v>42803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74</v>
      </c>
      <c r="B189" s="102">
        <v>42660</v>
      </c>
      <c r="C189" s="102"/>
      <c r="D189" s="103" t="s">
        <v>455</v>
      </c>
      <c r="E189" s="104" t="s">
        <v>580</v>
      </c>
      <c r="F189" s="105">
        <v>114</v>
      </c>
      <c r="G189" s="104"/>
      <c r="H189" s="104">
        <v>145</v>
      </c>
      <c r="I189" s="122">
        <v>145</v>
      </c>
      <c r="J189" s="123" t="s">
        <v>639</v>
      </c>
      <c r="K189" s="124">
        <f t="shared" si="84"/>
        <v>31</v>
      </c>
      <c r="L189" s="125">
        <f>K189/F189</f>
        <v>0.27192982456140352</v>
      </c>
      <c r="M189" s="126" t="s">
        <v>556</v>
      </c>
      <c r="N189" s="127">
        <v>42859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75</v>
      </c>
      <c r="B190" s="102">
        <v>42660</v>
      </c>
      <c r="C190" s="102"/>
      <c r="D190" s="103" t="s">
        <v>678</v>
      </c>
      <c r="E190" s="104" t="s">
        <v>580</v>
      </c>
      <c r="F190" s="105">
        <v>212</v>
      </c>
      <c r="G190" s="104"/>
      <c r="H190" s="104">
        <v>280</v>
      </c>
      <c r="I190" s="122">
        <v>276</v>
      </c>
      <c r="J190" s="123" t="s">
        <v>679</v>
      </c>
      <c r="K190" s="124">
        <f t="shared" si="84"/>
        <v>68</v>
      </c>
      <c r="L190" s="125">
        <f>K190/F190</f>
        <v>0.32075471698113206</v>
      </c>
      <c r="M190" s="126" t="s">
        <v>556</v>
      </c>
      <c r="N190" s="127">
        <v>42858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76</v>
      </c>
      <c r="B191" s="102">
        <v>42678</v>
      </c>
      <c r="C191" s="102"/>
      <c r="D191" s="103" t="s">
        <v>149</v>
      </c>
      <c r="E191" s="104" t="s">
        <v>580</v>
      </c>
      <c r="F191" s="105">
        <v>155</v>
      </c>
      <c r="G191" s="104"/>
      <c r="H191" s="104">
        <v>210</v>
      </c>
      <c r="I191" s="122">
        <v>210</v>
      </c>
      <c r="J191" s="123" t="s">
        <v>680</v>
      </c>
      <c r="K191" s="124">
        <f t="shared" si="84"/>
        <v>55</v>
      </c>
      <c r="L191" s="125">
        <f>K191/F191</f>
        <v>0.35483870967741937</v>
      </c>
      <c r="M191" s="126" t="s">
        <v>556</v>
      </c>
      <c r="N191" s="127">
        <v>42944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5">
        <v>77</v>
      </c>
      <c r="B192" s="106">
        <v>42710</v>
      </c>
      <c r="C192" s="106"/>
      <c r="D192" s="107" t="s">
        <v>721</v>
      </c>
      <c r="E192" s="108" t="s">
        <v>580</v>
      </c>
      <c r="F192" s="109">
        <v>150.5</v>
      </c>
      <c r="G192" s="109"/>
      <c r="H192" s="110">
        <v>72.5</v>
      </c>
      <c r="I192" s="128">
        <v>174</v>
      </c>
      <c r="J192" s="129" t="s">
        <v>722</v>
      </c>
      <c r="K192" s="130">
        <v>-78</v>
      </c>
      <c r="L192" s="131">
        <v>-0.51827242524916906</v>
      </c>
      <c r="M192" s="132" t="s">
        <v>620</v>
      </c>
      <c r="N192" s="133">
        <v>43333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78</v>
      </c>
      <c r="B193" s="102">
        <v>42712</v>
      </c>
      <c r="C193" s="102"/>
      <c r="D193" s="103" t="s">
        <v>123</v>
      </c>
      <c r="E193" s="104" t="s">
        <v>580</v>
      </c>
      <c r="F193" s="105">
        <v>380</v>
      </c>
      <c r="G193" s="104"/>
      <c r="H193" s="104">
        <v>478</v>
      </c>
      <c r="I193" s="122">
        <v>468</v>
      </c>
      <c r="J193" s="123" t="s">
        <v>639</v>
      </c>
      <c r="K193" s="124">
        <f>H193-F193</f>
        <v>98</v>
      </c>
      <c r="L193" s="125">
        <f>K193/F193</f>
        <v>0.25789473684210529</v>
      </c>
      <c r="M193" s="126" t="s">
        <v>556</v>
      </c>
      <c r="N193" s="127">
        <v>43025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79</v>
      </c>
      <c r="B194" s="102">
        <v>42734</v>
      </c>
      <c r="C194" s="102"/>
      <c r="D194" s="103" t="s">
        <v>244</v>
      </c>
      <c r="E194" s="104" t="s">
        <v>580</v>
      </c>
      <c r="F194" s="105">
        <v>305</v>
      </c>
      <c r="G194" s="104"/>
      <c r="H194" s="104">
        <v>375</v>
      </c>
      <c r="I194" s="122">
        <v>375</v>
      </c>
      <c r="J194" s="123" t="s">
        <v>639</v>
      </c>
      <c r="K194" s="124">
        <f>H194-F194</f>
        <v>70</v>
      </c>
      <c r="L194" s="125">
        <f>K194/F194</f>
        <v>0.22950819672131148</v>
      </c>
      <c r="M194" s="126" t="s">
        <v>556</v>
      </c>
      <c r="N194" s="127">
        <v>42768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80</v>
      </c>
      <c r="B195" s="102">
        <v>42739</v>
      </c>
      <c r="C195" s="102"/>
      <c r="D195" s="103" t="s">
        <v>342</v>
      </c>
      <c r="E195" s="104" t="s">
        <v>580</v>
      </c>
      <c r="F195" s="105">
        <v>99.5</v>
      </c>
      <c r="G195" s="104"/>
      <c r="H195" s="104">
        <v>158</v>
      </c>
      <c r="I195" s="122">
        <v>158</v>
      </c>
      <c r="J195" s="123" t="s">
        <v>639</v>
      </c>
      <c r="K195" s="124">
        <f>H195-F195</f>
        <v>58.5</v>
      </c>
      <c r="L195" s="125">
        <f>K195/F195</f>
        <v>0.5879396984924623</v>
      </c>
      <c r="M195" s="126" t="s">
        <v>556</v>
      </c>
      <c r="N195" s="127">
        <v>42898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81</v>
      </c>
      <c r="B196" s="102">
        <v>42739</v>
      </c>
      <c r="C196" s="102"/>
      <c r="D196" s="103" t="s">
        <v>342</v>
      </c>
      <c r="E196" s="104" t="s">
        <v>580</v>
      </c>
      <c r="F196" s="105">
        <v>99.5</v>
      </c>
      <c r="G196" s="104"/>
      <c r="H196" s="104">
        <v>158</v>
      </c>
      <c r="I196" s="122">
        <v>158</v>
      </c>
      <c r="J196" s="123" t="s">
        <v>639</v>
      </c>
      <c r="K196" s="124">
        <v>58.5</v>
      </c>
      <c r="L196" s="125">
        <v>0.58793969849246197</v>
      </c>
      <c r="M196" s="126" t="s">
        <v>556</v>
      </c>
      <c r="N196" s="127">
        <v>42898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82</v>
      </c>
      <c r="B197" s="102">
        <v>42786</v>
      </c>
      <c r="C197" s="102"/>
      <c r="D197" s="103" t="s">
        <v>166</v>
      </c>
      <c r="E197" s="104" t="s">
        <v>580</v>
      </c>
      <c r="F197" s="105">
        <v>140.5</v>
      </c>
      <c r="G197" s="104"/>
      <c r="H197" s="104">
        <v>220</v>
      </c>
      <c r="I197" s="122">
        <v>220</v>
      </c>
      <c r="J197" s="123" t="s">
        <v>639</v>
      </c>
      <c r="K197" s="124">
        <f>H197-F197</f>
        <v>79.5</v>
      </c>
      <c r="L197" s="125">
        <f>K197/F197</f>
        <v>0.5658362989323843</v>
      </c>
      <c r="M197" s="126" t="s">
        <v>556</v>
      </c>
      <c r="N197" s="127">
        <v>42864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83</v>
      </c>
      <c r="B198" s="102">
        <v>42786</v>
      </c>
      <c r="C198" s="102"/>
      <c r="D198" s="103" t="s">
        <v>723</v>
      </c>
      <c r="E198" s="104" t="s">
        <v>580</v>
      </c>
      <c r="F198" s="105">
        <v>202.5</v>
      </c>
      <c r="G198" s="104"/>
      <c r="H198" s="104">
        <v>234</v>
      </c>
      <c r="I198" s="122">
        <v>234</v>
      </c>
      <c r="J198" s="123" t="s">
        <v>639</v>
      </c>
      <c r="K198" s="124">
        <v>31.5</v>
      </c>
      <c r="L198" s="125">
        <v>0.155555555555556</v>
      </c>
      <c r="M198" s="126" t="s">
        <v>556</v>
      </c>
      <c r="N198" s="127">
        <v>42836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84</v>
      </c>
      <c r="B199" s="102">
        <v>42818</v>
      </c>
      <c r="C199" s="102"/>
      <c r="D199" s="103" t="s">
        <v>517</v>
      </c>
      <c r="E199" s="104" t="s">
        <v>580</v>
      </c>
      <c r="F199" s="105">
        <v>300.5</v>
      </c>
      <c r="G199" s="104"/>
      <c r="H199" s="104">
        <v>417.5</v>
      </c>
      <c r="I199" s="122">
        <v>420</v>
      </c>
      <c r="J199" s="123" t="s">
        <v>681</v>
      </c>
      <c r="K199" s="124">
        <f>H199-F199</f>
        <v>117</v>
      </c>
      <c r="L199" s="125">
        <f>K199/F199</f>
        <v>0.38935108153078202</v>
      </c>
      <c r="M199" s="126" t="s">
        <v>556</v>
      </c>
      <c r="N199" s="127">
        <v>43070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85</v>
      </c>
      <c r="B200" s="102">
        <v>42818</v>
      </c>
      <c r="C200" s="102"/>
      <c r="D200" s="103" t="s">
        <v>719</v>
      </c>
      <c r="E200" s="104" t="s">
        <v>580</v>
      </c>
      <c r="F200" s="105">
        <v>850</v>
      </c>
      <c r="G200" s="104"/>
      <c r="H200" s="104">
        <v>1042.5</v>
      </c>
      <c r="I200" s="122">
        <v>1023</v>
      </c>
      <c r="J200" s="123" t="s">
        <v>724</v>
      </c>
      <c r="K200" s="124">
        <v>192.5</v>
      </c>
      <c r="L200" s="125">
        <v>0.22647058823529401</v>
      </c>
      <c r="M200" s="126" t="s">
        <v>556</v>
      </c>
      <c r="N200" s="127">
        <v>42830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86</v>
      </c>
      <c r="B201" s="102">
        <v>42830</v>
      </c>
      <c r="C201" s="102"/>
      <c r="D201" s="103" t="s">
        <v>471</v>
      </c>
      <c r="E201" s="104" t="s">
        <v>580</v>
      </c>
      <c r="F201" s="105">
        <v>785</v>
      </c>
      <c r="G201" s="104"/>
      <c r="H201" s="104">
        <v>930</v>
      </c>
      <c r="I201" s="122">
        <v>920</v>
      </c>
      <c r="J201" s="123" t="s">
        <v>682</v>
      </c>
      <c r="K201" s="124">
        <f>H201-F201</f>
        <v>145</v>
      </c>
      <c r="L201" s="125">
        <f>K201/F201</f>
        <v>0.18471337579617833</v>
      </c>
      <c r="M201" s="126" t="s">
        <v>556</v>
      </c>
      <c r="N201" s="127">
        <v>42976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5">
        <v>87</v>
      </c>
      <c r="B202" s="106">
        <v>42831</v>
      </c>
      <c r="C202" s="106"/>
      <c r="D202" s="107" t="s">
        <v>725</v>
      </c>
      <c r="E202" s="108" t="s">
        <v>580</v>
      </c>
      <c r="F202" s="109">
        <v>40</v>
      </c>
      <c r="G202" s="109"/>
      <c r="H202" s="110">
        <v>13.1</v>
      </c>
      <c r="I202" s="128">
        <v>60</v>
      </c>
      <c r="J202" s="134" t="s">
        <v>726</v>
      </c>
      <c r="K202" s="130">
        <v>-26.9</v>
      </c>
      <c r="L202" s="131">
        <v>-0.67249999999999999</v>
      </c>
      <c r="M202" s="132" t="s">
        <v>620</v>
      </c>
      <c r="N202" s="133">
        <v>43138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88</v>
      </c>
      <c r="B203" s="102">
        <v>42837</v>
      </c>
      <c r="C203" s="102"/>
      <c r="D203" s="103" t="s">
        <v>87</v>
      </c>
      <c r="E203" s="104" t="s">
        <v>580</v>
      </c>
      <c r="F203" s="105">
        <v>289.5</v>
      </c>
      <c r="G203" s="104"/>
      <c r="H203" s="104">
        <v>354</v>
      </c>
      <c r="I203" s="122">
        <v>360</v>
      </c>
      <c r="J203" s="123" t="s">
        <v>683</v>
      </c>
      <c r="K203" s="124">
        <f t="shared" ref="K203:K211" si="85">H203-F203</f>
        <v>64.5</v>
      </c>
      <c r="L203" s="125">
        <f t="shared" ref="L203:L211" si="86">K203/F203</f>
        <v>0.22279792746113988</v>
      </c>
      <c r="M203" s="126" t="s">
        <v>556</v>
      </c>
      <c r="N203" s="127">
        <v>43040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89</v>
      </c>
      <c r="B204" s="102">
        <v>42845</v>
      </c>
      <c r="C204" s="102"/>
      <c r="D204" s="103" t="s">
        <v>416</v>
      </c>
      <c r="E204" s="104" t="s">
        <v>580</v>
      </c>
      <c r="F204" s="105">
        <v>700</v>
      </c>
      <c r="G204" s="104"/>
      <c r="H204" s="104">
        <v>840</v>
      </c>
      <c r="I204" s="122">
        <v>840</v>
      </c>
      <c r="J204" s="123" t="s">
        <v>684</v>
      </c>
      <c r="K204" s="124">
        <f t="shared" si="85"/>
        <v>140</v>
      </c>
      <c r="L204" s="125">
        <f t="shared" si="86"/>
        <v>0.2</v>
      </c>
      <c r="M204" s="126" t="s">
        <v>556</v>
      </c>
      <c r="N204" s="127">
        <v>42893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90</v>
      </c>
      <c r="B205" s="102">
        <v>42887</v>
      </c>
      <c r="C205" s="102"/>
      <c r="D205" s="144" t="s">
        <v>353</v>
      </c>
      <c r="E205" s="104" t="s">
        <v>580</v>
      </c>
      <c r="F205" s="105">
        <v>130</v>
      </c>
      <c r="G205" s="104"/>
      <c r="H205" s="104">
        <v>144.25</v>
      </c>
      <c r="I205" s="122">
        <v>170</v>
      </c>
      <c r="J205" s="123" t="s">
        <v>685</v>
      </c>
      <c r="K205" s="124">
        <f t="shared" si="85"/>
        <v>14.25</v>
      </c>
      <c r="L205" s="125">
        <f t="shared" si="86"/>
        <v>0.10961538461538461</v>
      </c>
      <c r="M205" s="126" t="s">
        <v>556</v>
      </c>
      <c r="N205" s="127">
        <v>43675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91</v>
      </c>
      <c r="B206" s="102">
        <v>42901</v>
      </c>
      <c r="C206" s="102"/>
      <c r="D206" s="144" t="s">
        <v>686</v>
      </c>
      <c r="E206" s="104" t="s">
        <v>580</v>
      </c>
      <c r="F206" s="105">
        <v>214.5</v>
      </c>
      <c r="G206" s="104"/>
      <c r="H206" s="104">
        <v>262</v>
      </c>
      <c r="I206" s="122">
        <v>262</v>
      </c>
      <c r="J206" s="123" t="s">
        <v>687</v>
      </c>
      <c r="K206" s="124">
        <f t="shared" si="85"/>
        <v>47.5</v>
      </c>
      <c r="L206" s="125">
        <f t="shared" si="86"/>
        <v>0.22144522144522144</v>
      </c>
      <c r="M206" s="126" t="s">
        <v>556</v>
      </c>
      <c r="N206" s="127">
        <v>42977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6">
        <v>92</v>
      </c>
      <c r="B207" s="150">
        <v>42933</v>
      </c>
      <c r="C207" s="150"/>
      <c r="D207" s="151" t="s">
        <v>688</v>
      </c>
      <c r="E207" s="152" t="s">
        <v>580</v>
      </c>
      <c r="F207" s="153">
        <v>370</v>
      </c>
      <c r="G207" s="152"/>
      <c r="H207" s="152">
        <v>447.5</v>
      </c>
      <c r="I207" s="174">
        <v>450</v>
      </c>
      <c r="J207" s="218" t="s">
        <v>639</v>
      </c>
      <c r="K207" s="124">
        <f t="shared" si="85"/>
        <v>77.5</v>
      </c>
      <c r="L207" s="176">
        <f t="shared" si="86"/>
        <v>0.20945945945945946</v>
      </c>
      <c r="M207" s="177" t="s">
        <v>556</v>
      </c>
      <c r="N207" s="178">
        <v>43035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6">
        <v>93</v>
      </c>
      <c r="B208" s="150">
        <v>42943</v>
      </c>
      <c r="C208" s="150"/>
      <c r="D208" s="151" t="s">
        <v>164</v>
      </c>
      <c r="E208" s="152" t="s">
        <v>580</v>
      </c>
      <c r="F208" s="153">
        <v>657.5</v>
      </c>
      <c r="G208" s="152"/>
      <c r="H208" s="152">
        <v>825</v>
      </c>
      <c r="I208" s="174">
        <v>820</v>
      </c>
      <c r="J208" s="218" t="s">
        <v>639</v>
      </c>
      <c r="K208" s="124">
        <f t="shared" si="85"/>
        <v>167.5</v>
      </c>
      <c r="L208" s="176">
        <f t="shared" si="86"/>
        <v>0.25475285171102663</v>
      </c>
      <c r="M208" s="177" t="s">
        <v>556</v>
      </c>
      <c r="N208" s="178">
        <v>43090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94</v>
      </c>
      <c r="B209" s="102">
        <v>42964</v>
      </c>
      <c r="C209" s="102"/>
      <c r="D209" s="103" t="s">
        <v>357</v>
      </c>
      <c r="E209" s="104" t="s">
        <v>580</v>
      </c>
      <c r="F209" s="105">
        <v>605</v>
      </c>
      <c r="G209" s="104"/>
      <c r="H209" s="104">
        <v>750</v>
      </c>
      <c r="I209" s="122">
        <v>750</v>
      </c>
      <c r="J209" s="123" t="s">
        <v>682</v>
      </c>
      <c r="K209" s="124">
        <f t="shared" si="85"/>
        <v>145</v>
      </c>
      <c r="L209" s="125">
        <f t="shared" si="86"/>
        <v>0.23966942148760331</v>
      </c>
      <c r="M209" s="126" t="s">
        <v>556</v>
      </c>
      <c r="N209" s="127">
        <v>43027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341">
        <v>95</v>
      </c>
      <c r="B210" s="145">
        <v>42979</v>
      </c>
      <c r="C210" s="145"/>
      <c r="D210" s="146" t="s">
        <v>475</v>
      </c>
      <c r="E210" s="147" t="s">
        <v>580</v>
      </c>
      <c r="F210" s="148">
        <v>255</v>
      </c>
      <c r="G210" s="149"/>
      <c r="H210" s="149">
        <v>217.25</v>
      </c>
      <c r="I210" s="149">
        <v>320</v>
      </c>
      <c r="J210" s="171" t="s">
        <v>689</v>
      </c>
      <c r="K210" s="130">
        <f t="shared" si="85"/>
        <v>-37.75</v>
      </c>
      <c r="L210" s="172">
        <f t="shared" si="86"/>
        <v>-0.14803921568627451</v>
      </c>
      <c r="M210" s="132" t="s">
        <v>620</v>
      </c>
      <c r="N210" s="173">
        <v>43661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96</v>
      </c>
      <c r="B211" s="102">
        <v>42997</v>
      </c>
      <c r="C211" s="102"/>
      <c r="D211" s="103" t="s">
        <v>690</v>
      </c>
      <c r="E211" s="104" t="s">
        <v>580</v>
      </c>
      <c r="F211" s="105">
        <v>215</v>
      </c>
      <c r="G211" s="104"/>
      <c r="H211" s="104">
        <v>258</v>
      </c>
      <c r="I211" s="122">
        <v>258</v>
      </c>
      <c r="J211" s="123" t="s">
        <v>639</v>
      </c>
      <c r="K211" s="124">
        <f t="shared" si="85"/>
        <v>43</v>
      </c>
      <c r="L211" s="125">
        <f t="shared" si="86"/>
        <v>0.2</v>
      </c>
      <c r="M211" s="126" t="s">
        <v>556</v>
      </c>
      <c r="N211" s="127">
        <v>43040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97</v>
      </c>
      <c r="B212" s="102">
        <v>42997</v>
      </c>
      <c r="C212" s="102"/>
      <c r="D212" s="103" t="s">
        <v>690</v>
      </c>
      <c r="E212" s="104" t="s">
        <v>580</v>
      </c>
      <c r="F212" s="105">
        <v>215</v>
      </c>
      <c r="G212" s="104"/>
      <c r="H212" s="104">
        <v>258</v>
      </c>
      <c r="I212" s="122">
        <v>258</v>
      </c>
      <c r="J212" s="218" t="s">
        <v>639</v>
      </c>
      <c r="K212" s="124">
        <v>43</v>
      </c>
      <c r="L212" s="125">
        <v>0.2</v>
      </c>
      <c r="M212" s="126" t="s">
        <v>556</v>
      </c>
      <c r="N212" s="127">
        <v>43040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7">
        <v>98</v>
      </c>
      <c r="B213" s="198">
        <v>42998</v>
      </c>
      <c r="C213" s="198"/>
      <c r="D213" s="350" t="s">
        <v>780</v>
      </c>
      <c r="E213" s="199" t="s">
        <v>580</v>
      </c>
      <c r="F213" s="200">
        <v>75</v>
      </c>
      <c r="G213" s="199"/>
      <c r="H213" s="199">
        <v>90</v>
      </c>
      <c r="I213" s="219">
        <v>90</v>
      </c>
      <c r="J213" s="123" t="s">
        <v>691</v>
      </c>
      <c r="K213" s="124">
        <f t="shared" ref="K213:K218" si="87">H213-F213</f>
        <v>15</v>
      </c>
      <c r="L213" s="125">
        <f t="shared" ref="L213:L218" si="88">K213/F213</f>
        <v>0.2</v>
      </c>
      <c r="M213" s="126" t="s">
        <v>556</v>
      </c>
      <c r="N213" s="127">
        <v>43019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6">
        <v>99</v>
      </c>
      <c r="B214" s="150">
        <v>43011</v>
      </c>
      <c r="C214" s="150"/>
      <c r="D214" s="151" t="s">
        <v>692</v>
      </c>
      <c r="E214" s="152" t="s">
        <v>580</v>
      </c>
      <c r="F214" s="153">
        <v>315</v>
      </c>
      <c r="G214" s="152"/>
      <c r="H214" s="152">
        <v>392</v>
      </c>
      <c r="I214" s="174">
        <v>384</v>
      </c>
      <c r="J214" s="218" t="s">
        <v>693</v>
      </c>
      <c r="K214" s="124">
        <f t="shared" si="87"/>
        <v>77</v>
      </c>
      <c r="L214" s="176">
        <f t="shared" si="88"/>
        <v>0.24444444444444444</v>
      </c>
      <c r="M214" s="177" t="s">
        <v>556</v>
      </c>
      <c r="N214" s="178">
        <v>43017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6">
        <v>100</v>
      </c>
      <c r="B215" s="150">
        <v>43013</v>
      </c>
      <c r="C215" s="150"/>
      <c r="D215" s="151" t="s">
        <v>694</v>
      </c>
      <c r="E215" s="152" t="s">
        <v>580</v>
      </c>
      <c r="F215" s="153">
        <v>145</v>
      </c>
      <c r="G215" s="152"/>
      <c r="H215" s="152">
        <v>179</v>
      </c>
      <c r="I215" s="174">
        <v>180</v>
      </c>
      <c r="J215" s="218" t="s">
        <v>570</v>
      </c>
      <c r="K215" s="124">
        <f t="shared" si="87"/>
        <v>34</v>
      </c>
      <c r="L215" s="176">
        <f t="shared" si="88"/>
        <v>0.23448275862068965</v>
      </c>
      <c r="M215" s="177" t="s">
        <v>556</v>
      </c>
      <c r="N215" s="178">
        <v>43025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6">
        <v>101</v>
      </c>
      <c r="B216" s="150">
        <v>43014</v>
      </c>
      <c r="C216" s="150"/>
      <c r="D216" s="151" t="s">
        <v>330</v>
      </c>
      <c r="E216" s="152" t="s">
        <v>580</v>
      </c>
      <c r="F216" s="153">
        <v>256</v>
      </c>
      <c r="G216" s="152"/>
      <c r="H216" s="152">
        <v>323</v>
      </c>
      <c r="I216" s="174">
        <v>320</v>
      </c>
      <c r="J216" s="218" t="s">
        <v>639</v>
      </c>
      <c r="K216" s="124">
        <f t="shared" si="87"/>
        <v>67</v>
      </c>
      <c r="L216" s="176">
        <f t="shared" si="88"/>
        <v>0.26171875</v>
      </c>
      <c r="M216" s="177" t="s">
        <v>556</v>
      </c>
      <c r="N216" s="178">
        <v>43067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6">
        <v>102</v>
      </c>
      <c r="B217" s="150">
        <v>43017</v>
      </c>
      <c r="C217" s="150"/>
      <c r="D217" s="151" t="s">
        <v>350</v>
      </c>
      <c r="E217" s="152" t="s">
        <v>580</v>
      </c>
      <c r="F217" s="153">
        <v>137.5</v>
      </c>
      <c r="G217" s="152"/>
      <c r="H217" s="152">
        <v>184</v>
      </c>
      <c r="I217" s="174">
        <v>183</v>
      </c>
      <c r="J217" s="175" t="s">
        <v>695</v>
      </c>
      <c r="K217" s="124">
        <f t="shared" si="87"/>
        <v>46.5</v>
      </c>
      <c r="L217" s="176">
        <f t="shared" si="88"/>
        <v>0.33818181818181819</v>
      </c>
      <c r="M217" s="177" t="s">
        <v>556</v>
      </c>
      <c r="N217" s="178">
        <v>43108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6">
        <v>103</v>
      </c>
      <c r="B218" s="150">
        <v>43018</v>
      </c>
      <c r="C218" s="150"/>
      <c r="D218" s="151" t="s">
        <v>696</v>
      </c>
      <c r="E218" s="152" t="s">
        <v>580</v>
      </c>
      <c r="F218" s="153">
        <v>125.5</v>
      </c>
      <c r="G218" s="152"/>
      <c r="H218" s="152">
        <v>158</v>
      </c>
      <c r="I218" s="174">
        <v>155</v>
      </c>
      <c r="J218" s="175" t="s">
        <v>697</v>
      </c>
      <c r="K218" s="124">
        <f t="shared" si="87"/>
        <v>32.5</v>
      </c>
      <c r="L218" s="176">
        <f t="shared" si="88"/>
        <v>0.25896414342629481</v>
      </c>
      <c r="M218" s="177" t="s">
        <v>556</v>
      </c>
      <c r="N218" s="178">
        <v>43067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6">
        <v>104</v>
      </c>
      <c r="B219" s="150">
        <v>43018</v>
      </c>
      <c r="C219" s="150"/>
      <c r="D219" s="151" t="s">
        <v>727</v>
      </c>
      <c r="E219" s="152" t="s">
        <v>580</v>
      </c>
      <c r="F219" s="153">
        <v>895</v>
      </c>
      <c r="G219" s="152"/>
      <c r="H219" s="152">
        <v>1122.5</v>
      </c>
      <c r="I219" s="174">
        <v>1078</v>
      </c>
      <c r="J219" s="175" t="s">
        <v>728</v>
      </c>
      <c r="K219" s="124">
        <v>227.5</v>
      </c>
      <c r="L219" s="176">
        <v>0.25418994413407803</v>
      </c>
      <c r="M219" s="177" t="s">
        <v>556</v>
      </c>
      <c r="N219" s="178">
        <v>43117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6">
        <v>105</v>
      </c>
      <c r="B220" s="150">
        <v>43020</v>
      </c>
      <c r="C220" s="150"/>
      <c r="D220" s="151" t="s">
        <v>338</v>
      </c>
      <c r="E220" s="152" t="s">
        <v>580</v>
      </c>
      <c r="F220" s="153">
        <v>525</v>
      </c>
      <c r="G220" s="152"/>
      <c r="H220" s="152">
        <v>629</v>
      </c>
      <c r="I220" s="174">
        <v>629</v>
      </c>
      <c r="J220" s="218" t="s">
        <v>639</v>
      </c>
      <c r="K220" s="124">
        <v>104</v>
      </c>
      <c r="L220" s="176">
        <v>0.19809523809523799</v>
      </c>
      <c r="M220" s="177" t="s">
        <v>556</v>
      </c>
      <c r="N220" s="178">
        <v>43119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6">
        <v>106</v>
      </c>
      <c r="B221" s="150">
        <v>43046</v>
      </c>
      <c r="C221" s="150"/>
      <c r="D221" s="151" t="s">
        <v>379</v>
      </c>
      <c r="E221" s="152" t="s">
        <v>580</v>
      </c>
      <c r="F221" s="153">
        <v>740</v>
      </c>
      <c r="G221" s="152"/>
      <c r="H221" s="152">
        <v>892.5</v>
      </c>
      <c r="I221" s="174">
        <v>900</v>
      </c>
      <c r="J221" s="175" t="s">
        <v>698</v>
      </c>
      <c r="K221" s="124">
        <f>H221-F221</f>
        <v>152.5</v>
      </c>
      <c r="L221" s="176">
        <f>K221/F221</f>
        <v>0.20608108108108109</v>
      </c>
      <c r="M221" s="177" t="s">
        <v>556</v>
      </c>
      <c r="N221" s="178">
        <v>43052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107</v>
      </c>
      <c r="B222" s="102">
        <v>43073</v>
      </c>
      <c r="C222" s="102"/>
      <c r="D222" s="103" t="s">
        <v>699</v>
      </c>
      <c r="E222" s="104" t="s">
        <v>580</v>
      </c>
      <c r="F222" s="105">
        <v>118.5</v>
      </c>
      <c r="G222" s="104"/>
      <c r="H222" s="104">
        <v>143.5</v>
      </c>
      <c r="I222" s="122">
        <v>145</v>
      </c>
      <c r="J222" s="137" t="s">
        <v>700</v>
      </c>
      <c r="K222" s="124">
        <f>H222-F222</f>
        <v>25</v>
      </c>
      <c r="L222" s="125">
        <f>K222/F222</f>
        <v>0.2109704641350211</v>
      </c>
      <c r="M222" s="126" t="s">
        <v>556</v>
      </c>
      <c r="N222" s="127">
        <v>43097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5">
        <v>108</v>
      </c>
      <c r="B223" s="106">
        <v>43090</v>
      </c>
      <c r="C223" s="106"/>
      <c r="D223" s="154" t="s">
        <v>420</v>
      </c>
      <c r="E223" s="108" t="s">
        <v>580</v>
      </c>
      <c r="F223" s="109">
        <v>715</v>
      </c>
      <c r="G223" s="109"/>
      <c r="H223" s="110">
        <v>500</v>
      </c>
      <c r="I223" s="128">
        <v>872</v>
      </c>
      <c r="J223" s="134" t="s">
        <v>701</v>
      </c>
      <c r="K223" s="130">
        <f>H223-F223</f>
        <v>-215</v>
      </c>
      <c r="L223" s="131">
        <f>K223/F223</f>
        <v>-0.30069930069930068</v>
      </c>
      <c r="M223" s="132" t="s">
        <v>620</v>
      </c>
      <c r="N223" s="133">
        <v>43670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109</v>
      </c>
      <c r="B224" s="102">
        <v>43098</v>
      </c>
      <c r="C224" s="102"/>
      <c r="D224" s="103" t="s">
        <v>692</v>
      </c>
      <c r="E224" s="104" t="s">
        <v>580</v>
      </c>
      <c r="F224" s="105">
        <v>435</v>
      </c>
      <c r="G224" s="104"/>
      <c r="H224" s="104">
        <v>542.5</v>
      </c>
      <c r="I224" s="122">
        <v>539</v>
      </c>
      <c r="J224" s="137" t="s">
        <v>639</v>
      </c>
      <c r="K224" s="124">
        <v>107.5</v>
      </c>
      <c r="L224" s="125">
        <v>0.247126436781609</v>
      </c>
      <c r="M224" s="126" t="s">
        <v>556</v>
      </c>
      <c r="N224" s="127">
        <v>43206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110</v>
      </c>
      <c r="B225" s="102">
        <v>43098</v>
      </c>
      <c r="C225" s="102"/>
      <c r="D225" s="103" t="s">
        <v>530</v>
      </c>
      <c r="E225" s="104" t="s">
        <v>580</v>
      </c>
      <c r="F225" s="105">
        <v>885</v>
      </c>
      <c r="G225" s="104"/>
      <c r="H225" s="104">
        <v>1090</v>
      </c>
      <c r="I225" s="122">
        <v>1084</v>
      </c>
      <c r="J225" s="137" t="s">
        <v>639</v>
      </c>
      <c r="K225" s="124">
        <v>205</v>
      </c>
      <c r="L225" s="125">
        <v>0.23163841807909599</v>
      </c>
      <c r="M225" s="126" t="s">
        <v>556</v>
      </c>
      <c r="N225" s="127">
        <v>43213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342">
        <v>111</v>
      </c>
      <c r="B226" s="328">
        <v>43192</v>
      </c>
      <c r="C226" s="328"/>
      <c r="D226" s="112" t="s">
        <v>709</v>
      </c>
      <c r="E226" s="330" t="s">
        <v>580</v>
      </c>
      <c r="F226" s="332">
        <v>478.5</v>
      </c>
      <c r="G226" s="330"/>
      <c r="H226" s="330">
        <v>442</v>
      </c>
      <c r="I226" s="334">
        <v>613</v>
      </c>
      <c r="J226" s="359" t="s">
        <v>797</v>
      </c>
      <c r="K226" s="130">
        <f>H226-F226</f>
        <v>-36.5</v>
      </c>
      <c r="L226" s="131">
        <f>K226/F226</f>
        <v>-7.6280041797283177E-2</v>
      </c>
      <c r="M226" s="132" t="s">
        <v>620</v>
      </c>
      <c r="N226" s="133">
        <v>43762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5">
        <v>112</v>
      </c>
      <c r="B227" s="106">
        <v>43194</v>
      </c>
      <c r="C227" s="106"/>
      <c r="D227" s="349" t="s">
        <v>779</v>
      </c>
      <c r="E227" s="108" t="s">
        <v>580</v>
      </c>
      <c r="F227" s="109">
        <f>141.5-7.3</f>
        <v>134.19999999999999</v>
      </c>
      <c r="G227" s="109"/>
      <c r="H227" s="110">
        <v>77</v>
      </c>
      <c r="I227" s="128">
        <v>180</v>
      </c>
      <c r="J227" s="359" t="s">
        <v>796</v>
      </c>
      <c r="K227" s="130">
        <f>H227-F227</f>
        <v>-57.199999999999989</v>
      </c>
      <c r="L227" s="131">
        <f>K227/F227</f>
        <v>-0.42622950819672129</v>
      </c>
      <c r="M227" s="132" t="s">
        <v>620</v>
      </c>
      <c r="N227" s="133">
        <v>43522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5">
        <v>113</v>
      </c>
      <c r="B228" s="106">
        <v>43209</v>
      </c>
      <c r="C228" s="106"/>
      <c r="D228" s="107" t="s">
        <v>702</v>
      </c>
      <c r="E228" s="108" t="s">
        <v>580</v>
      </c>
      <c r="F228" s="109">
        <v>430</v>
      </c>
      <c r="G228" s="109"/>
      <c r="H228" s="110">
        <v>220</v>
      </c>
      <c r="I228" s="128">
        <v>537</v>
      </c>
      <c r="J228" s="134" t="s">
        <v>703</v>
      </c>
      <c r="K228" s="130">
        <f>H228-F228</f>
        <v>-210</v>
      </c>
      <c r="L228" s="131">
        <f>K228/F228</f>
        <v>-0.48837209302325579</v>
      </c>
      <c r="M228" s="132" t="s">
        <v>620</v>
      </c>
      <c r="N228" s="133">
        <v>43252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343">
        <v>114</v>
      </c>
      <c r="B229" s="155">
        <v>43220</v>
      </c>
      <c r="C229" s="155"/>
      <c r="D229" s="156" t="s">
        <v>380</v>
      </c>
      <c r="E229" s="157" t="s">
        <v>580</v>
      </c>
      <c r="F229" s="159">
        <v>153.5</v>
      </c>
      <c r="G229" s="159"/>
      <c r="H229" s="159">
        <v>196</v>
      </c>
      <c r="I229" s="159">
        <v>196</v>
      </c>
      <c r="J229" s="336" t="s">
        <v>813</v>
      </c>
      <c r="K229" s="179">
        <f>H229-F229</f>
        <v>42.5</v>
      </c>
      <c r="L229" s="180">
        <f>K229/F229</f>
        <v>0.27687296416938112</v>
      </c>
      <c r="M229" s="158" t="s">
        <v>556</v>
      </c>
      <c r="N229" s="181">
        <v>43605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5">
        <v>115</v>
      </c>
      <c r="B230" s="106">
        <v>43306</v>
      </c>
      <c r="C230" s="106"/>
      <c r="D230" s="107" t="s">
        <v>725</v>
      </c>
      <c r="E230" s="108" t="s">
        <v>580</v>
      </c>
      <c r="F230" s="109">
        <v>27.5</v>
      </c>
      <c r="G230" s="109"/>
      <c r="H230" s="110">
        <v>13.1</v>
      </c>
      <c r="I230" s="128">
        <v>60</v>
      </c>
      <c r="J230" s="134" t="s">
        <v>729</v>
      </c>
      <c r="K230" s="130">
        <v>-14.4</v>
      </c>
      <c r="L230" s="131">
        <v>-0.52363636363636401</v>
      </c>
      <c r="M230" s="132" t="s">
        <v>620</v>
      </c>
      <c r="N230" s="133">
        <v>43138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342">
        <v>116</v>
      </c>
      <c r="B231" s="328">
        <v>43318</v>
      </c>
      <c r="C231" s="328"/>
      <c r="D231" s="112" t="s">
        <v>704</v>
      </c>
      <c r="E231" s="330" t="s">
        <v>580</v>
      </c>
      <c r="F231" s="330">
        <v>148.5</v>
      </c>
      <c r="G231" s="330"/>
      <c r="H231" s="330">
        <v>102</v>
      </c>
      <c r="I231" s="334">
        <v>182</v>
      </c>
      <c r="J231" s="134" t="s">
        <v>812</v>
      </c>
      <c r="K231" s="130">
        <f>H231-F231</f>
        <v>-46.5</v>
      </c>
      <c r="L231" s="131">
        <f>K231/F231</f>
        <v>-0.31313131313131315</v>
      </c>
      <c r="M231" s="132" t="s">
        <v>620</v>
      </c>
      <c r="N231" s="133">
        <v>43661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117</v>
      </c>
      <c r="B232" s="102">
        <v>43335</v>
      </c>
      <c r="C232" s="102"/>
      <c r="D232" s="103" t="s">
        <v>730</v>
      </c>
      <c r="E232" s="104" t="s">
        <v>580</v>
      </c>
      <c r="F232" s="152">
        <v>285</v>
      </c>
      <c r="G232" s="104"/>
      <c r="H232" s="104">
        <v>355</v>
      </c>
      <c r="I232" s="122">
        <v>364</v>
      </c>
      <c r="J232" s="137" t="s">
        <v>731</v>
      </c>
      <c r="K232" s="124">
        <v>70</v>
      </c>
      <c r="L232" s="125">
        <v>0.24561403508771901</v>
      </c>
      <c r="M232" s="126" t="s">
        <v>556</v>
      </c>
      <c r="N232" s="127">
        <v>43455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118</v>
      </c>
      <c r="B233" s="102">
        <v>43341</v>
      </c>
      <c r="C233" s="102"/>
      <c r="D233" s="103" t="s">
        <v>370</v>
      </c>
      <c r="E233" s="104" t="s">
        <v>580</v>
      </c>
      <c r="F233" s="152">
        <v>525</v>
      </c>
      <c r="G233" s="104"/>
      <c r="H233" s="104">
        <v>585</v>
      </c>
      <c r="I233" s="122">
        <v>635</v>
      </c>
      <c r="J233" s="137" t="s">
        <v>705</v>
      </c>
      <c r="K233" s="124">
        <f t="shared" ref="K233:K245" si="89">H233-F233</f>
        <v>60</v>
      </c>
      <c r="L233" s="125">
        <f t="shared" ref="L233:L245" si="90">K233/F233</f>
        <v>0.11428571428571428</v>
      </c>
      <c r="M233" s="126" t="s">
        <v>556</v>
      </c>
      <c r="N233" s="127">
        <v>43662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119</v>
      </c>
      <c r="B234" s="102">
        <v>43395</v>
      </c>
      <c r="C234" s="102"/>
      <c r="D234" s="103" t="s">
        <v>357</v>
      </c>
      <c r="E234" s="104" t="s">
        <v>580</v>
      </c>
      <c r="F234" s="152">
        <v>475</v>
      </c>
      <c r="G234" s="104"/>
      <c r="H234" s="104">
        <v>574</v>
      </c>
      <c r="I234" s="122">
        <v>570</v>
      </c>
      <c r="J234" s="137" t="s">
        <v>639</v>
      </c>
      <c r="K234" s="124">
        <f t="shared" si="89"/>
        <v>99</v>
      </c>
      <c r="L234" s="125">
        <f t="shared" si="90"/>
        <v>0.20842105263157895</v>
      </c>
      <c r="M234" s="126" t="s">
        <v>556</v>
      </c>
      <c r="N234" s="127">
        <v>43403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6">
        <v>120</v>
      </c>
      <c r="B235" s="150">
        <v>43397</v>
      </c>
      <c r="C235" s="150"/>
      <c r="D235" s="376" t="s">
        <v>377</v>
      </c>
      <c r="E235" s="152" t="s">
        <v>580</v>
      </c>
      <c r="F235" s="152">
        <v>707.5</v>
      </c>
      <c r="G235" s="152"/>
      <c r="H235" s="152">
        <v>872</v>
      </c>
      <c r="I235" s="174">
        <v>872</v>
      </c>
      <c r="J235" s="175" t="s">
        <v>639</v>
      </c>
      <c r="K235" s="124">
        <f t="shared" si="89"/>
        <v>164.5</v>
      </c>
      <c r="L235" s="176">
        <f t="shared" si="90"/>
        <v>0.23250883392226149</v>
      </c>
      <c r="M235" s="177" t="s">
        <v>556</v>
      </c>
      <c r="N235" s="178">
        <v>43482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6">
        <v>121</v>
      </c>
      <c r="B236" s="150">
        <v>43398</v>
      </c>
      <c r="C236" s="150"/>
      <c r="D236" s="376" t="s">
        <v>339</v>
      </c>
      <c r="E236" s="152" t="s">
        <v>580</v>
      </c>
      <c r="F236" s="152">
        <v>162</v>
      </c>
      <c r="G236" s="152"/>
      <c r="H236" s="152">
        <v>204</v>
      </c>
      <c r="I236" s="174">
        <v>209</v>
      </c>
      <c r="J236" s="175" t="s">
        <v>811</v>
      </c>
      <c r="K236" s="124">
        <f t="shared" si="89"/>
        <v>42</v>
      </c>
      <c r="L236" s="176">
        <f t="shared" si="90"/>
        <v>0.25925925925925924</v>
      </c>
      <c r="M236" s="177" t="s">
        <v>556</v>
      </c>
      <c r="N236" s="178">
        <v>43539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7">
        <v>122</v>
      </c>
      <c r="B237" s="198">
        <v>43399</v>
      </c>
      <c r="C237" s="198"/>
      <c r="D237" s="151" t="s">
        <v>465</v>
      </c>
      <c r="E237" s="199" t="s">
        <v>580</v>
      </c>
      <c r="F237" s="199">
        <v>240</v>
      </c>
      <c r="G237" s="199"/>
      <c r="H237" s="199">
        <v>297</v>
      </c>
      <c r="I237" s="219">
        <v>297</v>
      </c>
      <c r="J237" s="175" t="s">
        <v>639</v>
      </c>
      <c r="K237" s="220">
        <f t="shared" si="89"/>
        <v>57</v>
      </c>
      <c r="L237" s="221">
        <f t="shared" si="90"/>
        <v>0.23749999999999999</v>
      </c>
      <c r="M237" s="222" t="s">
        <v>556</v>
      </c>
      <c r="N237" s="223">
        <v>43417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123</v>
      </c>
      <c r="B238" s="102">
        <v>43439</v>
      </c>
      <c r="C238" s="102"/>
      <c r="D238" s="144" t="s">
        <v>706</v>
      </c>
      <c r="E238" s="104" t="s">
        <v>580</v>
      </c>
      <c r="F238" s="104">
        <v>202.5</v>
      </c>
      <c r="G238" s="104"/>
      <c r="H238" s="104">
        <v>255</v>
      </c>
      <c r="I238" s="122">
        <v>252</v>
      </c>
      <c r="J238" s="137" t="s">
        <v>639</v>
      </c>
      <c r="K238" s="124">
        <f t="shared" si="89"/>
        <v>52.5</v>
      </c>
      <c r="L238" s="125">
        <f t="shared" si="90"/>
        <v>0.25925925925925924</v>
      </c>
      <c r="M238" s="126" t="s">
        <v>556</v>
      </c>
      <c r="N238" s="127">
        <v>43542</v>
      </c>
      <c r="O238" s="54"/>
      <c r="P238" s="13"/>
      <c r="Q238" s="13"/>
      <c r="R238" s="90" t="s">
        <v>708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7">
        <v>124</v>
      </c>
      <c r="B239" s="198">
        <v>43465</v>
      </c>
      <c r="C239" s="102"/>
      <c r="D239" s="376" t="s">
        <v>402</v>
      </c>
      <c r="E239" s="199" t="s">
        <v>580</v>
      </c>
      <c r="F239" s="199">
        <v>710</v>
      </c>
      <c r="G239" s="199"/>
      <c r="H239" s="199">
        <v>866</v>
      </c>
      <c r="I239" s="219">
        <v>866</v>
      </c>
      <c r="J239" s="175" t="s">
        <v>639</v>
      </c>
      <c r="K239" s="124">
        <f t="shared" si="89"/>
        <v>156</v>
      </c>
      <c r="L239" s="125">
        <f t="shared" si="90"/>
        <v>0.21971830985915494</v>
      </c>
      <c r="M239" s="126" t="s">
        <v>556</v>
      </c>
      <c r="N239" s="338">
        <v>43553</v>
      </c>
      <c r="O239" s="54"/>
      <c r="P239" s="13"/>
      <c r="Q239" s="13"/>
      <c r="R239" s="14" t="s">
        <v>708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7">
        <v>125</v>
      </c>
      <c r="B240" s="198">
        <v>43522</v>
      </c>
      <c r="C240" s="198"/>
      <c r="D240" s="376" t="s">
        <v>139</v>
      </c>
      <c r="E240" s="199" t="s">
        <v>580</v>
      </c>
      <c r="F240" s="199">
        <v>337.25</v>
      </c>
      <c r="G240" s="199"/>
      <c r="H240" s="199">
        <v>398.5</v>
      </c>
      <c r="I240" s="219">
        <v>411</v>
      </c>
      <c r="J240" s="137" t="s">
        <v>810</v>
      </c>
      <c r="K240" s="124">
        <f t="shared" si="89"/>
        <v>61.25</v>
      </c>
      <c r="L240" s="125">
        <f t="shared" si="90"/>
        <v>0.1816160118606375</v>
      </c>
      <c r="M240" s="126" t="s">
        <v>556</v>
      </c>
      <c r="N240" s="338">
        <v>43760</v>
      </c>
      <c r="O240" s="54"/>
      <c r="P240" s="13"/>
      <c r="Q240" s="13"/>
      <c r="R240" s="90" t="s">
        <v>708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44">
        <v>126</v>
      </c>
      <c r="B241" s="160">
        <v>43559</v>
      </c>
      <c r="C241" s="160"/>
      <c r="D241" s="161" t="s">
        <v>394</v>
      </c>
      <c r="E241" s="162" t="s">
        <v>580</v>
      </c>
      <c r="F241" s="162">
        <v>130</v>
      </c>
      <c r="G241" s="162"/>
      <c r="H241" s="162">
        <v>65</v>
      </c>
      <c r="I241" s="182">
        <v>158</v>
      </c>
      <c r="J241" s="134" t="s">
        <v>707</v>
      </c>
      <c r="K241" s="130">
        <f t="shared" si="89"/>
        <v>-65</v>
      </c>
      <c r="L241" s="131">
        <f t="shared" si="90"/>
        <v>-0.5</v>
      </c>
      <c r="M241" s="132" t="s">
        <v>620</v>
      </c>
      <c r="N241" s="133">
        <v>43726</v>
      </c>
      <c r="O241" s="54"/>
      <c r="P241" s="13"/>
      <c r="Q241" s="13"/>
      <c r="R241" s="14" t="s">
        <v>710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45">
        <v>127</v>
      </c>
      <c r="B242" s="183">
        <v>43017</v>
      </c>
      <c r="C242" s="183"/>
      <c r="D242" s="184" t="s">
        <v>166</v>
      </c>
      <c r="E242" s="185" t="s">
        <v>580</v>
      </c>
      <c r="F242" s="186">
        <v>141.5</v>
      </c>
      <c r="G242" s="187"/>
      <c r="H242" s="187">
        <v>183.5</v>
      </c>
      <c r="I242" s="187">
        <v>210</v>
      </c>
      <c r="J242" s="208" t="s">
        <v>801</v>
      </c>
      <c r="K242" s="209">
        <f t="shared" si="89"/>
        <v>42</v>
      </c>
      <c r="L242" s="210">
        <f t="shared" si="90"/>
        <v>0.29681978798586572</v>
      </c>
      <c r="M242" s="186" t="s">
        <v>556</v>
      </c>
      <c r="N242" s="211">
        <v>43042</v>
      </c>
      <c r="O242" s="54"/>
      <c r="P242" s="13"/>
      <c r="Q242" s="13"/>
      <c r="R242" s="90" t="s">
        <v>710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344">
        <v>128</v>
      </c>
      <c r="B243" s="160">
        <v>43074</v>
      </c>
      <c r="C243" s="160"/>
      <c r="D243" s="161" t="s">
        <v>295</v>
      </c>
      <c r="E243" s="162" t="s">
        <v>580</v>
      </c>
      <c r="F243" s="163">
        <v>172</v>
      </c>
      <c r="G243" s="162"/>
      <c r="H243" s="162">
        <v>155.25</v>
      </c>
      <c r="I243" s="182">
        <v>230</v>
      </c>
      <c r="J243" s="359" t="s">
        <v>794</v>
      </c>
      <c r="K243" s="130">
        <f t="shared" ref="K243" si="91">H243-F243</f>
        <v>-16.75</v>
      </c>
      <c r="L243" s="131">
        <f t="shared" ref="L243" si="92">K243/F243</f>
        <v>-9.7383720930232565E-2</v>
      </c>
      <c r="M243" s="132" t="s">
        <v>620</v>
      </c>
      <c r="N243" s="133">
        <v>43787</v>
      </c>
      <c r="O243" s="54"/>
      <c r="P243" s="13"/>
      <c r="Q243" s="13"/>
      <c r="R243" s="14" t="s">
        <v>710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345">
        <v>129</v>
      </c>
      <c r="B244" s="183">
        <v>43398</v>
      </c>
      <c r="C244" s="183"/>
      <c r="D244" s="184" t="s">
        <v>103</v>
      </c>
      <c r="E244" s="185" t="s">
        <v>580</v>
      </c>
      <c r="F244" s="187">
        <v>698.5</v>
      </c>
      <c r="G244" s="187"/>
      <c r="H244" s="187">
        <v>850</v>
      </c>
      <c r="I244" s="187">
        <v>890</v>
      </c>
      <c r="J244" s="212" t="s">
        <v>807</v>
      </c>
      <c r="K244" s="209">
        <f t="shared" si="89"/>
        <v>151.5</v>
      </c>
      <c r="L244" s="210">
        <f t="shared" si="90"/>
        <v>0.21689334287759485</v>
      </c>
      <c r="M244" s="186" t="s">
        <v>556</v>
      </c>
      <c r="N244" s="211">
        <v>43453</v>
      </c>
      <c r="O244" s="54"/>
      <c r="P244" s="13"/>
      <c r="Q244" s="13"/>
      <c r="R244" s="14" t="s">
        <v>708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7">
        <v>130</v>
      </c>
      <c r="B245" s="155">
        <v>42877</v>
      </c>
      <c r="C245" s="155"/>
      <c r="D245" s="156" t="s">
        <v>369</v>
      </c>
      <c r="E245" s="157" t="s">
        <v>580</v>
      </c>
      <c r="F245" s="158">
        <v>127.6</v>
      </c>
      <c r="G245" s="159"/>
      <c r="H245" s="159">
        <v>138</v>
      </c>
      <c r="I245" s="159">
        <v>190</v>
      </c>
      <c r="J245" s="360" t="s">
        <v>798</v>
      </c>
      <c r="K245" s="179">
        <f t="shared" si="89"/>
        <v>10.400000000000006</v>
      </c>
      <c r="L245" s="180">
        <f t="shared" si="90"/>
        <v>8.1504702194357417E-2</v>
      </c>
      <c r="M245" s="158" t="s">
        <v>556</v>
      </c>
      <c r="N245" s="181">
        <v>43774</v>
      </c>
      <c r="O245" s="54"/>
      <c r="P245" s="13"/>
      <c r="Q245" s="13"/>
      <c r="R245" s="90" t="s">
        <v>710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7">
        <v>131</v>
      </c>
      <c r="B246" s="155">
        <v>43158</v>
      </c>
      <c r="C246" s="155"/>
      <c r="D246" s="156" t="s">
        <v>711</v>
      </c>
      <c r="E246" s="157" t="s">
        <v>580</v>
      </c>
      <c r="F246" s="158">
        <v>317</v>
      </c>
      <c r="G246" s="159"/>
      <c r="H246" s="159">
        <v>382.5</v>
      </c>
      <c r="I246" s="159">
        <v>398</v>
      </c>
      <c r="J246" s="360" t="s">
        <v>845</v>
      </c>
      <c r="K246" s="179">
        <f t="shared" ref="K246" si="93">H246-F246</f>
        <v>65.5</v>
      </c>
      <c r="L246" s="180">
        <f t="shared" ref="L246" si="94">K246/F246</f>
        <v>0.20662460567823343</v>
      </c>
      <c r="M246" s="158" t="s">
        <v>556</v>
      </c>
      <c r="N246" s="181">
        <v>44238</v>
      </c>
      <c r="O246" s="54"/>
      <c r="P246" s="13"/>
      <c r="Q246" s="13"/>
      <c r="R246" s="322" t="s">
        <v>710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44">
        <v>132</v>
      </c>
      <c r="B247" s="160">
        <v>43164</v>
      </c>
      <c r="C247" s="160"/>
      <c r="D247" s="161" t="s">
        <v>133</v>
      </c>
      <c r="E247" s="162" t="s">
        <v>580</v>
      </c>
      <c r="F247" s="163">
        <f>510-14.4</f>
        <v>495.6</v>
      </c>
      <c r="G247" s="162"/>
      <c r="H247" s="162">
        <v>350</v>
      </c>
      <c r="I247" s="182">
        <v>672</v>
      </c>
      <c r="J247" s="359" t="s">
        <v>803</v>
      </c>
      <c r="K247" s="130">
        <f t="shared" ref="K247" si="95">H247-F247</f>
        <v>-145.60000000000002</v>
      </c>
      <c r="L247" s="131">
        <f t="shared" ref="L247" si="96">K247/F247</f>
        <v>-0.29378531073446329</v>
      </c>
      <c r="M247" s="132" t="s">
        <v>620</v>
      </c>
      <c r="N247" s="133">
        <v>43887</v>
      </c>
      <c r="O247" s="54"/>
      <c r="P247" s="13"/>
      <c r="Q247" s="13"/>
      <c r="R247" s="14" t="s">
        <v>708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44">
        <v>133</v>
      </c>
      <c r="B248" s="160">
        <v>43237</v>
      </c>
      <c r="C248" s="160"/>
      <c r="D248" s="161" t="s">
        <v>459</v>
      </c>
      <c r="E248" s="162" t="s">
        <v>580</v>
      </c>
      <c r="F248" s="163">
        <v>230.3</v>
      </c>
      <c r="G248" s="162"/>
      <c r="H248" s="162">
        <v>102.5</v>
      </c>
      <c r="I248" s="182">
        <v>348</v>
      </c>
      <c r="J248" s="359" t="s">
        <v>805</v>
      </c>
      <c r="K248" s="130">
        <f t="shared" ref="K248:K249" si="97">H248-F248</f>
        <v>-127.80000000000001</v>
      </c>
      <c r="L248" s="131">
        <f t="shared" ref="L248:L249" si="98">K248/F248</f>
        <v>-0.55492835432045162</v>
      </c>
      <c r="M248" s="132" t="s">
        <v>620</v>
      </c>
      <c r="N248" s="133">
        <v>43896</v>
      </c>
      <c r="O248" s="54"/>
      <c r="P248" s="13"/>
      <c r="Q248" s="13"/>
      <c r="R248" s="324" t="s">
        <v>708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7">
        <v>134</v>
      </c>
      <c r="B249" s="155">
        <v>43258</v>
      </c>
      <c r="C249" s="155"/>
      <c r="D249" s="156" t="s">
        <v>426</v>
      </c>
      <c r="E249" s="157" t="s">
        <v>580</v>
      </c>
      <c r="F249" s="158">
        <f>342.5-5.1</f>
        <v>337.4</v>
      </c>
      <c r="G249" s="159"/>
      <c r="H249" s="159">
        <v>412.5</v>
      </c>
      <c r="I249" s="159">
        <v>439</v>
      </c>
      <c r="J249" s="360" t="s">
        <v>841</v>
      </c>
      <c r="K249" s="179">
        <f t="shared" si="97"/>
        <v>75.100000000000023</v>
      </c>
      <c r="L249" s="180">
        <f t="shared" si="98"/>
        <v>0.22258446947243635</v>
      </c>
      <c r="M249" s="158" t="s">
        <v>556</v>
      </c>
      <c r="N249" s="181">
        <v>44230</v>
      </c>
      <c r="O249" s="54"/>
      <c r="P249" s="13"/>
      <c r="Q249" s="13"/>
      <c r="R249" s="90" t="s">
        <v>710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205">
        <v>135</v>
      </c>
      <c r="B250" s="190">
        <v>43285</v>
      </c>
      <c r="C250" s="190"/>
      <c r="D250" s="193" t="s">
        <v>48</v>
      </c>
      <c r="E250" s="191" t="s">
        <v>580</v>
      </c>
      <c r="F250" s="189">
        <f>127.5-5.53</f>
        <v>121.97</v>
      </c>
      <c r="G250" s="191"/>
      <c r="H250" s="191"/>
      <c r="I250" s="213">
        <v>170</v>
      </c>
      <c r="J250" s="225" t="s">
        <v>558</v>
      </c>
      <c r="K250" s="215"/>
      <c r="L250" s="216"/>
      <c r="M250" s="214" t="s">
        <v>558</v>
      </c>
      <c r="N250" s="217"/>
      <c r="O250" s="54"/>
      <c r="P250" s="13"/>
      <c r="Q250" s="13"/>
      <c r="R250" s="14" t="s">
        <v>708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44">
        <v>136</v>
      </c>
      <c r="B251" s="160">
        <v>43294</v>
      </c>
      <c r="C251" s="160"/>
      <c r="D251" s="161" t="s">
        <v>239</v>
      </c>
      <c r="E251" s="162" t="s">
        <v>580</v>
      </c>
      <c r="F251" s="163">
        <v>46.5</v>
      </c>
      <c r="G251" s="162"/>
      <c r="H251" s="162">
        <v>17</v>
      </c>
      <c r="I251" s="182">
        <v>59</v>
      </c>
      <c r="J251" s="359" t="s">
        <v>802</v>
      </c>
      <c r="K251" s="130">
        <f t="shared" ref="K251" si="99">H251-F251</f>
        <v>-29.5</v>
      </c>
      <c r="L251" s="131">
        <f t="shared" ref="L251" si="100">K251/F251</f>
        <v>-0.63440860215053763</v>
      </c>
      <c r="M251" s="132" t="s">
        <v>620</v>
      </c>
      <c r="N251" s="133">
        <v>43887</v>
      </c>
      <c r="O251" s="54"/>
      <c r="P251" s="13"/>
      <c r="Q251" s="13"/>
      <c r="R251" s="14" t="s">
        <v>708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346">
        <v>137</v>
      </c>
      <c r="B252" s="188">
        <v>43396</v>
      </c>
      <c r="C252" s="188"/>
      <c r="D252" s="193" t="s">
        <v>404</v>
      </c>
      <c r="E252" s="191" t="s">
        <v>580</v>
      </c>
      <c r="F252" s="192">
        <v>156.5</v>
      </c>
      <c r="G252" s="191"/>
      <c r="H252" s="191"/>
      <c r="I252" s="213">
        <v>191</v>
      </c>
      <c r="J252" s="225" t="s">
        <v>558</v>
      </c>
      <c r="K252" s="215"/>
      <c r="L252" s="216"/>
      <c r="M252" s="214" t="s">
        <v>558</v>
      </c>
      <c r="N252" s="217"/>
      <c r="O252" s="54"/>
      <c r="P252" s="13"/>
      <c r="Q252" s="13"/>
      <c r="R252" s="14" t="s">
        <v>708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46">
        <v>138</v>
      </c>
      <c r="B253" s="188">
        <v>43439</v>
      </c>
      <c r="C253" s="188"/>
      <c r="D253" s="193" t="s">
        <v>321</v>
      </c>
      <c r="E253" s="191" t="s">
        <v>580</v>
      </c>
      <c r="F253" s="192">
        <v>259.5</v>
      </c>
      <c r="G253" s="191"/>
      <c r="H253" s="191"/>
      <c r="I253" s="213">
        <v>321</v>
      </c>
      <c r="J253" s="225" t="s">
        <v>558</v>
      </c>
      <c r="K253" s="215"/>
      <c r="L253" s="216"/>
      <c r="M253" s="214" t="s">
        <v>558</v>
      </c>
      <c r="N253" s="217"/>
      <c r="O253" s="13"/>
      <c r="P253" s="13"/>
      <c r="Q253" s="13"/>
      <c r="R253" s="14" t="s">
        <v>708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44">
        <v>139</v>
      </c>
      <c r="B254" s="160">
        <v>43439</v>
      </c>
      <c r="C254" s="160"/>
      <c r="D254" s="161" t="s">
        <v>732</v>
      </c>
      <c r="E254" s="162" t="s">
        <v>580</v>
      </c>
      <c r="F254" s="162">
        <v>715</v>
      </c>
      <c r="G254" s="162"/>
      <c r="H254" s="162">
        <v>445</v>
      </c>
      <c r="I254" s="182">
        <v>840</v>
      </c>
      <c r="J254" s="134" t="s">
        <v>782</v>
      </c>
      <c r="K254" s="130">
        <f t="shared" ref="K254:K257" si="101">H254-F254</f>
        <v>-270</v>
      </c>
      <c r="L254" s="131">
        <f t="shared" ref="L254:L257" si="102">K254/F254</f>
        <v>-0.3776223776223776</v>
      </c>
      <c r="M254" s="132" t="s">
        <v>620</v>
      </c>
      <c r="N254" s="133">
        <v>43800</v>
      </c>
      <c r="O254" s="54"/>
      <c r="P254" s="13"/>
      <c r="Q254" s="13"/>
      <c r="R254" s="14" t="s">
        <v>708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7">
        <v>140</v>
      </c>
      <c r="B255" s="198">
        <v>43469</v>
      </c>
      <c r="C255" s="198"/>
      <c r="D255" s="151" t="s">
        <v>143</v>
      </c>
      <c r="E255" s="199" t="s">
        <v>580</v>
      </c>
      <c r="F255" s="199">
        <v>875</v>
      </c>
      <c r="G255" s="199"/>
      <c r="H255" s="199">
        <v>1165</v>
      </c>
      <c r="I255" s="219">
        <v>1185</v>
      </c>
      <c r="J255" s="137" t="s">
        <v>808</v>
      </c>
      <c r="K255" s="124">
        <f t="shared" si="101"/>
        <v>290</v>
      </c>
      <c r="L255" s="125">
        <f t="shared" si="102"/>
        <v>0.33142857142857141</v>
      </c>
      <c r="M255" s="126" t="s">
        <v>556</v>
      </c>
      <c r="N255" s="338">
        <v>43847</v>
      </c>
      <c r="O255" s="54"/>
      <c r="P255" s="13"/>
      <c r="Q255" s="13"/>
      <c r="R255" s="324" t="s">
        <v>708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7">
        <v>141</v>
      </c>
      <c r="B256" s="198">
        <v>43559</v>
      </c>
      <c r="C256" s="198"/>
      <c r="D256" s="376" t="s">
        <v>336</v>
      </c>
      <c r="E256" s="199" t="s">
        <v>580</v>
      </c>
      <c r="F256" s="199">
        <f>387-14.63</f>
        <v>372.37</v>
      </c>
      <c r="G256" s="199"/>
      <c r="H256" s="199">
        <v>490</v>
      </c>
      <c r="I256" s="219">
        <v>490</v>
      </c>
      <c r="J256" s="137" t="s">
        <v>639</v>
      </c>
      <c r="K256" s="124">
        <f t="shared" si="101"/>
        <v>117.63</v>
      </c>
      <c r="L256" s="125">
        <f t="shared" si="102"/>
        <v>0.31589548030185027</v>
      </c>
      <c r="M256" s="126" t="s">
        <v>556</v>
      </c>
      <c r="N256" s="338">
        <v>43850</v>
      </c>
      <c r="O256" s="54"/>
      <c r="P256" s="13"/>
      <c r="Q256" s="13"/>
      <c r="R256" s="324" t="s">
        <v>708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344">
        <v>142</v>
      </c>
      <c r="B257" s="160">
        <v>43578</v>
      </c>
      <c r="C257" s="160"/>
      <c r="D257" s="161" t="s">
        <v>733</v>
      </c>
      <c r="E257" s="162" t="s">
        <v>557</v>
      </c>
      <c r="F257" s="162">
        <v>220</v>
      </c>
      <c r="G257" s="162"/>
      <c r="H257" s="162">
        <v>127.5</v>
      </c>
      <c r="I257" s="182">
        <v>284</v>
      </c>
      <c r="J257" s="359" t="s">
        <v>806</v>
      </c>
      <c r="K257" s="130">
        <f t="shared" si="101"/>
        <v>-92.5</v>
      </c>
      <c r="L257" s="131">
        <f t="shared" si="102"/>
        <v>-0.42045454545454547</v>
      </c>
      <c r="M257" s="132" t="s">
        <v>620</v>
      </c>
      <c r="N257" s="133">
        <v>43896</v>
      </c>
      <c r="O257" s="54"/>
      <c r="P257" s="13"/>
      <c r="Q257" s="13"/>
      <c r="R257" s="14" t="s">
        <v>708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7">
        <v>143</v>
      </c>
      <c r="B258" s="198">
        <v>43622</v>
      </c>
      <c r="C258" s="198"/>
      <c r="D258" s="376" t="s">
        <v>466</v>
      </c>
      <c r="E258" s="199" t="s">
        <v>557</v>
      </c>
      <c r="F258" s="199">
        <v>332.8</v>
      </c>
      <c r="G258" s="199"/>
      <c r="H258" s="199">
        <v>405</v>
      </c>
      <c r="I258" s="219">
        <v>419</v>
      </c>
      <c r="J258" s="137" t="s">
        <v>809</v>
      </c>
      <c r="K258" s="124">
        <f t="shared" ref="K258" si="103">H258-F258</f>
        <v>72.199999999999989</v>
      </c>
      <c r="L258" s="125">
        <f t="shared" ref="L258" si="104">K258/F258</f>
        <v>0.21694711538461534</v>
      </c>
      <c r="M258" s="126" t="s">
        <v>556</v>
      </c>
      <c r="N258" s="338">
        <v>43860</v>
      </c>
      <c r="O258" s="54"/>
      <c r="P258" s="13"/>
      <c r="Q258" s="13"/>
      <c r="R258" s="14" t="s">
        <v>710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40">
        <v>144</v>
      </c>
      <c r="B259" s="139">
        <v>43641</v>
      </c>
      <c r="C259" s="139"/>
      <c r="D259" s="140" t="s">
        <v>137</v>
      </c>
      <c r="E259" s="141" t="s">
        <v>580</v>
      </c>
      <c r="F259" s="142">
        <v>386</v>
      </c>
      <c r="G259" s="143"/>
      <c r="H259" s="143">
        <v>395</v>
      </c>
      <c r="I259" s="143">
        <v>452</v>
      </c>
      <c r="J259" s="166" t="s">
        <v>799</v>
      </c>
      <c r="K259" s="167">
        <f t="shared" ref="K259" si="105">H259-F259</f>
        <v>9</v>
      </c>
      <c r="L259" s="168">
        <f t="shared" ref="L259" si="106">K259/F259</f>
        <v>2.3316062176165803E-2</v>
      </c>
      <c r="M259" s="169" t="s">
        <v>665</v>
      </c>
      <c r="N259" s="170">
        <v>43868</v>
      </c>
      <c r="O259" s="13"/>
      <c r="P259" s="13"/>
      <c r="Q259" s="13"/>
      <c r="R259" s="14" t="s">
        <v>710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347">
        <v>145</v>
      </c>
      <c r="B260" s="188">
        <v>43707</v>
      </c>
      <c r="C260" s="188"/>
      <c r="D260" s="193" t="s">
        <v>255</v>
      </c>
      <c r="E260" s="191" t="s">
        <v>580</v>
      </c>
      <c r="F260" s="191" t="s">
        <v>712</v>
      </c>
      <c r="G260" s="191"/>
      <c r="H260" s="191"/>
      <c r="I260" s="213">
        <v>190</v>
      </c>
      <c r="J260" s="225" t="s">
        <v>558</v>
      </c>
      <c r="K260" s="215"/>
      <c r="L260" s="216"/>
      <c r="M260" s="335" t="s">
        <v>558</v>
      </c>
      <c r="N260" s="217"/>
      <c r="O260" s="13"/>
      <c r="P260" s="13"/>
      <c r="Q260" s="13"/>
      <c r="R260" s="324" t="s">
        <v>708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7">
        <v>146</v>
      </c>
      <c r="B261" s="198">
        <v>43731</v>
      </c>
      <c r="C261" s="198"/>
      <c r="D261" s="151" t="s">
        <v>418</v>
      </c>
      <c r="E261" s="199" t="s">
        <v>580</v>
      </c>
      <c r="F261" s="199">
        <v>235</v>
      </c>
      <c r="G261" s="199"/>
      <c r="H261" s="199">
        <v>295</v>
      </c>
      <c r="I261" s="219">
        <v>296</v>
      </c>
      <c r="J261" s="137" t="s">
        <v>787</v>
      </c>
      <c r="K261" s="124">
        <f t="shared" ref="K261" si="107">H261-F261</f>
        <v>60</v>
      </c>
      <c r="L261" s="125">
        <f t="shared" ref="L261" si="108">K261/F261</f>
        <v>0.25531914893617019</v>
      </c>
      <c r="M261" s="126" t="s">
        <v>556</v>
      </c>
      <c r="N261" s="338">
        <v>43844</v>
      </c>
      <c r="O261" s="54"/>
      <c r="P261" s="13"/>
      <c r="Q261" s="13"/>
      <c r="R261" s="14" t="s">
        <v>710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7">
        <v>147</v>
      </c>
      <c r="B262" s="198">
        <v>43752</v>
      </c>
      <c r="C262" s="198"/>
      <c r="D262" s="151" t="s">
        <v>778</v>
      </c>
      <c r="E262" s="199" t="s">
        <v>580</v>
      </c>
      <c r="F262" s="199">
        <v>277.5</v>
      </c>
      <c r="G262" s="199"/>
      <c r="H262" s="199">
        <v>333</v>
      </c>
      <c r="I262" s="219">
        <v>333</v>
      </c>
      <c r="J262" s="137" t="s">
        <v>788</v>
      </c>
      <c r="K262" s="124">
        <f t="shared" ref="K262" si="109">H262-F262</f>
        <v>55.5</v>
      </c>
      <c r="L262" s="125">
        <f t="shared" ref="L262" si="110">K262/F262</f>
        <v>0.2</v>
      </c>
      <c r="M262" s="126" t="s">
        <v>556</v>
      </c>
      <c r="N262" s="338">
        <v>43846</v>
      </c>
      <c r="O262" s="54"/>
      <c r="P262" s="13"/>
      <c r="Q262" s="13"/>
      <c r="R262" s="324" t="s">
        <v>708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7">
        <v>148</v>
      </c>
      <c r="B263" s="198">
        <v>43752</v>
      </c>
      <c r="C263" s="198"/>
      <c r="D263" s="151" t="s">
        <v>777</v>
      </c>
      <c r="E263" s="199" t="s">
        <v>580</v>
      </c>
      <c r="F263" s="199">
        <v>930</v>
      </c>
      <c r="G263" s="199"/>
      <c r="H263" s="199">
        <v>1165</v>
      </c>
      <c r="I263" s="219">
        <v>1200</v>
      </c>
      <c r="J263" s="137" t="s">
        <v>789</v>
      </c>
      <c r="K263" s="124">
        <f t="shared" ref="K263" si="111">H263-F263</f>
        <v>235</v>
      </c>
      <c r="L263" s="125">
        <f t="shared" ref="L263" si="112">K263/F263</f>
        <v>0.25268817204301075</v>
      </c>
      <c r="M263" s="126" t="s">
        <v>556</v>
      </c>
      <c r="N263" s="338">
        <v>43847</v>
      </c>
      <c r="O263" s="54"/>
      <c r="P263" s="13"/>
      <c r="Q263" s="13"/>
      <c r="R263" s="324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346">
        <v>149</v>
      </c>
      <c r="B264" s="327">
        <v>43753</v>
      </c>
      <c r="C264" s="202"/>
      <c r="D264" s="348" t="s">
        <v>776</v>
      </c>
      <c r="E264" s="329" t="s">
        <v>580</v>
      </c>
      <c r="F264" s="331">
        <v>111</v>
      </c>
      <c r="G264" s="329"/>
      <c r="H264" s="329"/>
      <c r="I264" s="333">
        <v>141</v>
      </c>
      <c r="J264" s="225" t="s">
        <v>558</v>
      </c>
      <c r="K264" s="225"/>
      <c r="L264" s="119"/>
      <c r="M264" s="337" t="s">
        <v>558</v>
      </c>
      <c r="N264" s="227"/>
      <c r="O264" s="13"/>
      <c r="P264" s="13"/>
      <c r="Q264" s="13"/>
      <c r="R264" s="324" t="s">
        <v>710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7">
        <v>150</v>
      </c>
      <c r="B265" s="198">
        <v>43753</v>
      </c>
      <c r="C265" s="198"/>
      <c r="D265" s="151" t="s">
        <v>775</v>
      </c>
      <c r="E265" s="199" t="s">
        <v>580</v>
      </c>
      <c r="F265" s="200">
        <v>296</v>
      </c>
      <c r="G265" s="199"/>
      <c r="H265" s="199">
        <v>370</v>
      </c>
      <c r="I265" s="219">
        <v>370</v>
      </c>
      <c r="J265" s="137" t="s">
        <v>639</v>
      </c>
      <c r="K265" s="124">
        <f t="shared" ref="K265:K266" si="113">H265-F265</f>
        <v>74</v>
      </c>
      <c r="L265" s="125">
        <f t="shared" ref="L265:L266" si="114">K265/F265</f>
        <v>0.25</v>
      </c>
      <c r="M265" s="126" t="s">
        <v>556</v>
      </c>
      <c r="N265" s="338">
        <v>43853</v>
      </c>
      <c r="O265" s="54"/>
      <c r="P265" s="13"/>
      <c r="Q265" s="13"/>
      <c r="R265" s="324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7">
        <v>151</v>
      </c>
      <c r="B266" s="198">
        <v>43754</v>
      </c>
      <c r="C266" s="198"/>
      <c r="D266" s="151" t="s">
        <v>774</v>
      </c>
      <c r="E266" s="199" t="s">
        <v>580</v>
      </c>
      <c r="F266" s="200">
        <v>300</v>
      </c>
      <c r="G266" s="199"/>
      <c r="H266" s="199">
        <v>382.5</v>
      </c>
      <c r="I266" s="219">
        <v>344</v>
      </c>
      <c r="J266" s="465" t="s">
        <v>846</v>
      </c>
      <c r="K266" s="124">
        <f t="shared" si="113"/>
        <v>82.5</v>
      </c>
      <c r="L266" s="125">
        <f t="shared" si="114"/>
        <v>0.27500000000000002</v>
      </c>
      <c r="M266" s="126" t="s">
        <v>556</v>
      </c>
      <c r="N266" s="338">
        <v>44238</v>
      </c>
      <c r="O266" s="13"/>
      <c r="P266" s="13"/>
      <c r="Q266" s="13"/>
      <c r="R266" s="32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26">
        <v>152</v>
      </c>
      <c r="B267" s="202">
        <v>43832</v>
      </c>
      <c r="C267" s="202"/>
      <c r="D267" s="206" t="s">
        <v>758</v>
      </c>
      <c r="E267" s="203" t="s">
        <v>580</v>
      </c>
      <c r="F267" s="204" t="s">
        <v>786</v>
      </c>
      <c r="G267" s="203"/>
      <c r="H267" s="203"/>
      <c r="I267" s="224">
        <v>590</v>
      </c>
      <c r="J267" s="225" t="s">
        <v>558</v>
      </c>
      <c r="K267" s="225"/>
      <c r="L267" s="119"/>
      <c r="M267" s="323" t="s">
        <v>558</v>
      </c>
      <c r="N267" s="227"/>
      <c r="O267" s="13"/>
      <c r="P267" s="13"/>
      <c r="Q267" s="13"/>
      <c r="R267" s="324" t="s">
        <v>710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7">
        <v>153</v>
      </c>
      <c r="B268" s="198">
        <v>43966</v>
      </c>
      <c r="C268" s="198"/>
      <c r="D268" s="151" t="s">
        <v>64</v>
      </c>
      <c r="E268" s="199" t="s">
        <v>580</v>
      </c>
      <c r="F268" s="200">
        <v>67.5</v>
      </c>
      <c r="G268" s="199"/>
      <c r="H268" s="199">
        <v>86</v>
      </c>
      <c r="I268" s="219">
        <v>86</v>
      </c>
      <c r="J268" s="137" t="s">
        <v>818</v>
      </c>
      <c r="K268" s="124">
        <f t="shared" ref="K268" si="115">H268-F268</f>
        <v>18.5</v>
      </c>
      <c r="L268" s="125">
        <f t="shared" ref="L268" si="116">K268/F268</f>
        <v>0.27407407407407408</v>
      </c>
      <c r="M268" s="126" t="s">
        <v>556</v>
      </c>
      <c r="N268" s="338">
        <v>44008</v>
      </c>
      <c r="O268" s="54"/>
      <c r="P268" s="13"/>
      <c r="Q268" s="13"/>
      <c r="R268" s="324" t="s">
        <v>710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201">
        <v>154</v>
      </c>
      <c r="B269" s="202">
        <v>44035</v>
      </c>
      <c r="C269" s="202"/>
      <c r="D269" s="206" t="s">
        <v>465</v>
      </c>
      <c r="E269" s="203" t="s">
        <v>580</v>
      </c>
      <c r="F269" s="204" t="s">
        <v>821</v>
      </c>
      <c r="G269" s="203"/>
      <c r="H269" s="203"/>
      <c r="I269" s="224">
        <v>296</v>
      </c>
      <c r="J269" s="225" t="s">
        <v>558</v>
      </c>
      <c r="K269" s="225"/>
      <c r="L269" s="119"/>
      <c r="M269" s="226"/>
      <c r="N269" s="227"/>
      <c r="O269" s="13"/>
      <c r="P269" s="13"/>
      <c r="Q269" s="13"/>
      <c r="R269" s="324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7">
        <v>155</v>
      </c>
      <c r="B270" s="198">
        <v>44092</v>
      </c>
      <c r="C270" s="198"/>
      <c r="D270" s="151" t="s">
        <v>398</v>
      </c>
      <c r="E270" s="199" t="s">
        <v>580</v>
      </c>
      <c r="F270" s="199">
        <v>206</v>
      </c>
      <c r="G270" s="199"/>
      <c r="H270" s="199">
        <v>248</v>
      </c>
      <c r="I270" s="219">
        <v>248</v>
      </c>
      <c r="J270" s="137" t="s">
        <v>639</v>
      </c>
      <c r="K270" s="124">
        <f t="shared" ref="K270:K271" si="117">H270-F270</f>
        <v>42</v>
      </c>
      <c r="L270" s="125">
        <f t="shared" ref="L270:L271" si="118">K270/F270</f>
        <v>0.20388349514563106</v>
      </c>
      <c r="M270" s="126" t="s">
        <v>556</v>
      </c>
      <c r="N270" s="338">
        <v>44214</v>
      </c>
      <c r="O270" s="54"/>
      <c r="P270" s="13"/>
      <c r="Q270" s="13"/>
      <c r="R270" s="32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7">
        <v>156</v>
      </c>
      <c r="B271" s="198">
        <v>44140</v>
      </c>
      <c r="C271" s="198"/>
      <c r="D271" s="151" t="s">
        <v>398</v>
      </c>
      <c r="E271" s="199" t="s">
        <v>580</v>
      </c>
      <c r="F271" s="199">
        <v>182.5</v>
      </c>
      <c r="G271" s="199"/>
      <c r="H271" s="199">
        <v>248</v>
      </c>
      <c r="I271" s="219">
        <v>248</v>
      </c>
      <c r="J271" s="137" t="s">
        <v>639</v>
      </c>
      <c r="K271" s="124">
        <f t="shared" si="117"/>
        <v>65.5</v>
      </c>
      <c r="L271" s="125">
        <f t="shared" si="118"/>
        <v>0.35890410958904112</v>
      </c>
      <c r="M271" s="126" t="s">
        <v>556</v>
      </c>
      <c r="N271" s="338">
        <v>44214</v>
      </c>
      <c r="O271" s="54"/>
      <c r="P271" s="13"/>
      <c r="Q271" s="13"/>
      <c r="R271" s="32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201">
        <v>157</v>
      </c>
      <c r="B272" s="202">
        <v>44140</v>
      </c>
      <c r="C272" s="202"/>
      <c r="D272" s="206" t="s">
        <v>321</v>
      </c>
      <c r="E272" s="203" t="s">
        <v>580</v>
      </c>
      <c r="F272" s="204" t="s">
        <v>825</v>
      </c>
      <c r="G272" s="203"/>
      <c r="H272" s="203"/>
      <c r="I272" s="224">
        <v>320</v>
      </c>
      <c r="J272" s="225" t="s">
        <v>558</v>
      </c>
      <c r="K272" s="225"/>
      <c r="L272" s="119"/>
      <c r="M272" s="226"/>
      <c r="N272" s="227"/>
      <c r="O272" s="13"/>
      <c r="P272" s="13"/>
      <c r="Q272" s="13"/>
      <c r="R272" s="32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7">
        <v>158</v>
      </c>
      <c r="B273" s="198">
        <v>44140</v>
      </c>
      <c r="C273" s="198"/>
      <c r="D273" s="151" t="s">
        <v>461</v>
      </c>
      <c r="E273" s="199" t="s">
        <v>580</v>
      </c>
      <c r="F273" s="200">
        <v>925</v>
      </c>
      <c r="G273" s="199"/>
      <c r="H273" s="199">
        <v>1095</v>
      </c>
      <c r="I273" s="219">
        <v>1093</v>
      </c>
      <c r="J273" s="465" t="s">
        <v>829</v>
      </c>
      <c r="K273" s="124">
        <f t="shared" ref="K273" si="119">H273-F273</f>
        <v>170</v>
      </c>
      <c r="L273" s="125">
        <f t="shared" ref="L273" si="120">K273/F273</f>
        <v>0.18378378378378379</v>
      </c>
      <c r="M273" s="126" t="s">
        <v>556</v>
      </c>
      <c r="N273" s="338">
        <v>44201</v>
      </c>
      <c r="O273" s="13"/>
      <c r="P273" s="13"/>
      <c r="Q273" s="13"/>
      <c r="R273" s="32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7">
        <v>159</v>
      </c>
      <c r="B274" s="198">
        <v>44140</v>
      </c>
      <c r="C274" s="198"/>
      <c r="D274" s="151" t="s">
        <v>336</v>
      </c>
      <c r="E274" s="199" t="s">
        <v>580</v>
      </c>
      <c r="F274" s="200">
        <v>332.5</v>
      </c>
      <c r="G274" s="199"/>
      <c r="H274" s="199">
        <v>393</v>
      </c>
      <c r="I274" s="219">
        <v>406</v>
      </c>
      <c r="J274" s="465" t="s">
        <v>893</v>
      </c>
      <c r="K274" s="124">
        <f t="shared" ref="K274" si="121">H274-F274</f>
        <v>60.5</v>
      </c>
      <c r="L274" s="125">
        <f t="shared" ref="L274" si="122">K274/F274</f>
        <v>0.18195488721804512</v>
      </c>
      <c r="M274" s="126" t="s">
        <v>556</v>
      </c>
      <c r="N274" s="338">
        <v>44256</v>
      </c>
      <c r="O274" s="13"/>
      <c r="P274" s="13"/>
      <c r="Q274" s="13"/>
      <c r="R274" s="32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201">
        <v>160</v>
      </c>
      <c r="B275" s="202">
        <v>44141</v>
      </c>
      <c r="C275" s="202"/>
      <c r="D275" s="206" t="s">
        <v>465</v>
      </c>
      <c r="E275" s="203" t="s">
        <v>580</v>
      </c>
      <c r="F275" s="204" t="s">
        <v>826</v>
      </c>
      <c r="G275" s="203"/>
      <c r="H275" s="203"/>
      <c r="I275" s="224">
        <v>290</v>
      </c>
      <c r="J275" s="225" t="s">
        <v>558</v>
      </c>
      <c r="K275" s="225"/>
      <c r="L275" s="119"/>
      <c r="M275" s="226"/>
      <c r="N275" s="227"/>
      <c r="O275" s="13"/>
      <c r="P275" s="13"/>
      <c r="Q275" s="13"/>
      <c r="R275" s="324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201">
        <v>161</v>
      </c>
      <c r="B276" s="202">
        <v>44187</v>
      </c>
      <c r="C276" s="202"/>
      <c r="D276" s="206" t="s">
        <v>754</v>
      </c>
      <c r="E276" s="203" t="s">
        <v>580</v>
      </c>
      <c r="F276" s="458" t="s">
        <v>828</v>
      </c>
      <c r="G276" s="203"/>
      <c r="H276" s="203"/>
      <c r="I276" s="224">
        <v>239</v>
      </c>
      <c r="J276" s="459" t="s">
        <v>558</v>
      </c>
      <c r="K276" s="225"/>
      <c r="L276" s="119"/>
      <c r="M276" s="226"/>
      <c r="N276" s="227"/>
      <c r="O276" s="13"/>
      <c r="P276" s="13"/>
      <c r="Q276" s="13"/>
      <c r="R276" s="324" t="s">
        <v>710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201">
        <v>162</v>
      </c>
      <c r="B277" s="202">
        <v>44258</v>
      </c>
      <c r="C277" s="202"/>
      <c r="D277" s="206" t="s">
        <v>758</v>
      </c>
      <c r="E277" s="203" t="s">
        <v>580</v>
      </c>
      <c r="F277" s="204" t="s">
        <v>786</v>
      </c>
      <c r="G277" s="203"/>
      <c r="H277" s="203"/>
      <c r="I277" s="224">
        <v>590</v>
      </c>
      <c r="J277" s="225" t="s">
        <v>558</v>
      </c>
      <c r="K277" s="225"/>
      <c r="L277" s="119"/>
      <c r="M277" s="323"/>
      <c r="N277" s="227"/>
      <c r="O277" s="13"/>
      <c r="P277" s="13"/>
      <c r="R277" s="324"/>
    </row>
    <row r="278" spans="1:26">
      <c r="A278" s="201"/>
      <c r="B278" s="202"/>
      <c r="C278" s="202"/>
      <c r="D278" s="206"/>
      <c r="E278" s="203"/>
      <c r="F278" s="204"/>
      <c r="G278" s="203"/>
      <c r="H278" s="203"/>
      <c r="I278" s="224"/>
      <c r="J278" s="225"/>
      <c r="K278" s="225"/>
      <c r="L278" s="119"/>
      <c r="M278" s="226"/>
      <c r="N278" s="227"/>
      <c r="O278" s="13"/>
      <c r="R278" s="228"/>
    </row>
    <row r="279" spans="1:26">
      <c r="A279" s="201"/>
      <c r="B279" s="202"/>
      <c r="C279" s="202"/>
      <c r="D279" s="206"/>
      <c r="E279" s="203"/>
      <c r="F279" s="204"/>
      <c r="G279" s="203"/>
      <c r="H279" s="203"/>
      <c r="I279" s="224"/>
      <c r="J279" s="225"/>
      <c r="K279" s="225"/>
      <c r="L279" s="119"/>
      <c r="M279" s="226"/>
      <c r="N279" s="227"/>
      <c r="O279" s="13"/>
      <c r="R279" s="228"/>
    </row>
    <row r="280" spans="1:26">
      <c r="A280" s="201"/>
      <c r="B280" s="202"/>
      <c r="C280" s="202"/>
      <c r="D280" s="206"/>
      <c r="E280" s="203"/>
      <c r="F280" s="204"/>
      <c r="G280" s="203"/>
      <c r="H280" s="203"/>
      <c r="I280" s="224"/>
      <c r="J280" s="225"/>
      <c r="K280" s="225"/>
      <c r="L280" s="119"/>
      <c r="M280" s="226"/>
      <c r="N280" s="227"/>
      <c r="O280" s="13"/>
      <c r="R280" s="228"/>
    </row>
    <row r="281" spans="1:26">
      <c r="A281" s="201"/>
      <c r="B281" s="192" t="s">
        <v>781</v>
      </c>
      <c r="O281" s="13"/>
      <c r="R281" s="228"/>
    </row>
    <row r="282" spans="1:26">
      <c r="R282" s="228"/>
    </row>
    <row r="283" spans="1:26">
      <c r="R283" s="228"/>
    </row>
    <row r="284" spans="1:26">
      <c r="R284" s="228"/>
    </row>
    <row r="285" spans="1:26">
      <c r="R285" s="228"/>
    </row>
    <row r="286" spans="1:26">
      <c r="R286" s="228"/>
    </row>
    <row r="287" spans="1:26">
      <c r="R287" s="228"/>
    </row>
    <row r="288" spans="1:26">
      <c r="R288" s="228"/>
    </row>
    <row r="298" spans="1:6">
      <c r="A298" s="207"/>
    </row>
    <row r="299" spans="1:6">
      <c r="A299" s="207"/>
      <c r="F299" s="460"/>
    </row>
    <row r="300" spans="1:6">
      <c r="A300" s="203"/>
    </row>
  </sheetData>
  <autoFilter ref="R1:R296"/>
  <mergeCells count="10">
    <mergeCell ref="A82:A83"/>
    <mergeCell ref="B82:B83"/>
    <mergeCell ref="J82:J83"/>
    <mergeCell ref="P52:P53"/>
    <mergeCell ref="A52:A53"/>
    <mergeCell ref="B52:B53"/>
    <mergeCell ref="J52:J53"/>
    <mergeCell ref="M52:M53"/>
    <mergeCell ref="N52:N53"/>
    <mergeCell ref="O52:O53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2021-03-09T02:11:59Z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