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47" i="7"/>
  <c r="L47"/>
  <c r="L46"/>
  <c r="K46"/>
  <c r="L27"/>
  <c r="K27"/>
  <c r="L12"/>
  <c r="L33"/>
  <c r="K33"/>
  <c r="L31"/>
  <c r="K31"/>
  <c r="M31" s="1"/>
  <c r="L49"/>
  <c r="K49"/>
  <c r="K50"/>
  <c r="L50"/>
  <c r="L28"/>
  <c r="K28"/>
  <c r="M28" s="1"/>
  <c r="L30"/>
  <c r="K30"/>
  <c r="L14"/>
  <c r="K14"/>
  <c r="L10"/>
  <c r="K10"/>
  <c r="K65"/>
  <c r="K64"/>
  <c r="K47"/>
  <c r="K48"/>
  <c r="L48"/>
  <c r="M48" s="1"/>
  <c r="L29"/>
  <c r="K29"/>
  <c r="L45"/>
  <c r="K45"/>
  <c r="M46" l="1"/>
  <c r="M27"/>
  <c r="M14"/>
  <c r="M33"/>
  <c r="M49"/>
  <c r="M50"/>
  <c r="M30"/>
  <c r="M10"/>
  <c r="M64"/>
  <c r="M65"/>
  <c r="M29"/>
  <c r="M45"/>
  <c r="K12"/>
  <c r="L26"/>
  <c r="K26"/>
  <c r="K63"/>
  <c r="M63" s="1"/>
  <c r="H11"/>
  <c r="K11" s="1"/>
  <c r="M12" l="1"/>
  <c r="M26"/>
  <c r="K254"/>
  <c r="L254" s="1"/>
  <c r="K253"/>
  <c r="L253" s="1"/>
  <c r="L11"/>
  <c r="M11" s="1"/>
  <c r="K256"/>
  <c r="L256" s="1"/>
  <c r="K251" l="1"/>
  <c r="L251" s="1"/>
  <c r="M7" l="1"/>
  <c r="F239" l="1"/>
  <c r="K240"/>
  <c r="L240" s="1"/>
  <c r="K231"/>
  <c r="L231" s="1"/>
  <c r="K234"/>
  <c r="L234" s="1"/>
  <c r="K242" l="1"/>
  <c r="L242" s="1"/>
  <c r="F233"/>
  <c r="F232"/>
  <c r="K232" s="1"/>
  <c r="L232" s="1"/>
  <c r="F230"/>
  <c r="K230" s="1"/>
  <c r="L230" s="1"/>
  <c r="F210"/>
  <c r="F162"/>
  <c r="K241" l="1"/>
  <c r="L241" s="1"/>
  <c r="K239"/>
  <c r="L239" s="1"/>
  <c r="K245"/>
  <c r="L245" s="1"/>
  <c r="K246"/>
  <c r="L246" s="1"/>
  <c r="K238"/>
  <c r="L238" s="1"/>
  <c r="K248"/>
  <c r="L248" s="1"/>
  <c r="K244"/>
  <c r="L244" s="1"/>
  <c r="K237" l="1"/>
  <c r="L237" s="1"/>
  <c r="K226"/>
  <c r="L226" s="1"/>
  <c r="K228"/>
  <c r="L228" s="1"/>
  <c r="K225"/>
  <c r="L225" s="1"/>
  <c r="K227"/>
  <c r="L227" s="1"/>
  <c r="K156"/>
  <c r="L156" s="1"/>
  <c r="K209"/>
  <c r="L209" s="1"/>
  <c r="K223"/>
  <c r="L223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K210"/>
  <c r="L210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K158"/>
  <c r="L158" s="1"/>
  <c r="K157"/>
  <c r="L157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D7" i="6"/>
  <c r="K6" i="4"/>
  <c r="K6" i="3"/>
  <c r="L6" i="2"/>
</calcChain>
</file>

<file path=xl/sharedStrings.xml><?xml version="1.0" encoding="utf-8"?>
<sst xmlns="http://schemas.openxmlformats.org/spreadsheetml/2006/main" count="2512" uniqueCount="1012">
  <si>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</si>
  <si>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</si>
  <si>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</si>
  <si>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</si>
  <si>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</si>
  <si>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</si>
  <si>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</si>
  <si>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</si>
  <si>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</si>
  <si>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</si>
  <si>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</si>
  <si>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</si>
  <si>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</si>
  <si>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</si>
  <si>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</si>
  <si>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</si>
  <si>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</si>
  <si>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</si>
  <si>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</si>
  <si>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</si>
  <si>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</si>
  <si>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</si>
  <si>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</si>
  <si>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</si>
  <si>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</si>
  <si>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</si>
  <si>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</si>
  <si>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</si>
  <si>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</si>
  <si>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</si>
  <si>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</si>
  <si>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</si>
  <si>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</si>
  <si>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</si>
  <si>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</si>
  <si>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</si>
  <si>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</si>
  <si>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</si>
  <si>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</si>
  <si>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</si>
  <si>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</si>
  <si>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</si>
  <si>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</si>
  <si>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</si>
  <si>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</si>
  <si>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</si>
  <si>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</si>
  <si>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</si>
  <si>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</si>
  <si>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</si>
  <si>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</si>
  <si>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</si>
  <si>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</si>
  <si>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</si>
  <si>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</si>
  <si>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</si>
  <si>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</si>
  <si>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</si>
  <si>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</si>
  <si>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</si>
  <si>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</si>
  <si>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</si>
  <si>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</si>
  <si>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</si>
  <si>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</si>
  <si>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</si>
  <si>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</si>
  <si>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</si>
  <si>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</si>
  <si>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</si>
  <si>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</si>
  <si>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</si>
  <si>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</si>
  <si>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</si>
  <si>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</si>
  <si>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</si>
  <si>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</si>
  <si>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</si>
  <si>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</si>
  <si>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</si>
  <si>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</si>
  <si>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</si>
  <si>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</si>
  <si>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</si>
  <si>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</si>
  <si>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</si>
  <si>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</si>
  <si>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</si>
  <si>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</si>
  <si>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</si>
  <si>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</si>
  <si>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</si>
  <si>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</si>
  <si>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</si>
  <si>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</si>
  <si>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</si>
  <si>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</si>
  <si>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</si>
  <si>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</si>
  <si>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</si>
  <si>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</si>
  <si>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</si>
  <si>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</si>
  <si>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</si>
  <si>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</si>
  <si>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</si>
  <si>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</si>
  <si>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</si>
  <si>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</si>
  <si>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</si>
  <si>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</si>
  <si>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</si>
  <si>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</si>
  <si>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</si>
  <si>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</si>
  <si>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</si>
  <si>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</si>
  <si>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</si>
  <si>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</si>
  <si>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</si>
  <si>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</si>
  <si>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</si>
  <si>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</si>
  <si>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</si>
  <si>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</si>
  <si>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</si>
  <si>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</si>
  <si>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</si>
  <si>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</si>
  <si>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</si>
  <si>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</si>
  <si>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</si>
  <si>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</si>
  <si>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</si>
  <si>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</si>
  <si>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</si>
  <si>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</si>
  <si>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</si>
  <si>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</si>
  <si>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</si>
  <si>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</si>
  <si>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</si>
  <si>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</si>
  <si>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</si>
  <si>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</si>
  <si>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</si>
  <si>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</si>
  <si>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</si>
  <si>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</si>
  <si>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</si>
  <si>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</si>
  <si>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</si>
  <si>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</si>
  <si>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</si>
  <si>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</si>
  <si>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</si>
  <si>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</si>
  <si>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</si>
  <si>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</si>
  <si>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</si>
  <si>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</si>
  <si>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</si>
  <si>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</si>
  <si>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</si>
  <si>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</si>
  <si>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</si>
  <si>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</si>
  <si>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</si>
  <si>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</si>
  <si>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</si>
  <si>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</si>
  <si>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</si>
  <si>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</si>
  <si>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</si>
  <si>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</si>
  <si>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</si>
  <si>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</si>
  <si>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</si>
  <si>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</si>
  <si>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</si>
  <si>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</si>
  <si>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</si>
  <si>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</si>
  <si>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</si>
  <si>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</si>
  <si>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</si>
  <si>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</si>
  <si>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</si>
  <si>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</si>
  <si>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</si>
  <si>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</si>
  <si>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</si>
  <si>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</si>
  <si>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</si>
  <si>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</si>
  <si>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</si>
  <si>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</si>
  <si>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</si>
  <si>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</si>
  <si>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</si>
  <si>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</si>
  <si>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</si>
  <si>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</si>
  <si>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</si>
  <si>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</si>
  <si>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</si>
  <si>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</si>
  <si>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</si>
  <si>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</si>
  <si>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</si>
  <si>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</si>
  <si>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</si>
  <si>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</si>
  <si>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</si>
  <si>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</si>
  <si>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</si>
  <si>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</si>
  <si>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</si>
  <si>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</si>
  <si>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</si>
  <si>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</si>
  <si>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</si>
  <si>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</si>
  <si>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</si>
  <si>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</si>
  <si>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</si>
  <si>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</si>
  <si>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</si>
  <si>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</si>
  <si>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</si>
  <si>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</si>
  <si>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</si>
  <si>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</si>
  <si>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</si>
  <si>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</si>
  <si>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</si>
  <si>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</si>
  <si>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</si>
  <si>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</si>
  <si>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</si>
  <si>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</si>
  <si>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</si>
  <si>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</si>
  <si>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</si>
  <si>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</si>
  <si>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</si>
  <si>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</si>
  <si>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</si>
  <si>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</si>
  <si>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</si>
  <si>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</si>
  <si>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</si>
  <si>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</si>
  <si>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</si>
  <si>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</si>
  <si>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</si>
  <si>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</si>
  <si>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</si>
  <si>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</si>
  <si>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</si>
  <si>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</si>
  <si>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</si>
  <si>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</si>
  <si>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</si>
  <si>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</si>
  <si>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</si>
  <si>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</si>
  <si>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</si>
  <si>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</si>
  <si>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</si>
  <si>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</si>
  <si>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</si>
  <si>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</si>
  <si>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</si>
  <si>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</si>
  <si>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</si>
  <si>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</si>
  <si>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</si>
  <si>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</si>
  <si>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</si>
  <si>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</si>
  <si>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</si>
  <si>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</si>
  <si>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</si>
  <si>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</si>
  <si>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</si>
  <si>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</si>
  <si>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</si>
  <si>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</si>
  <si>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</si>
  <si>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</si>
  <si>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</si>
  <si>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</si>
  <si>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</si>
  <si>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</si>
  <si>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</si>
  <si>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</si>
  <si>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</si>
  <si>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</si>
  <si>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</si>
  <si>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</si>
  <si>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</si>
  <si>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</si>
  <si>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</si>
  <si>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</si>
  <si>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</si>
  <si>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</si>
  <si>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</si>
  <si>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</si>
  <si>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</si>
  <si>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</si>
  <si>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</si>
  <si>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</si>
  <si>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</si>
  <si>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</si>
  <si>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</si>
  <si>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</si>
  <si>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</si>
  <si>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</si>
  <si>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</si>
  <si>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</si>
  <si>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</si>
  <si>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</si>
  <si>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</si>
  <si>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</si>
  <si>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</si>
  <si>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</si>
  <si>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</si>
  <si>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</si>
  <si>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</si>
  <si>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</si>
  <si>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</si>
  <si>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</si>
  <si>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</si>
  <si>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</si>
  <si>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</si>
  <si>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</si>
  <si>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</si>
  <si>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</si>
  <si>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</si>
  <si>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</si>
  <si>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</si>
  <si>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</si>
  <si>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</si>
  <si>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</si>
  <si>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</si>
  <si>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</si>
  <si>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</si>
  <si>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</si>
  <si>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</si>
  <si>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</si>
  <si>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</si>
  <si>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</si>
  <si>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</si>
  <si>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</si>
  <si>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</si>
  <si>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</si>
  <si>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</si>
  <si>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</si>
  <si>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</si>
  <si>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</si>
  <si>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</si>
  <si>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</si>
  <si>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</si>
  <si>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</si>
  <si>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</si>
  <si>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</si>
  <si>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</si>
  <si>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</si>
  <si>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</si>
  <si>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</si>
  <si>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</si>
  <si>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</si>
  <si>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</si>
  <si>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</si>
  <si>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</si>
  <si>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</si>
  <si>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</si>
  <si>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</si>
  <si>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</si>
  <si>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</si>
  <si>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</si>
  <si>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</si>
  <si>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</si>
  <si>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</si>
  <si>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</si>
  <si>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</si>
  <si>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</si>
  <si>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</si>
  <si>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</si>
  <si>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</si>
  <si>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</si>
  <si>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</si>
  <si>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</si>
  <si>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</si>
  <si>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</si>
  <si>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</si>
  <si>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</si>
  <si>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</si>
  <si>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</si>
  <si>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</si>
  <si>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</si>
  <si>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</si>
  <si>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</si>
  <si>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</si>
  <si>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</si>
  <si>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</si>
  <si>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</si>
  <si>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</si>
  <si>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</si>
  <si>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</si>
  <si>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</si>
  <si>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</si>
  <si>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</si>
  <si>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</si>
  <si>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</si>
  <si>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</si>
  <si>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</si>
  <si>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</si>
  <si>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</si>
  <si>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</si>
  <si>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</si>
  <si>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</si>
  <si>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</si>
  <si>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</si>
  <si>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</si>
  <si>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</si>
  <si>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</si>
  <si>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</si>
  <si>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</si>
  <si>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</si>
  <si>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</si>
  <si>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</si>
  <si>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</si>
  <si>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</si>
  <si>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</si>
  <si>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</si>
  <si>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</si>
  <si>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</si>
  <si>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</si>
  <si>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</si>
  <si>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</si>
  <si>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</si>
  <si>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</si>
  <si>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</si>
  <si>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</si>
  <si>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</si>
  <si>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</si>
  <si>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</si>
  <si>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</si>
  <si>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</si>
  <si>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</si>
  <si>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</si>
  <si>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</si>
  <si>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</si>
  <si>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</si>
  <si>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</si>
  <si>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</si>
  <si>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</si>
  <si>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</si>
  <si>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</si>
  <si>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</si>
  <si>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</si>
  <si>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</si>
  <si>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</si>
  <si>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</si>
  <si>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</si>
  <si>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</si>
  <si>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</si>
  <si>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</si>
  <si>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</si>
  <si>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</si>
  <si>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</si>
  <si>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</si>
  <si>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</si>
  <si>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</si>
  <si>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</si>
  <si>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</si>
  <si>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</si>
  <si>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</si>
  <si>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</si>
  <si>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</si>
  <si>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</si>
  <si>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</si>
  <si>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</si>
  <si>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</si>
  <si>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</si>
  <si>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</si>
  <si>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</si>
  <si>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</si>
  <si>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</si>
  <si>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</si>
  <si>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</si>
  <si>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</si>
  <si>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</si>
  <si>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</si>
  <si>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</si>
  <si>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</si>
  <si>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</si>
  <si>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</si>
  <si>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</si>
  <si>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</si>
  <si>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</si>
  <si>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</si>
  <si>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</si>
  <si>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</si>
  <si>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</si>
  <si>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</si>
  <si>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</si>
  <si>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</si>
  <si>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</si>
  <si>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</si>
  <si>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</si>
  <si>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</si>
  <si>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</si>
  <si>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</si>
  <si>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</si>
  <si>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</si>
  <si>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</si>
  <si>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</si>
  <si>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</si>
  <si>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</si>
  <si>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</si>
  <si>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</si>
  <si>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</si>
  <si>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</si>
  <si>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</si>
  <si>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</si>
  <si>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</si>
  <si>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</si>
  <si>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</si>
  <si>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</si>
  <si>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</si>
  <si>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</si>
  <si>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</si>
  <si>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</si>
  <si>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</si>
  <si>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</si>
  <si>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</si>
  <si>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</si>
  <si>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</si>
  <si>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</si>
  <si>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</si>
  <si>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</si>
  <si>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</si>
  <si>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</si>
  <si>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</si>
  <si>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</si>
  <si>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</si>
  <si>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</si>
  <si>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</si>
  <si>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</si>
  <si>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</si>
  <si>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</si>
  <si>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</si>
  <si>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</si>
  <si>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</si>
  <si>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</si>
  <si>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</si>
  <si>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</si>
  <si>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</si>
  <si>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</si>
  <si>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</si>
  <si>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</si>
  <si>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</si>
  <si>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</si>
  <si>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</si>
  <si>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</si>
  <si>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</si>
  <si>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</si>
  <si>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</si>
  <si>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</si>
  <si>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</si>
  <si>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</si>
  <si>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</si>
  <si>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</si>
  <si>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</si>
  <si>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</si>
  <si>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</si>
  <si>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</si>
  <si>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</si>
  <si>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</si>
  <si>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</si>
  <si>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</si>
  <si>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</si>
  <si>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</si>
  <si>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</si>
  <si>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</si>
  <si>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</si>
  <si>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</si>
  <si>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</si>
  <si>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</si>
  <si>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</si>
  <si>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</si>
  <si>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</si>
  <si>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</si>
  <si>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</si>
  <si>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</si>
  <si>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</si>
  <si>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</si>
  <si>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</si>
  <si>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</si>
  <si>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</si>
  <si>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</si>
  <si>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</si>
  <si>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</si>
  <si>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</si>
  <si>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</si>
  <si>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</si>
  <si>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</si>
  <si>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</si>
  <si>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</si>
  <si>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</si>
  <si>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</si>
  <si>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</si>
  <si>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</si>
  <si>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</si>
  <si>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</si>
  <si>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</si>
  <si>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</si>
  <si>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</si>
  <si>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</si>
  <si>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</si>
  <si>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</si>
  <si>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</si>
  <si>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</si>
  <si>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</si>
  <si>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</si>
  <si>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</si>
  <si>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</si>
  <si>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</si>
  <si>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</si>
  <si>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</si>
  <si>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</si>
  <si>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</si>
  <si>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</si>
  <si>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</si>
  <si>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</si>
  <si>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</si>
  <si>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</si>
  <si>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</si>
  <si>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</si>
  <si>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</si>
  <si>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</si>
  <si>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</si>
  <si>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</si>
  <si>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</si>
  <si>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</si>
  <si>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</si>
  <si>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</si>
  <si>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</si>
  <si>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</si>
  <si>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</si>
  <si>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</si>
  <si>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</si>
  <si>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</si>
  <si>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</si>
  <si>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</si>
  <si>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</si>
  <si>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</si>
  <si>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</si>
  <si>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</si>
  <si>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</si>
  <si>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</si>
  <si>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</si>
  <si>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</si>
  <si>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</si>
  <si>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</si>
  <si>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</si>
  <si>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</si>
  <si>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</si>
  <si>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</si>
  <si>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</si>
  <si>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</si>
  <si>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</si>
  <si>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</si>
  <si>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</si>
  <si>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</si>
  <si>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</si>
  <si>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</si>
  <si>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</si>
  <si>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</si>
  <si>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</si>
  <si>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</si>
  <si>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</si>
  <si>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</si>
  <si>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</si>
  <si>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</si>
  <si>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</si>
  <si>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</si>
  <si>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</si>
  <si>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</si>
  <si>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</si>
  <si>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</si>
  <si>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</si>
  <si>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</si>
  <si>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</si>
  <si>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</si>
  <si>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</si>
  <si>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</si>
  <si>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</si>
  <si>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</si>
  <si>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</si>
  <si>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</si>
  <si>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</si>
  <si>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</si>
  <si>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</si>
  <si>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</si>
  <si>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</si>
  <si>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</si>
  <si>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</si>
  <si>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</si>
  <si>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</si>
  <si>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</si>
  <si>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</si>
  <si>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</si>
  <si>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</si>
  <si>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</si>
  <si>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</si>
  <si>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</si>
  <si>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</si>
  <si>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</si>
  <si>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</si>
  <si>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</si>
  <si>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</si>
  <si>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</si>
  <si>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</si>
  <si>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</si>
  <si>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</si>
  <si>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</si>
  <si>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</si>
  <si>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</si>
  <si>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</si>
  <si>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</si>
  <si>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</si>
  <si>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</si>
  <si>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</si>
  <si>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</si>
  <si>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</si>
  <si>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</si>
  <si>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</si>
  <si>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</si>
  <si>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</si>
  <si>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</si>
  <si>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</si>
  <si>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</si>
  <si>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</si>
  <si>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</si>
  <si>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</si>
  <si>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</si>
  <si>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</si>
  <si>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</si>
  <si>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</si>
  <si>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</si>
  <si>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</si>
  <si>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</si>
  <si>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</si>
  <si>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</si>
  <si>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</si>
  <si>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</si>
  <si>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</si>
  <si>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</si>
  <si>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</si>
  <si>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</si>
  <si>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</si>
  <si>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</si>
  <si>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</si>
  <si>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</si>
  <si>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</si>
  <si>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</si>
  <si>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</si>
  <si>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</si>
  <si>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</si>
  <si>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</si>
  <si>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</si>
  <si>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</si>
  <si>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</si>
  <si>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</si>
  <si>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</si>
  <si>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</si>
  <si>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</si>
  <si>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</si>
  <si>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</si>
  <si>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</si>
  <si>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</si>
  <si>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</si>
  <si>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</si>
  <si>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</si>
  <si>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</si>
  <si>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</si>
  <si>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</si>
  <si>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</si>
  <si>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</si>
  <si>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</si>
  <si>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</si>
  <si>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</si>
  <si>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</si>
  <si>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</si>
  <si>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</si>
  <si>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</si>
  <si>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</si>
  <si>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</si>
  <si>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</si>
  <si>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</si>
  <si>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</si>
  <si>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</si>
  <si>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</si>
  <si>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</si>
  <si>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</si>
  <si>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</si>
  <si>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</si>
  <si>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</si>
  <si>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</si>
  <si>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</si>
  <si>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</si>
  <si>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</si>
  <si>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</si>
  <si>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</si>
  <si>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</si>
  <si>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</si>
  <si>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</si>
  <si>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</si>
  <si>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</si>
  <si>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</si>
  <si>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</si>
  <si>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</si>
  <si>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</si>
  <si>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</si>
  <si>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</si>
  <si>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</si>
  <si>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</si>
  <si>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</si>
  <si>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</si>
  <si>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</si>
  <si>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</si>
  <si>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</si>
  <si>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</si>
  <si>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</si>
  <si>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</si>
  <si>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</si>
  <si>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</si>
  <si>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</si>
  <si>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</si>
  <si>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</si>
  <si>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</si>
  <si>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SANCO</t>
  </si>
  <si>
    <t>Sanco Industries Ltd.</t>
  </si>
  <si>
    <t>NIFTY 13800 PE 11-FEB</t>
  </si>
  <si>
    <t>210-220</t>
  </si>
  <si>
    <t>NIFTY 13400 PE 11-FEB</t>
  </si>
  <si>
    <t>NIFTY 13800 PE 4-FEB</t>
  </si>
  <si>
    <t>Loss of Rs, 32.5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</si>
  <si>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</si>
  <si>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</si>
  <si>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</si>
  <si>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</si>
  <si>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</si>
  <si>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</si>
  <si>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</si>
  <si>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</si>
  <si>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</si>
  <si>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SUPRBPA</t>
  </si>
  <si>
    <t>VIKASMCORP</t>
  </si>
  <si>
    <t>Vikas Multicorp Limited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</si>
  <si>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</si>
  <si>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</si>
  <si>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</si>
  <si>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</si>
  <si>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</si>
  <si>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</si>
  <si>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</si>
  <si>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</si>
  <si>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</si>
  <si>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</si>
  <si>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</si>
  <si>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</si>
  <si>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</si>
  <si>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</si>
  <si>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</si>
  <si>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</si>
  <si>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</si>
  <si>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470-474</t>
  </si>
  <si>
    <t>495-505</t>
  </si>
  <si>
    <t>AUROPHARMA FEB FUT</t>
  </si>
  <si>
    <t>CBPL</t>
  </si>
  <si>
    <t>OZONEWORLD</t>
  </si>
  <si>
    <t>VIRALKUMAR RASIKBHAI PATEL</t>
  </si>
  <si>
    <t>SPACEAGE</t>
  </si>
  <si>
    <t>SAROJASUREDDY</t>
  </si>
  <si>
    <t>SREE RAMA CHANDRA VENKATESWARA PRASAD GORREPATI</t>
  </si>
  <si>
    <t>DIVESH KUMAR AGARWAL</t>
  </si>
  <si>
    <t>TOWER RESEARCH CAPITAL MARKETS INDIA PRIVATE LIMITED</t>
  </si>
  <si>
    <t>L&amp;TFH-RE</t>
  </si>
  <si>
    <t>L&amp;T Fin Holdings Ltd RE</t>
  </si>
  <si>
    <t>KUSH  GUPTA</t>
  </si>
  <si>
    <t>ALBULA INVESTMENT FUND LTD</t>
  </si>
  <si>
    <t>ELLORATRAD</t>
  </si>
  <si>
    <t>GAURAV CHANDRAKANT SHAH</t>
  </si>
  <si>
    <t>SILKON TRADES LLP</t>
  </si>
  <si>
    <t>MAYUKH</t>
  </si>
  <si>
    <t>RAMABEN NANALAL MEHTA</t>
  </si>
  <si>
    <t>SMIFS</t>
  </si>
  <si>
    <t>S RAJAN</t>
  </si>
  <si>
    <t>MINAL BHARAT PATEL</t>
  </si>
  <si>
    <t>AJAY VORA HUF</t>
  </si>
  <si>
    <t>GOPISETTY MOHANA RAO</t>
  </si>
  <si>
    <t>SSPNFIN</t>
  </si>
  <si>
    <t>ASHOK KUMAR SINGH</t>
  </si>
  <si>
    <t>VMV</t>
  </si>
  <si>
    <t>KEERTI</t>
  </si>
  <si>
    <t>Keerti Know &amp; Skill Ltd.</t>
  </si>
  <si>
    <t>STOVEKRAFT</t>
  </si>
  <si>
    <t>Stove Kraft Limited</t>
  </si>
  <si>
    <t>UNIFI CAPITAL PRIVATE LIMITED</t>
  </si>
  <si>
    <t>Profit of Rs.18/-</t>
  </si>
  <si>
    <t>Loss of Rs.20/-</t>
  </si>
  <si>
    <t>NIFTY 15100 CE 25-FEB</t>
  </si>
  <si>
    <t>224-230</t>
  </si>
  <si>
    <t>50-10</t>
  </si>
  <si>
    <t>Part Profit of Rs.160/-</t>
  </si>
  <si>
    <t>Loss of Rs.19/-</t>
  </si>
  <si>
    <t xml:space="preserve"> ZEEL</t>
  </si>
  <si>
    <t>230-235</t>
  </si>
  <si>
    <t>HDFCLIFE FEB FUT</t>
  </si>
  <si>
    <t>686-688</t>
  </si>
  <si>
    <t>APOLLOTRI</t>
  </si>
  <si>
    <t>SAKET AGRAWAL</t>
  </si>
  <si>
    <t>ARCHITORG</t>
  </si>
  <si>
    <t>BEELINE MERCHANT BANKING PRIVATE LIMITED</t>
  </si>
  <si>
    <t>ANSU INVESTMENT</t>
  </si>
  <si>
    <t>BGJL</t>
  </si>
  <si>
    <t>MEHUL KANUBHAI VAGHELA</t>
  </si>
  <si>
    <t>BHARATAGRI</t>
  </si>
  <si>
    <t>VANSH HIREN NAGAR</t>
  </si>
  <si>
    <t>AMRUTLAL GORDHANDAS THOBHANI</t>
  </si>
  <si>
    <t>EXCEL</t>
  </si>
  <si>
    <t>GIRA HEMANT VORA</t>
  </si>
  <si>
    <t>PADMABEN RASIKLAL VORA</t>
  </si>
  <si>
    <t>SHASHI SARDARILAL SEHGAL</t>
  </si>
  <si>
    <t>KARNAVATI</t>
  </si>
  <si>
    <t>NIKHIL M SHAH (HUF)</t>
  </si>
  <si>
    <t>MAHESH K SHAH HUF</t>
  </si>
  <si>
    <t>MEGASTAR</t>
  </si>
  <si>
    <t>MOHITPPR</t>
  </si>
  <si>
    <t>KETAN KIRTIKUMAR VAKHARIA</t>
  </si>
  <si>
    <t>NIRVI KETAN VAKHARIA</t>
  </si>
  <si>
    <t>RCL</t>
  </si>
  <si>
    <t>ABHISHEK CHOUDHARY</t>
  </si>
  <si>
    <t>KARAN PAL SINGH</t>
  </si>
  <si>
    <t>SHARIKA</t>
  </si>
  <si>
    <t>SUFAL INVESTMENT</t>
  </si>
  <si>
    <t>SMGOLD</t>
  </si>
  <si>
    <t>SHELLY MEET THAKKAR</t>
  </si>
  <si>
    <t>ATLURI SHIVA RAMA KRISHNA HANUMAIAH PRASAD</t>
  </si>
  <si>
    <t>ANJU AKSHAY SHAH</t>
  </si>
  <si>
    <t>JAYSHREE JAIN</t>
  </si>
  <si>
    <t>BABULAL BHAWARLAL KHARWAD</t>
  </si>
  <si>
    <t>AKSHAY SHAH (HUF)</t>
  </si>
  <si>
    <t>ANSHU AGARWAL</t>
  </si>
  <si>
    <t>BALAJI BALAMUTHUKRISHNAN</t>
  </si>
  <si>
    <t>RAMESH R VYAS</t>
  </si>
  <si>
    <t>RAMESH RAMSHANKAR VYAS</t>
  </si>
  <si>
    <t>RAJESH RAMANLAL KAPADIA</t>
  </si>
  <si>
    <t>B B COMMERCIAL LTD</t>
  </si>
  <si>
    <t>THIRDFIN</t>
  </si>
  <si>
    <t>BANSHIDHAR VYAPAAR PRIVATE LIMITED .</t>
  </si>
  <si>
    <t>VIAANINDUS</t>
  </si>
  <si>
    <t>PURSHOTTAM AGARWAL</t>
  </si>
  <si>
    <t>NAMRATA KAUSHIK VYAS</t>
  </si>
  <si>
    <t>AKASH</t>
  </si>
  <si>
    <t>Akash Infra-Projects Ltd</t>
  </si>
  <si>
    <t>ZUBER TRADING LLP</t>
  </si>
  <si>
    <t>AMJUMBO</t>
  </si>
  <si>
    <t>A and M Jumbo Bags Ltd</t>
  </si>
  <si>
    <t>VENKATESAN PADMANABHAN</t>
  </si>
  <si>
    <t>BCP</t>
  </si>
  <si>
    <t>B.C. Power Controls Ltd</t>
  </si>
  <si>
    <t>SHAH AMAR MUKESHKUMAR HUF</t>
  </si>
  <si>
    <t>DYNPRO</t>
  </si>
  <si>
    <t>Dynemic Products Limited</t>
  </si>
  <si>
    <t>LAROIA MONA</t>
  </si>
  <si>
    <t>INTELLECT</t>
  </si>
  <si>
    <t>Intellect Design Arena</t>
  </si>
  <si>
    <t>MUKUL AVANISH VARMA</t>
  </si>
  <si>
    <t>KELLTONTEC</t>
  </si>
  <si>
    <t>Kellton Tech Sol Ltd</t>
  </si>
  <si>
    <t>ANIL  GUPTA</t>
  </si>
  <si>
    <t>ECL FINANCE LIMITED</t>
  </si>
  <si>
    <t>NORGES BANK ON ACCOUNT OF THE GOVERNMENT PENSION FUND GLOBAL</t>
  </si>
  <si>
    <t>NBIFIN</t>
  </si>
  <si>
    <t>N.B.I. Ind. Fin. Co. Ltd</t>
  </si>
  <si>
    <t>MANNAKRISHNA INVESTMENTS PVT LTD</t>
  </si>
  <si>
    <t>NCC Limited</t>
  </si>
  <si>
    <t>JYSKE INVEST FUND MANAGEMENT A/S A/C JYSKE INVEST NYE AKTIEM</t>
  </si>
  <si>
    <t>DEVANG CHANDRAKANTBHAI SHAH</t>
  </si>
  <si>
    <t>SOLEX</t>
  </si>
  <si>
    <t>Solex Energy Limited</t>
  </si>
  <si>
    <t>VAISHALI</t>
  </si>
  <si>
    <t>Vaishali Pharma Limited</t>
  </si>
  <si>
    <t>PRANITH REALITIES LLP</t>
  </si>
  <si>
    <t>JIGNESHKUMAR PARSOTTAMBHAI AMBALIA</t>
  </si>
  <si>
    <t>PRARAMBH SECURITIES PVT. LTD.</t>
  </si>
  <si>
    <t>CKFSL</t>
  </si>
  <si>
    <t>Cox &amp; Kings Fin Serv Ltd</t>
  </si>
  <si>
    <t>SSG INVESTMENT HOLDING INDIA I LIMITED</t>
  </si>
  <si>
    <t>FELIX</t>
  </si>
  <si>
    <t>Felix Industries Ltd.</t>
  </si>
  <si>
    <t>BC ASIA GROWTH INVESTMENTS</t>
  </si>
  <si>
    <t>BC INVESTMENTS VI LIMITED</t>
  </si>
  <si>
    <t>R.G.CREDIT PVT. LTD.</t>
  </si>
  <si>
    <t>ALKALOIDS PRIVATE LIMITED</t>
  </si>
  <si>
    <t>220-222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</si>
</sst>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44236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44236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48" t="s">
        <v>16</v>
      </c>
      <c r="B9" s="550" t="s">
        <v>17</v>
      </c>
      <c r="C9" s="550" t="s">
        <v>18</v>
      </c>
      <c r="D9" s="550" t="s">
        <v>840</v>
      </c>
      <c r="E9" s="269" t="s">
        <v>19</v>
      </c>
      <c r="F9" s="269" t="s">
        <v>20</v>
      </c>
      <c r="G9" s="545" t="s">
        <v>21</v>
      </c>
      <c r="H9" s="546"/>
      <c r="I9" s="547"/>
      <c r="J9" s="545" t="s">
        <v>22</v>
      </c>
      <c r="K9" s="546"/>
      <c r="L9" s="547"/>
      <c r="M9" s="269"/>
      <c r="N9" s="276"/>
      <c r="O9" s="276"/>
      <c r="P9" s="276"/>
    </row>
    <row r="10" spans="1:16" ht="59.25" customHeight="1">
      <c r="A10" s="549"/>
      <c r="B10" s="551" t="s">
        <v>17</v>
      </c>
      <c r="C10" s="551"/>
      <c r="D10" s="551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00" t="s">
        <v>35</v>
      </c>
      <c r="D11" s="501">
        <v>44252</v>
      </c>
      <c r="E11" s="298">
        <v>36013.800000000003</v>
      </c>
      <c r="F11" s="298">
        <v>36125.76666666667</v>
      </c>
      <c r="G11" s="310">
        <v>35748.03333333334</v>
      </c>
      <c r="H11" s="310">
        <v>35482.26666666667</v>
      </c>
      <c r="I11" s="310">
        <v>35104.53333333334</v>
      </c>
      <c r="J11" s="310">
        <v>36391.53333333334</v>
      </c>
      <c r="K11" s="310">
        <v>36769.266666666663</v>
      </c>
      <c r="L11" s="310">
        <v>37035.03333333334</v>
      </c>
      <c r="M11" s="297">
        <v>36503.5</v>
      </c>
      <c r="N11" s="297">
        <v>35860</v>
      </c>
      <c r="O11" s="498">
        <v>1763500</v>
      </c>
      <c r="P11" s="499">
        <v>-7.8703340908497246E-2</v>
      </c>
    </row>
    <row r="12" spans="1:16" ht="15">
      <c r="A12" s="272">
        <v>2</v>
      </c>
      <c r="B12" s="382" t="s">
        <v>34</v>
      </c>
      <c r="C12" s="500" t="s">
        <v>36</v>
      </c>
      <c r="D12" s="501">
        <v>44252</v>
      </c>
      <c r="E12" s="311">
        <v>15126.5</v>
      </c>
      <c r="F12" s="311">
        <v>15108.166666666666</v>
      </c>
      <c r="G12" s="312">
        <v>15049.333333333332</v>
      </c>
      <c r="H12" s="312">
        <v>14972.166666666666</v>
      </c>
      <c r="I12" s="312">
        <v>14913.333333333332</v>
      </c>
      <c r="J12" s="312">
        <v>15185.333333333332</v>
      </c>
      <c r="K12" s="312">
        <v>15244.166666666664</v>
      </c>
      <c r="L12" s="312">
        <v>15321.333333333332</v>
      </c>
      <c r="M12" s="299">
        <v>15167</v>
      </c>
      <c r="N12" s="299">
        <v>15031</v>
      </c>
      <c r="O12" s="314">
        <v>12251025</v>
      </c>
      <c r="P12" s="315">
        <v>-1.3266978063632584E-3</v>
      </c>
    </row>
    <row r="13" spans="1:16" ht="15">
      <c r="A13" s="272">
        <v>3</v>
      </c>
      <c r="B13" s="382" t="s">
        <v>34</v>
      </c>
      <c r="C13" s="500" t="s">
        <v>838</v>
      </c>
      <c r="D13" s="501">
        <v>44252</v>
      </c>
      <c r="E13" s="445">
        <v>16887.55</v>
      </c>
      <c r="F13" s="445">
        <v>16949.25</v>
      </c>
      <c r="G13" s="446">
        <v>16753.8</v>
      </c>
      <c r="H13" s="446">
        <v>16620.05</v>
      </c>
      <c r="I13" s="446">
        <v>16424.599999999999</v>
      </c>
      <c r="J13" s="446">
        <v>17083</v>
      </c>
      <c r="K13" s="446">
        <v>17278.449999999997</v>
      </c>
      <c r="L13" s="446">
        <v>17412.2</v>
      </c>
      <c r="M13" s="447">
        <v>17144.7</v>
      </c>
      <c r="N13" s="447">
        <v>16815.5</v>
      </c>
      <c r="O13" s="448">
        <v>26400</v>
      </c>
      <c r="P13" s="449">
        <v>2.009273570324575E-2</v>
      </c>
    </row>
    <row r="14" spans="1:16" ht="15">
      <c r="A14" s="272">
        <v>4</v>
      </c>
      <c r="B14" s="402" t="s">
        <v>39</v>
      </c>
      <c r="C14" s="500" t="s">
        <v>736</v>
      </c>
      <c r="D14" s="501">
        <v>44252</v>
      </c>
      <c r="E14" s="311">
        <v>1198.25</v>
      </c>
      <c r="F14" s="311">
        <v>1205.0833333333333</v>
      </c>
      <c r="G14" s="312">
        <v>1188.0666666666666</v>
      </c>
      <c r="H14" s="312">
        <v>1177.8833333333334</v>
      </c>
      <c r="I14" s="312">
        <v>1160.8666666666668</v>
      </c>
      <c r="J14" s="312">
        <v>1215.2666666666664</v>
      </c>
      <c r="K14" s="312">
        <v>1232.2833333333333</v>
      </c>
      <c r="L14" s="312">
        <v>1242.4666666666662</v>
      </c>
      <c r="M14" s="299">
        <v>1222.0999999999999</v>
      </c>
      <c r="N14" s="299">
        <v>1194.9000000000001</v>
      </c>
      <c r="O14" s="314">
        <v>591175</v>
      </c>
      <c r="P14" s="315">
        <v>-1.6961130742049468E-2</v>
      </c>
    </row>
    <row r="15" spans="1:16" ht="15">
      <c r="A15" s="272">
        <v>5</v>
      </c>
      <c r="B15" s="382" t="s">
        <v>37</v>
      </c>
      <c r="C15" s="500" t="s">
        <v>38</v>
      </c>
      <c r="D15" s="501">
        <v>44252</v>
      </c>
      <c r="E15" s="311">
        <v>1769.2</v>
      </c>
      <c r="F15" s="311">
        <v>1760.1000000000001</v>
      </c>
      <c r="G15" s="312">
        <v>1737.3000000000002</v>
      </c>
      <c r="H15" s="312">
        <v>1705.4</v>
      </c>
      <c r="I15" s="312">
        <v>1682.6000000000001</v>
      </c>
      <c r="J15" s="312">
        <v>1792.0000000000002</v>
      </c>
      <c r="K15" s="312">
        <v>1814.8</v>
      </c>
      <c r="L15" s="312">
        <v>1846.7000000000003</v>
      </c>
      <c r="M15" s="299">
        <v>1782.9</v>
      </c>
      <c r="N15" s="299">
        <v>1728.2</v>
      </c>
      <c r="O15" s="314">
        <v>3313500</v>
      </c>
      <c r="P15" s="315">
        <v>2.9996891513832762E-2</v>
      </c>
    </row>
    <row r="16" spans="1:16" ht="15">
      <c r="A16" s="272">
        <v>6</v>
      </c>
      <c r="B16" s="382" t="s">
        <v>39</v>
      </c>
      <c r="C16" s="500" t="s">
        <v>40</v>
      </c>
      <c r="D16" s="501">
        <v>44252</v>
      </c>
      <c r="E16" s="311">
        <v>630.35</v>
      </c>
      <c r="F16" s="311">
        <v>624.40000000000009</v>
      </c>
      <c r="G16" s="312">
        <v>610.85000000000014</v>
      </c>
      <c r="H16" s="312">
        <v>591.35</v>
      </c>
      <c r="I16" s="312">
        <v>577.80000000000007</v>
      </c>
      <c r="J16" s="312">
        <v>643.9000000000002</v>
      </c>
      <c r="K16" s="312">
        <v>657.45000000000016</v>
      </c>
      <c r="L16" s="312">
        <v>676.95000000000027</v>
      </c>
      <c r="M16" s="299">
        <v>637.95000000000005</v>
      </c>
      <c r="N16" s="299">
        <v>604.9</v>
      </c>
      <c r="O16" s="314">
        <v>17400000</v>
      </c>
      <c r="P16" s="315">
        <v>-7.0760100433690937E-3</v>
      </c>
    </row>
    <row r="17" spans="1:16" ht="15">
      <c r="A17" s="272">
        <v>7</v>
      </c>
      <c r="B17" s="382" t="s">
        <v>39</v>
      </c>
      <c r="C17" s="500" t="s">
        <v>41</v>
      </c>
      <c r="D17" s="501">
        <v>44252</v>
      </c>
      <c r="E17" s="311">
        <v>585.4</v>
      </c>
      <c r="F17" s="311">
        <v>584.9666666666667</v>
      </c>
      <c r="G17" s="312">
        <v>573.53333333333342</v>
      </c>
      <c r="H17" s="312">
        <v>561.66666666666674</v>
      </c>
      <c r="I17" s="312">
        <v>550.23333333333346</v>
      </c>
      <c r="J17" s="312">
        <v>596.83333333333337</v>
      </c>
      <c r="K17" s="312">
        <v>608.26666666666677</v>
      </c>
      <c r="L17" s="312">
        <v>620.13333333333333</v>
      </c>
      <c r="M17" s="299">
        <v>596.4</v>
      </c>
      <c r="N17" s="299">
        <v>573.1</v>
      </c>
      <c r="O17" s="314">
        <v>42615000</v>
      </c>
      <c r="P17" s="315">
        <v>2.3230686115613183E-2</v>
      </c>
    </row>
    <row r="18" spans="1:16" ht="15">
      <c r="A18" s="272">
        <v>8</v>
      </c>
      <c r="B18" s="382" t="s">
        <v>43</v>
      </c>
      <c r="C18" s="500" t="s">
        <v>44</v>
      </c>
      <c r="D18" s="501">
        <v>44252</v>
      </c>
      <c r="E18" s="311">
        <v>976.2</v>
      </c>
      <c r="F18" s="311">
        <v>971.08333333333337</v>
      </c>
      <c r="G18" s="312">
        <v>949.16666666666674</v>
      </c>
      <c r="H18" s="312">
        <v>922.13333333333333</v>
      </c>
      <c r="I18" s="312">
        <v>900.2166666666667</v>
      </c>
      <c r="J18" s="312">
        <v>998.11666666666679</v>
      </c>
      <c r="K18" s="312">
        <v>1020.0333333333335</v>
      </c>
      <c r="L18" s="312">
        <v>1047.0666666666668</v>
      </c>
      <c r="M18" s="299">
        <v>993</v>
      </c>
      <c r="N18" s="299">
        <v>944.05</v>
      </c>
      <c r="O18" s="314">
        <v>2095000</v>
      </c>
      <c r="P18" s="315">
        <v>4.6976511744127938E-2</v>
      </c>
    </row>
    <row r="19" spans="1:16" ht="15">
      <c r="A19" s="272">
        <v>9</v>
      </c>
      <c r="B19" s="382" t="s">
        <v>37</v>
      </c>
      <c r="C19" s="500" t="s">
        <v>45</v>
      </c>
      <c r="D19" s="501">
        <v>44252</v>
      </c>
      <c r="E19" s="311">
        <v>274.7</v>
      </c>
      <c r="F19" s="311">
        <v>275.33333333333331</v>
      </c>
      <c r="G19" s="312">
        <v>272.16666666666663</v>
      </c>
      <c r="H19" s="312">
        <v>269.63333333333333</v>
      </c>
      <c r="I19" s="312">
        <v>266.46666666666664</v>
      </c>
      <c r="J19" s="312">
        <v>277.86666666666662</v>
      </c>
      <c r="K19" s="312">
        <v>281.03333333333325</v>
      </c>
      <c r="L19" s="312">
        <v>283.56666666666661</v>
      </c>
      <c r="M19" s="299">
        <v>278.5</v>
      </c>
      <c r="N19" s="299">
        <v>272.8</v>
      </c>
      <c r="O19" s="314">
        <v>21084000</v>
      </c>
      <c r="P19" s="315">
        <v>-4.5756958587915821E-2</v>
      </c>
    </row>
    <row r="20" spans="1:16" ht="15">
      <c r="A20" s="272">
        <v>10</v>
      </c>
      <c r="B20" s="382" t="s">
        <v>39</v>
      </c>
      <c r="C20" s="500" t="s">
        <v>46</v>
      </c>
      <c r="D20" s="501">
        <v>44252</v>
      </c>
      <c r="E20" s="311">
        <v>2741.75</v>
      </c>
      <c r="F20" s="311">
        <v>2751.5499999999997</v>
      </c>
      <c r="G20" s="312">
        <v>2721.3999999999996</v>
      </c>
      <c r="H20" s="312">
        <v>2701.0499999999997</v>
      </c>
      <c r="I20" s="312">
        <v>2670.8999999999996</v>
      </c>
      <c r="J20" s="312">
        <v>2771.8999999999996</v>
      </c>
      <c r="K20" s="312">
        <v>2802.05</v>
      </c>
      <c r="L20" s="312">
        <v>2822.3999999999996</v>
      </c>
      <c r="M20" s="299">
        <v>2781.7</v>
      </c>
      <c r="N20" s="299">
        <v>2731.2</v>
      </c>
      <c r="O20" s="314">
        <v>1373500</v>
      </c>
      <c r="P20" s="315">
        <v>6.2271062271062275E-3</v>
      </c>
    </row>
    <row r="21" spans="1:16" ht="15">
      <c r="A21" s="272">
        <v>11</v>
      </c>
      <c r="B21" s="382" t="s">
        <v>43</v>
      </c>
      <c r="C21" s="500" t="s">
        <v>47</v>
      </c>
      <c r="D21" s="501">
        <v>44252</v>
      </c>
      <c r="E21" s="311">
        <v>249.55</v>
      </c>
      <c r="F21" s="311">
        <v>249.83333333333334</v>
      </c>
      <c r="G21" s="312">
        <v>242.76666666666671</v>
      </c>
      <c r="H21" s="312">
        <v>235.98333333333338</v>
      </c>
      <c r="I21" s="312">
        <v>228.91666666666674</v>
      </c>
      <c r="J21" s="312">
        <v>256.61666666666667</v>
      </c>
      <c r="K21" s="312">
        <v>263.68333333333334</v>
      </c>
      <c r="L21" s="312">
        <v>270.46666666666664</v>
      </c>
      <c r="M21" s="299">
        <v>256.89999999999998</v>
      </c>
      <c r="N21" s="299">
        <v>243.05</v>
      </c>
      <c r="O21" s="314">
        <v>16670000</v>
      </c>
      <c r="P21" s="315">
        <v>-1.5648066135222911E-2</v>
      </c>
    </row>
    <row r="22" spans="1:16" ht="15">
      <c r="A22" s="272">
        <v>12</v>
      </c>
      <c r="B22" s="382" t="s">
        <v>43</v>
      </c>
      <c r="C22" s="500" t="s">
        <v>48</v>
      </c>
      <c r="D22" s="501">
        <v>44252</v>
      </c>
      <c r="E22" s="311">
        <v>136.6</v>
      </c>
      <c r="F22" s="311">
        <v>135.98333333333332</v>
      </c>
      <c r="G22" s="312">
        <v>134.56666666666663</v>
      </c>
      <c r="H22" s="312">
        <v>132.5333333333333</v>
      </c>
      <c r="I22" s="312">
        <v>131.11666666666662</v>
      </c>
      <c r="J22" s="312">
        <v>138.01666666666665</v>
      </c>
      <c r="K22" s="312">
        <v>139.43333333333334</v>
      </c>
      <c r="L22" s="312">
        <v>141.46666666666667</v>
      </c>
      <c r="M22" s="299">
        <v>137.4</v>
      </c>
      <c r="N22" s="299">
        <v>133.94999999999999</v>
      </c>
      <c r="O22" s="314">
        <v>39582000</v>
      </c>
      <c r="P22" s="315">
        <v>6.592341250605914E-2</v>
      </c>
    </row>
    <row r="23" spans="1:16" ht="15">
      <c r="A23" s="272">
        <v>13</v>
      </c>
      <c r="B23" s="382" t="s">
        <v>49</v>
      </c>
      <c r="C23" s="500" t="s">
        <v>50</v>
      </c>
      <c r="D23" s="501">
        <v>44252</v>
      </c>
      <c r="E23" s="311">
        <v>2430.25</v>
      </c>
      <c r="F23" s="311">
        <v>2420.3833333333337</v>
      </c>
      <c r="G23" s="312">
        <v>2394.1666666666674</v>
      </c>
      <c r="H23" s="312">
        <v>2358.0833333333339</v>
      </c>
      <c r="I23" s="312">
        <v>2331.8666666666677</v>
      </c>
      <c r="J23" s="312">
        <v>2456.4666666666672</v>
      </c>
      <c r="K23" s="312">
        <v>2482.6833333333334</v>
      </c>
      <c r="L23" s="312">
        <v>2518.7666666666669</v>
      </c>
      <c r="M23" s="299">
        <v>2446.6</v>
      </c>
      <c r="N23" s="299">
        <v>2384.3000000000002</v>
      </c>
      <c r="O23" s="314">
        <v>7785600</v>
      </c>
      <c r="P23" s="315">
        <v>6.7939590963334837E-2</v>
      </c>
    </row>
    <row r="24" spans="1:16" ht="15">
      <c r="A24" s="272">
        <v>14</v>
      </c>
      <c r="B24" s="382" t="s">
        <v>51</v>
      </c>
      <c r="C24" s="500" t="s">
        <v>52</v>
      </c>
      <c r="D24" s="501">
        <v>44252</v>
      </c>
      <c r="E24" s="311">
        <v>958.6</v>
      </c>
      <c r="F24" s="311">
        <v>954.06666666666661</v>
      </c>
      <c r="G24" s="312">
        <v>946.63333333333321</v>
      </c>
      <c r="H24" s="312">
        <v>934.66666666666663</v>
      </c>
      <c r="I24" s="312">
        <v>927.23333333333323</v>
      </c>
      <c r="J24" s="312">
        <v>966.03333333333319</v>
      </c>
      <c r="K24" s="312">
        <v>973.46666666666658</v>
      </c>
      <c r="L24" s="312">
        <v>985.43333333333317</v>
      </c>
      <c r="M24" s="299">
        <v>961.5</v>
      </c>
      <c r="N24" s="299">
        <v>942.1</v>
      </c>
      <c r="O24" s="314">
        <v>10192000</v>
      </c>
      <c r="P24" s="315">
        <v>4.2899900232790153E-2</v>
      </c>
    </row>
    <row r="25" spans="1:16" ht="15">
      <c r="A25" s="272">
        <v>15</v>
      </c>
      <c r="B25" s="382" t="s">
        <v>53</v>
      </c>
      <c r="C25" s="500" t="s">
        <v>54</v>
      </c>
      <c r="D25" s="501">
        <v>44252</v>
      </c>
      <c r="E25" s="311">
        <v>739.4</v>
      </c>
      <c r="F25" s="311">
        <v>739.9666666666667</v>
      </c>
      <c r="G25" s="312">
        <v>728.43333333333339</v>
      </c>
      <c r="H25" s="312">
        <v>717.4666666666667</v>
      </c>
      <c r="I25" s="312">
        <v>705.93333333333339</v>
      </c>
      <c r="J25" s="312">
        <v>750.93333333333339</v>
      </c>
      <c r="K25" s="312">
        <v>762.4666666666667</v>
      </c>
      <c r="L25" s="312">
        <v>773.43333333333339</v>
      </c>
      <c r="M25" s="299">
        <v>751.5</v>
      </c>
      <c r="N25" s="299">
        <v>729</v>
      </c>
      <c r="O25" s="314">
        <v>47218800</v>
      </c>
      <c r="P25" s="315">
        <v>3.6474009080242819E-3</v>
      </c>
    </row>
    <row r="26" spans="1:16" ht="15">
      <c r="A26" s="272">
        <v>16</v>
      </c>
      <c r="B26" s="382" t="s">
        <v>43</v>
      </c>
      <c r="C26" s="500" t="s">
        <v>55</v>
      </c>
      <c r="D26" s="501">
        <v>44252</v>
      </c>
      <c r="E26" s="311">
        <v>4255.3</v>
      </c>
      <c r="F26" s="311">
        <v>4246.416666666667</v>
      </c>
      <c r="G26" s="312">
        <v>4214.9333333333343</v>
      </c>
      <c r="H26" s="312">
        <v>4174.5666666666675</v>
      </c>
      <c r="I26" s="312">
        <v>4143.0833333333348</v>
      </c>
      <c r="J26" s="312">
        <v>4286.7833333333338</v>
      </c>
      <c r="K26" s="312">
        <v>4318.2666666666655</v>
      </c>
      <c r="L26" s="312">
        <v>4358.6333333333332</v>
      </c>
      <c r="M26" s="299">
        <v>4277.8999999999996</v>
      </c>
      <c r="N26" s="299">
        <v>4206.05</v>
      </c>
      <c r="O26" s="314">
        <v>1707500</v>
      </c>
      <c r="P26" s="315">
        <v>4.8550831249080479E-3</v>
      </c>
    </row>
    <row r="27" spans="1:16" ht="15">
      <c r="A27" s="272">
        <v>17</v>
      </c>
      <c r="B27" s="382" t="s">
        <v>56</v>
      </c>
      <c r="C27" s="500" t="s">
        <v>57</v>
      </c>
      <c r="D27" s="501">
        <v>44252</v>
      </c>
      <c r="E27" s="311">
        <v>10056.15</v>
      </c>
      <c r="F27" s="311">
        <v>9996.6833333333325</v>
      </c>
      <c r="G27" s="312">
        <v>9830.2666666666646</v>
      </c>
      <c r="H27" s="312">
        <v>9604.3833333333314</v>
      </c>
      <c r="I27" s="312">
        <v>9437.9666666666635</v>
      </c>
      <c r="J27" s="312">
        <v>10222.566666666666</v>
      </c>
      <c r="K27" s="312">
        <v>10388.983333333334</v>
      </c>
      <c r="L27" s="312">
        <v>10614.866666666667</v>
      </c>
      <c r="M27" s="299">
        <v>10163.1</v>
      </c>
      <c r="N27" s="299">
        <v>9770.7999999999993</v>
      </c>
      <c r="O27" s="314">
        <v>731500</v>
      </c>
      <c r="P27" s="315">
        <v>6.7298923946744485E-2</v>
      </c>
    </row>
    <row r="28" spans="1:16" ht="15">
      <c r="A28" s="272">
        <v>18</v>
      </c>
      <c r="B28" s="382" t="s">
        <v>56</v>
      </c>
      <c r="C28" s="500" t="s">
        <v>58</v>
      </c>
      <c r="D28" s="501">
        <v>44252</v>
      </c>
      <c r="E28" s="311">
        <v>5513.1</v>
      </c>
      <c r="F28" s="311">
        <v>5554.7333333333336</v>
      </c>
      <c r="G28" s="312">
        <v>5451.5666666666675</v>
      </c>
      <c r="H28" s="312">
        <v>5390.0333333333338</v>
      </c>
      <c r="I28" s="312">
        <v>5286.8666666666677</v>
      </c>
      <c r="J28" s="312">
        <v>5616.2666666666673</v>
      </c>
      <c r="K28" s="312">
        <v>5719.4333333333334</v>
      </c>
      <c r="L28" s="312">
        <v>5780.9666666666672</v>
      </c>
      <c r="M28" s="299">
        <v>5657.9</v>
      </c>
      <c r="N28" s="299">
        <v>5493.2</v>
      </c>
      <c r="O28" s="314">
        <v>4020000</v>
      </c>
      <c r="P28" s="315">
        <v>4.4698544698544701E-2</v>
      </c>
    </row>
    <row r="29" spans="1:16" ht="15">
      <c r="A29" s="272">
        <v>19</v>
      </c>
      <c r="B29" s="382" t="s">
        <v>43</v>
      </c>
      <c r="C29" s="500" t="s">
        <v>59</v>
      </c>
      <c r="D29" s="501">
        <v>44252</v>
      </c>
      <c r="E29" s="311">
        <v>1840</v>
      </c>
      <c r="F29" s="311">
        <v>1829.6833333333334</v>
      </c>
      <c r="G29" s="312">
        <v>1806.3666666666668</v>
      </c>
      <c r="H29" s="312">
        <v>1772.7333333333333</v>
      </c>
      <c r="I29" s="312">
        <v>1749.4166666666667</v>
      </c>
      <c r="J29" s="312">
        <v>1863.3166666666668</v>
      </c>
      <c r="K29" s="312">
        <v>1886.6333333333334</v>
      </c>
      <c r="L29" s="312">
        <v>1920.2666666666669</v>
      </c>
      <c r="M29" s="299">
        <v>1853</v>
      </c>
      <c r="N29" s="299">
        <v>1796.05</v>
      </c>
      <c r="O29" s="314">
        <v>1458000</v>
      </c>
      <c r="P29" s="315">
        <v>-1.9634211941904251E-2</v>
      </c>
    </row>
    <row r="30" spans="1:16" ht="15">
      <c r="A30" s="272">
        <v>20</v>
      </c>
      <c r="B30" s="382" t="s">
        <v>53</v>
      </c>
      <c r="C30" s="500" t="s">
        <v>230</v>
      </c>
      <c r="D30" s="501">
        <v>44252</v>
      </c>
      <c r="E30" s="311">
        <v>330.8</v>
      </c>
      <c r="F30" s="311">
        <v>332.71666666666664</v>
      </c>
      <c r="G30" s="312">
        <v>326.73333333333329</v>
      </c>
      <c r="H30" s="312">
        <v>322.66666666666663</v>
      </c>
      <c r="I30" s="312">
        <v>316.68333333333328</v>
      </c>
      <c r="J30" s="312">
        <v>336.7833333333333</v>
      </c>
      <c r="K30" s="312">
        <v>342.76666666666665</v>
      </c>
      <c r="L30" s="312">
        <v>346.83333333333331</v>
      </c>
      <c r="M30" s="299">
        <v>338.7</v>
      </c>
      <c r="N30" s="299">
        <v>328.65</v>
      </c>
      <c r="O30" s="314">
        <v>28060200</v>
      </c>
      <c r="P30" s="315">
        <v>-1.3291980505095259E-2</v>
      </c>
    </row>
    <row r="31" spans="1:16" ht="15">
      <c r="A31" s="272">
        <v>21</v>
      </c>
      <c r="B31" s="382" t="s">
        <v>53</v>
      </c>
      <c r="C31" s="500" t="s">
        <v>60</v>
      </c>
      <c r="D31" s="501">
        <v>44252</v>
      </c>
      <c r="E31" s="311">
        <v>80.25</v>
      </c>
      <c r="F31" s="311">
        <v>81.516666666666666</v>
      </c>
      <c r="G31" s="312">
        <v>78.233333333333334</v>
      </c>
      <c r="H31" s="312">
        <v>76.216666666666669</v>
      </c>
      <c r="I31" s="312">
        <v>72.933333333333337</v>
      </c>
      <c r="J31" s="312">
        <v>83.533333333333331</v>
      </c>
      <c r="K31" s="312">
        <v>86.816666666666663</v>
      </c>
      <c r="L31" s="312">
        <v>88.833333333333329</v>
      </c>
      <c r="M31" s="299">
        <v>84.8</v>
      </c>
      <c r="N31" s="299">
        <v>79.5</v>
      </c>
      <c r="O31" s="314">
        <v>72048600</v>
      </c>
      <c r="P31" s="315">
        <v>2.1566025215660253E-2</v>
      </c>
    </row>
    <row r="32" spans="1:16" ht="15">
      <c r="A32" s="272">
        <v>22</v>
      </c>
      <c r="B32" s="382" t="s">
        <v>49</v>
      </c>
      <c r="C32" s="500" t="s">
        <v>62</v>
      </c>
      <c r="D32" s="501">
        <v>44252</v>
      </c>
      <c r="E32" s="311">
        <v>1600.45</v>
      </c>
      <c r="F32" s="311">
        <v>1590.4166666666667</v>
      </c>
      <c r="G32" s="312">
        <v>1571.1833333333334</v>
      </c>
      <c r="H32" s="312">
        <v>1541.9166666666667</v>
      </c>
      <c r="I32" s="312">
        <v>1522.6833333333334</v>
      </c>
      <c r="J32" s="312">
        <v>1619.6833333333334</v>
      </c>
      <c r="K32" s="312">
        <v>1638.9166666666665</v>
      </c>
      <c r="L32" s="312">
        <v>1668.1833333333334</v>
      </c>
      <c r="M32" s="299">
        <v>1609.65</v>
      </c>
      <c r="N32" s="299">
        <v>1561.15</v>
      </c>
      <c r="O32" s="314">
        <v>1511950</v>
      </c>
      <c r="P32" s="315">
        <v>0.11385737439222042</v>
      </c>
    </row>
    <row r="33" spans="1:16" ht="15">
      <c r="A33" s="272">
        <v>23</v>
      </c>
      <c r="B33" s="382" t="s">
        <v>63</v>
      </c>
      <c r="C33" s="500" t="s">
        <v>64</v>
      </c>
      <c r="D33" s="501">
        <v>44252</v>
      </c>
      <c r="E33" s="311">
        <v>141.05000000000001</v>
      </c>
      <c r="F33" s="311">
        <v>141.38333333333333</v>
      </c>
      <c r="G33" s="312">
        <v>139.41666666666666</v>
      </c>
      <c r="H33" s="312">
        <v>137.78333333333333</v>
      </c>
      <c r="I33" s="312">
        <v>135.81666666666666</v>
      </c>
      <c r="J33" s="312">
        <v>143.01666666666665</v>
      </c>
      <c r="K33" s="312">
        <v>144.98333333333335</v>
      </c>
      <c r="L33" s="312">
        <v>146.61666666666665</v>
      </c>
      <c r="M33" s="299">
        <v>143.35</v>
      </c>
      <c r="N33" s="299">
        <v>139.75</v>
      </c>
      <c r="O33" s="314">
        <v>31486800</v>
      </c>
      <c r="P33" s="315">
        <v>-6.0331140848264915E-2</v>
      </c>
    </row>
    <row r="34" spans="1:16" ht="15">
      <c r="A34" s="272">
        <v>24</v>
      </c>
      <c r="B34" s="382" t="s">
        <v>49</v>
      </c>
      <c r="C34" s="500" t="s">
        <v>65</v>
      </c>
      <c r="D34" s="501">
        <v>44252</v>
      </c>
      <c r="E34" s="311">
        <v>754.1</v>
      </c>
      <c r="F34" s="311">
        <v>748</v>
      </c>
      <c r="G34" s="312">
        <v>736.65</v>
      </c>
      <c r="H34" s="312">
        <v>719.19999999999993</v>
      </c>
      <c r="I34" s="312">
        <v>707.84999999999991</v>
      </c>
      <c r="J34" s="312">
        <v>765.45</v>
      </c>
      <c r="K34" s="312">
        <v>776.8</v>
      </c>
      <c r="L34" s="312">
        <v>794.25000000000011</v>
      </c>
      <c r="M34" s="299">
        <v>759.35</v>
      </c>
      <c r="N34" s="299">
        <v>730.55</v>
      </c>
      <c r="O34" s="314">
        <v>3140500</v>
      </c>
      <c r="P34" s="315">
        <v>0.10274237157203553</v>
      </c>
    </row>
    <row r="35" spans="1:16" ht="15">
      <c r="A35" s="272">
        <v>25</v>
      </c>
      <c r="B35" s="382" t="s">
        <v>43</v>
      </c>
      <c r="C35" s="500" t="s">
        <v>66</v>
      </c>
      <c r="D35" s="501">
        <v>44252</v>
      </c>
      <c r="E35" s="311">
        <v>646.5</v>
      </c>
      <c r="F35" s="311">
        <v>640.25</v>
      </c>
      <c r="G35" s="312">
        <v>631.6</v>
      </c>
      <c r="H35" s="312">
        <v>616.70000000000005</v>
      </c>
      <c r="I35" s="312">
        <v>608.05000000000007</v>
      </c>
      <c r="J35" s="312">
        <v>655.15</v>
      </c>
      <c r="K35" s="312">
        <v>663.80000000000007</v>
      </c>
      <c r="L35" s="312">
        <v>678.69999999999993</v>
      </c>
      <c r="M35" s="299">
        <v>648.9</v>
      </c>
      <c r="N35" s="299">
        <v>625.35</v>
      </c>
      <c r="O35" s="314">
        <v>5973000</v>
      </c>
      <c r="P35" s="315">
        <v>3.5282258064516128E-3</v>
      </c>
    </row>
    <row r="36" spans="1:16" ht="15">
      <c r="A36" s="272">
        <v>26</v>
      </c>
      <c r="B36" s="382" t="s">
        <v>67</v>
      </c>
      <c r="C36" s="500" t="s">
        <v>68</v>
      </c>
      <c r="D36" s="501">
        <v>44252</v>
      </c>
      <c r="E36" s="311">
        <v>598.95000000000005</v>
      </c>
      <c r="F36" s="311">
        <v>597.19999999999993</v>
      </c>
      <c r="G36" s="312">
        <v>588.49999999999989</v>
      </c>
      <c r="H36" s="312">
        <v>578.04999999999995</v>
      </c>
      <c r="I36" s="312">
        <v>569.34999999999991</v>
      </c>
      <c r="J36" s="312">
        <v>607.64999999999986</v>
      </c>
      <c r="K36" s="312">
        <v>616.34999999999991</v>
      </c>
      <c r="L36" s="312">
        <v>626.79999999999984</v>
      </c>
      <c r="M36" s="299">
        <v>605.9</v>
      </c>
      <c r="N36" s="299">
        <v>586.75</v>
      </c>
      <c r="O36" s="314">
        <v>109299699</v>
      </c>
      <c r="P36" s="315">
        <v>-2.0827460409584612E-2</v>
      </c>
    </row>
    <row r="37" spans="1:16" ht="15">
      <c r="A37" s="272">
        <v>27</v>
      </c>
      <c r="B37" s="382" t="s">
        <v>63</v>
      </c>
      <c r="C37" s="500" t="s">
        <v>69</v>
      </c>
      <c r="D37" s="501">
        <v>44252</v>
      </c>
      <c r="E37" s="311">
        <v>39.9</v>
      </c>
      <c r="F37" s="311">
        <v>40.43333333333333</v>
      </c>
      <c r="G37" s="312">
        <v>38.966666666666661</v>
      </c>
      <c r="H37" s="312">
        <v>38.033333333333331</v>
      </c>
      <c r="I37" s="312">
        <v>36.566666666666663</v>
      </c>
      <c r="J37" s="312">
        <v>41.36666666666666</v>
      </c>
      <c r="K37" s="312">
        <v>42.833333333333329</v>
      </c>
      <c r="L37" s="312">
        <v>43.766666666666659</v>
      </c>
      <c r="M37" s="299">
        <v>41.9</v>
      </c>
      <c r="N37" s="299">
        <v>39.5</v>
      </c>
      <c r="O37" s="314">
        <v>136185000</v>
      </c>
      <c r="P37" s="315">
        <v>-0.17018554062699937</v>
      </c>
    </row>
    <row r="38" spans="1:16" ht="15">
      <c r="A38" s="272">
        <v>28</v>
      </c>
      <c r="B38" s="382" t="s">
        <v>51</v>
      </c>
      <c r="C38" s="500" t="s">
        <v>70</v>
      </c>
      <c r="D38" s="501">
        <v>44252</v>
      </c>
      <c r="E38" s="311">
        <v>408.8</v>
      </c>
      <c r="F38" s="311">
        <v>409.41666666666669</v>
      </c>
      <c r="G38" s="312">
        <v>405.53333333333336</v>
      </c>
      <c r="H38" s="312">
        <v>402.26666666666665</v>
      </c>
      <c r="I38" s="312">
        <v>398.38333333333333</v>
      </c>
      <c r="J38" s="312">
        <v>412.68333333333339</v>
      </c>
      <c r="K38" s="312">
        <v>416.56666666666672</v>
      </c>
      <c r="L38" s="312">
        <v>419.83333333333343</v>
      </c>
      <c r="M38" s="299">
        <v>413.3</v>
      </c>
      <c r="N38" s="299">
        <v>406.15</v>
      </c>
      <c r="O38" s="314">
        <v>17086700</v>
      </c>
      <c r="P38" s="315">
        <v>-1.6807834833245102E-2</v>
      </c>
    </row>
    <row r="39" spans="1:16" ht="15">
      <c r="A39" s="272">
        <v>29</v>
      </c>
      <c r="B39" s="382" t="s">
        <v>43</v>
      </c>
      <c r="C39" s="500" t="s">
        <v>71</v>
      </c>
      <c r="D39" s="501">
        <v>44252</v>
      </c>
      <c r="E39" s="311">
        <v>16744.2</v>
      </c>
      <c r="F39" s="311">
        <v>16595.05</v>
      </c>
      <c r="G39" s="312">
        <v>16329.649999999998</v>
      </c>
      <c r="H39" s="312">
        <v>15915.099999999999</v>
      </c>
      <c r="I39" s="312">
        <v>15649.699999999997</v>
      </c>
      <c r="J39" s="312">
        <v>17009.599999999999</v>
      </c>
      <c r="K39" s="312">
        <v>17275</v>
      </c>
      <c r="L39" s="312">
        <v>17689.55</v>
      </c>
      <c r="M39" s="299">
        <v>16860.45</v>
      </c>
      <c r="N39" s="299">
        <v>16180.5</v>
      </c>
      <c r="O39" s="314">
        <v>86450</v>
      </c>
      <c r="P39" s="315">
        <v>0.10762331838565023</v>
      </c>
    </row>
    <row r="40" spans="1:16" ht="15">
      <c r="A40" s="272">
        <v>30</v>
      </c>
      <c r="B40" s="382" t="s">
        <v>72</v>
      </c>
      <c r="C40" s="500" t="s">
        <v>73</v>
      </c>
      <c r="D40" s="501">
        <v>44252</v>
      </c>
      <c r="E40" s="311">
        <v>413.35</v>
      </c>
      <c r="F40" s="311">
        <v>413.4666666666667</v>
      </c>
      <c r="G40" s="312">
        <v>409.23333333333341</v>
      </c>
      <c r="H40" s="312">
        <v>405.11666666666673</v>
      </c>
      <c r="I40" s="312">
        <v>400.88333333333344</v>
      </c>
      <c r="J40" s="312">
        <v>417.58333333333337</v>
      </c>
      <c r="K40" s="312">
        <v>421.81666666666672</v>
      </c>
      <c r="L40" s="312">
        <v>425.93333333333334</v>
      </c>
      <c r="M40" s="299">
        <v>417.7</v>
      </c>
      <c r="N40" s="299">
        <v>409.35</v>
      </c>
      <c r="O40" s="314">
        <v>22908600</v>
      </c>
      <c r="P40" s="315">
        <v>-1.1418362591269224E-2</v>
      </c>
    </row>
    <row r="41" spans="1:16" ht="15">
      <c r="A41" s="272">
        <v>31</v>
      </c>
      <c r="B41" s="382" t="s">
        <v>49</v>
      </c>
      <c r="C41" s="500" t="s">
        <v>74</v>
      </c>
      <c r="D41" s="501">
        <v>44252</v>
      </c>
      <c r="E41" s="311">
        <v>3480</v>
      </c>
      <c r="F41" s="311">
        <v>3527.85</v>
      </c>
      <c r="G41" s="312">
        <v>3424.7</v>
      </c>
      <c r="H41" s="312">
        <v>3369.4</v>
      </c>
      <c r="I41" s="312">
        <v>3266.25</v>
      </c>
      <c r="J41" s="312">
        <v>3583.1499999999996</v>
      </c>
      <c r="K41" s="312">
        <v>3686.3</v>
      </c>
      <c r="L41" s="312">
        <v>3741.5999999999995</v>
      </c>
      <c r="M41" s="299">
        <v>3631</v>
      </c>
      <c r="N41" s="299">
        <v>3472.55</v>
      </c>
      <c r="O41" s="314">
        <v>2696800</v>
      </c>
      <c r="P41" s="315">
        <v>0.12591850367401469</v>
      </c>
    </row>
    <row r="42" spans="1:16" ht="15">
      <c r="A42" s="272">
        <v>32</v>
      </c>
      <c r="B42" s="382" t="s">
        <v>51</v>
      </c>
      <c r="C42" s="500" t="s">
        <v>75</v>
      </c>
      <c r="D42" s="501">
        <v>44252</v>
      </c>
      <c r="E42" s="311">
        <v>476.05</v>
      </c>
      <c r="F42" s="311">
        <v>477</v>
      </c>
      <c r="G42" s="312">
        <v>472.95</v>
      </c>
      <c r="H42" s="312">
        <v>469.84999999999997</v>
      </c>
      <c r="I42" s="312">
        <v>465.79999999999995</v>
      </c>
      <c r="J42" s="312">
        <v>480.1</v>
      </c>
      <c r="K42" s="312">
        <v>484.15</v>
      </c>
      <c r="L42" s="312">
        <v>487.25000000000006</v>
      </c>
      <c r="M42" s="299">
        <v>481.05</v>
      </c>
      <c r="N42" s="299">
        <v>473.9</v>
      </c>
      <c r="O42" s="314">
        <v>12166000</v>
      </c>
      <c r="P42" s="315">
        <v>7.8367049389466009E-3</v>
      </c>
    </row>
    <row r="43" spans="1:16" ht="15">
      <c r="A43" s="272">
        <v>33</v>
      </c>
      <c r="B43" s="382" t="s">
        <v>53</v>
      </c>
      <c r="C43" s="500" t="s">
        <v>76</v>
      </c>
      <c r="D43" s="501">
        <v>44252</v>
      </c>
      <c r="E43" s="311">
        <v>158.94999999999999</v>
      </c>
      <c r="F43" s="311">
        <v>160.38333333333333</v>
      </c>
      <c r="G43" s="312">
        <v>156.56666666666666</v>
      </c>
      <c r="H43" s="312">
        <v>154.18333333333334</v>
      </c>
      <c r="I43" s="312">
        <v>150.36666666666667</v>
      </c>
      <c r="J43" s="312">
        <v>162.76666666666665</v>
      </c>
      <c r="K43" s="312">
        <v>166.58333333333331</v>
      </c>
      <c r="L43" s="312">
        <v>168.96666666666664</v>
      </c>
      <c r="M43" s="299">
        <v>164.2</v>
      </c>
      <c r="N43" s="299">
        <v>158</v>
      </c>
      <c r="O43" s="314">
        <v>59367600</v>
      </c>
      <c r="P43" s="315">
        <v>-4.0328212290502791E-2</v>
      </c>
    </row>
    <row r="44" spans="1:16" ht="15">
      <c r="A44" s="272">
        <v>34</v>
      </c>
      <c r="B44" s="382" t="s">
        <v>56</v>
      </c>
      <c r="C44" s="500" t="s">
        <v>81</v>
      </c>
      <c r="D44" s="501">
        <v>44252</v>
      </c>
      <c r="E44" s="311">
        <v>461.65</v>
      </c>
      <c r="F44" s="311">
        <v>461.61666666666662</v>
      </c>
      <c r="G44" s="312">
        <v>454.03333333333325</v>
      </c>
      <c r="H44" s="312">
        <v>446.41666666666663</v>
      </c>
      <c r="I44" s="312">
        <v>438.83333333333326</v>
      </c>
      <c r="J44" s="312">
        <v>469.23333333333323</v>
      </c>
      <c r="K44" s="312">
        <v>476.81666666666661</v>
      </c>
      <c r="L44" s="312">
        <v>484.43333333333322</v>
      </c>
      <c r="M44" s="299">
        <v>469.2</v>
      </c>
      <c r="N44" s="299">
        <v>454</v>
      </c>
      <c r="O44" s="314">
        <v>5347500</v>
      </c>
      <c r="P44" s="315">
        <v>1.0869565217391304E-2</v>
      </c>
    </row>
    <row r="45" spans="1:16" ht="15">
      <c r="A45" s="272">
        <v>35</v>
      </c>
      <c r="B45" s="382" t="s">
        <v>51</v>
      </c>
      <c r="C45" s="500" t="s">
        <v>82</v>
      </c>
      <c r="D45" s="501">
        <v>44252</v>
      </c>
      <c r="E45" s="311">
        <v>851.6</v>
      </c>
      <c r="F45" s="311">
        <v>853.25</v>
      </c>
      <c r="G45" s="312">
        <v>842.75</v>
      </c>
      <c r="H45" s="312">
        <v>833.9</v>
      </c>
      <c r="I45" s="312">
        <v>823.4</v>
      </c>
      <c r="J45" s="312">
        <v>862.1</v>
      </c>
      <c r="K45" s="312">
        <v>872.6</v>
      </c>
      <c r="L45" s="312">
        <v>881.45</v>
      </c>
      <c r="M45" s="299">
        <v>863.75</v>
      </c>
      <c r="N45" s="299">
        <v>844.4</v>
      </c>
      <c r="O45" s="314">
        <v>12719200</v>
      </c>
      <c r="P45" s="315">
        <v>-3.065290691733933E-4</v>
      </c>
    </row>
    <row r="46" spans="1:16" ht="15">
      <c r="A46" s="272">
        <v>36</v>
      </c>
      <c r="B46" s="382" t="s">
        <v>39</v>
      </c>
      <c r="C46" s="500" t="s">
        <v>83</v>
      </c>
      <c r="D46" s="501">
        <v>44252</v>
      </c>
      <c r="E46" s="311">
        <v>141.80000000000001</v>
      </c>
      <c r="F46" s="311">
        <v>141.58333333333334</v>
      </c>
      <c r="G46" s="312">
        <v>140.36666666666667</v>
      </c>
      <c r="H46" s="312">
        <v>138.93333333333334</v>
      </c>
      <c r="I46" s="312">
        <v>137.71666666666667</v>
      </c>
      <c r="J46" s="312">
        <v>143.01666666666668</v>
      </c>
      <c r="K46" s="312">
        <v>144.23333333333332</v>
      </c>
      <c r="L46" s="312">
        <v>145.66666666666669</v>
      </c>
      <c r="M46" s="299">
        <v>142.80000000000001</v>
      </c>
      <c r="N46" s="299">
        <v>140.15</v>
      </c>
      <c r="O46" s="314">
        <v>31357200</v>
      </c>
      <c r="P46" s="315">
        <v>-9.4201937110256068E-3</v>
      </c>
    </row>
    <row r="47" spans="1:16" ht="15">
      <c r="A47" s="272">
        <v>37</v>
      </c>
      <c r="B47" s="402" t="s">
        <v>106</v>
      </c>
      <c r="C47" s="500" t="s">
        <v>826</v>
      </c>
      <c r="D47" s="501">
        <v>44252</v>
      </c>
      <c r="E47" s="311">
        <v>2618.9499999999998</v>
      </c>
      <c r="F47" s="311">
        <v>2583.8166666666666</v>
      </c>
      <c r="G47" s="312">
        <v>2512.6833333333334</v>
      </c>
      <c r="H47" s="312">
        <v>2406.416666666667</v>
      </c>
      <c r="I47" s="312">
        <v>2335.2833333333338</v>
      </c>
      <c r="J47" s="312">
        <v>2690.083333333333</v>
      </c>
      <c r="K47" s="312">
        <v>2761.2166666666662</v>
      </c>
      <c r="L47" s="312">
        <v>2867.4833333333327</v>
      </c>
      <c r="M47" s="299">
        <v>2654.95</v>
      </c>
      <c r="N47" s="299">
        <v>2477.5500000000002</v>
      </c>
      <c r="O47" s="314">
        <v>454875</v>
      </c>
      <c r="P47" s="315">
        <v>-0.10413589364844904</v>
      </c>
    </row>
    <row r="48" spans="1:16" ht="15">
      <c r="A48" s="272">
        <v>38</v>
      </c>
      <c r="B48" s="382" t="s">
        <v>49</v>
      </c>
      <c r="C48" s="500" t="s">
        <v>84</v>
      </c>
      <c r="D48" s="501">
        <v>44252</v>
      </c>
      <c r="E48" s="311">
        <v>1597.05</v>
      </c>
      <c r="F48" s="311">
        <v>1602.2</v>
      </c>
      <c r="G48" s="312">
        <v>1587.2</v>
      </c>
      <c r="H48" s="312">
        <v>1577.35</v>
      </c>
      <c r="I48" s="312">
        <v>1562.35</v>
      </c>
      <c r="J48" s="312">
        <v>1612.0500000000002</v>
      </c>
      <c r="K48" s="312">
        <v>1627.0500000000002</v>
      </c>
      <c r="L48" s="312">
        <v>1636.9000000000003</v>
      </c>
      <c r="M48" s="299">
        <v>1617.2</v>
      </c>
      <c r="N48" s="299">
        <v>1592.35</v>
      </c>
      <c r="O48" s="314">
        <v>3432800</v>
      </c>
      <c r="P48" s="315">
        <v>-8.1499592502037486E-4</v>
      </c>
    </row>
    <row r="49" spans="1:16" ht="15">
      <c r="A49" s="272">
        <v>39</v>
      </c>
      <c r="B49" s="382" t="s">
        <v>39</v>
      </c>
      <c r="C49" s="500" t="s">
        <v>85</v>
      </c>
      <c r="D49" s="501">
        <v>44252</v>
      </c>
      <c r="E49" s="311">
        <v>503.3</v>
      </c>
      <c r="F49" s="311">
        <v>497.09999999999997</v>
      </c>
      <c r="G49" s="312">
        <v>476.4</v>
      </c>
      <c r="H49" s="312">
        <v>449.5</v>
      </c>
      <c r="I49" s="312">
        <v>428.8</v>
      </c>
      <c r="J49" s="312">
        <v>524</v>
      </c>
      <c r="K49" s="312">
        <v>544.69999999999982</v>
      </c>
      <c r="L49" s="312">
        <v>571.59999999999991</v>
      </c>
      <c r="M49" s="299">
        <v>517.79999999999995</v>
      </c>
      <c r="N49" s="299">
        <v>470.2</v>
      </c>
      <c r="O49" s="314">
        <v>6298890</v>
      </c>
      <c r="P49" s="315">
        <v>-2.2793404461687681E-2</v>
      </c>
    </row>
    <row r="50" spans="1:16" ht="15">
      <c r="A50" s="272">
        <v>40</v>
      </c>
      <c r="B50" s="382" t="s">
        <v>63</v>
      </c>
      <c r="C50" s="500" t="s">
        <v>86</v>
      </c>
      <c r="D50" s="501">
        <v>44252</v>
      </c>
      <c r="E50" s="311">
        <v>785.35</v>
      </c>
      <c r="F50" s="311">
        <v>782.93333333333339</v>
      </c>
      <c r="G50" s="312">
        <v>773.81666666666683</v>
      </c>
      <c r="H50" s="312">
        <v>762.28333333333342</v>
      </c>
      <c r="I50" s="312">
        <v>753.16666666666686</v>
      </c>
      <c r="J50" s="312">
        <v>794.46666666666681</v>
      </c>
      <c r="K50" s="312">
        <v>803.58333333333337</v>
      </c>
      <c r="L50" s="312">
        <v>815.11666666666679</v>
      </c>
      <c r="M50" s="299">
        <v>792.05</v>
      </c>
      <c r="N50" s="299">
        <v>771.4</v>
      </c>
      <c r="O50" s="314">
        <v>1155600</v>
      </c>
      <c r="P50" s="315">
        <v>-8.8068181818181823E-2</v>
      </c>
    </row>
    <row r="51" spans="1:16" ht="15">
      <c r="A51" s="272">
        <v>41</v>
      </c>
      <c r="B51" s="382" t="s">
        <v>49</v>
      </c>
      <c r="C51" s="500" t="s">
        <v>87</v>
      </c>
      <c r="D51" s="501">
        <v>44252</v>
      </c>
      <c r="E51" s="311">
        <v>521.29999999999995</v>
      </c>
      <c r="F51" s="311">
        <v>522.96666666666658</v>
      </c>
      <c r="G51" s="312">
        <v>518.53333333333319</v>
      </c>
      <c r="H51" s="312">
        <v>515.76666666666665</v>
      </c>
      <c r="I51" s="312">
        <v>511.33333333333326</v>
      </c>
      <c r="J51" s="312">
        <v>525.73333333333312</v>
      </c>
      <c r="K51" s="312">
        <v>530.16666666666652</v>
      </c>
      <c r="L51" s="312">
        <v>532.93333333333305</v>
      </c>
      <c r="M51" s="299">
        <v>527.4</v>
      </c>
      <c r="N51" s="299">
        <v>520.20000000000005</v>
      </c>
      <c r="O51" s="314">
        <v>15105000</v>
      </c>
      <c r="P51" s="315">
        <v>3.3262077811030355E-2</v>
      </c>
    </row>
    <row r="52" spans="1:16" ht="15">
      <c r="A52" s="272">
        <v>42</v>
      </c>
      <c r="B52" s="382" t="s">
        <v>51</v>
      </c>
      <c r="C52" s="500" t="s">
        <v>90</v>
      </c>
      <c r="D52" s="501">
        <v>44252</v>
      </c>
      <c r="E52" s="311">
        <v>3788.2</v>
      </c>
      <c r="F52" s="311">
        <v>3766.7333333333336</v>
      </c>
      <c r="G52" s="312">
        <v>3646.166666666667</v>
      </c>
      <c r="H52" s="312">
        <v>3504.1333333333332</v>
      </c>
      <c r="I52" s="312">
        <v>3383.5666666666666</v>
      </c>
      <c r="J52" s="312">
        <v>3908.7666666666673</v>
      </c>
      <c r="K52" s="312">
        <v>4029.3333333333339</v>
      </c>
      <c r="L52" s="312">
        <v>4171.3666666666677</v>
      </c>
      <c r="M52" s="299">
        <v>3887.3</v>
      </c>
      <c r="N52" s="299">
        <v>3624.7</v>
      </c>
      <c r="O52" s="314">
        <v>3269400</v>
      </c>
      <c r="P52" s="315">
        <v>-0.11225154773541871</v>
      </c>
    </row>
    <row r="53" spans="1:16" ht="15">
      <c r="A53" s="272">
        <v>43</v>
      </c>
      <c r="B53" s="382" t="s">
        <v>91</v>
      </c>
      <c r="C53" s="500" t="s">
        <v>92</v>
      </c>
      <c r="D53" s="501">
        <v>44252</v>
      </c>
      <c r="E53" s="311">
        <v>314.25</v>
      </c>
      <c r="F53" s="311">
        <v>314.78333333333336</v>
      </c>
      <c r="G53" s="312">
        <v>309.81666666666672</v>
      </c>
      <c r="H53" s="312">
        <v>305.38333333333338</v>
      </c>
      <c r="I53" s="312">
        <v>300.41666666666674</v>
      </c>
      <c r="J53" s="312">
        <v>319.2166666666667</v>
      </c>
      <c r="K53" s="312">
        <v>324.18333333333328</v>
      </c>
      <c r="L53" s="312">
        <v>328.61666666666667</v>
      </c>
      <c r="M53" s="299">
        <v>319.75</v>
      </c>
      <c r="N53" s="299">
        <v>310.35000000000002</v>
      </c>
      <c r="O53" s="314">
        <v>32382900</v>
      </c>
      <c r="P53" s="315">
        <v>1.050355267222737E-2</v>
      </c>
    </row>
    <row r="54" spans="1:16" ht="15">
      <c r="A54" s="272">
        <v>44</v>
      </c>
      <c r="B54" s="382" t="s">
        <v>51</v>
      </c>
      <c r="C54" s="500" t="s">
        <v>93</v>
      </c>
      <c r="D54" s="501">
        <v>44252</v>
      </c>
      <c r="E54" s="311">
        <v>4865.7</v>
      </c>
      <c r="F54" s="311">
        <v>4868.416666666667</v>
      </c>
      <c r="G54" s="312">
        <v>4822.8333333333339</v>
      </c>
      <c r="H54" s="312">
        <v>4779.9666666666672</v>
      </c>
      <c r="I54" s="312">
        <v>4734.3833333333341</v>
      </c>
      <c r="J54" s="312">
        <v>4911.2833333333338</v>
      </c>
      <c r="K54" s="312">
        <v>4956.8666666666677</v>
      </c>
      <c r="L54" s="312">
        <v>4999.7333333333336</v>
      </c>
      <c r="M54" s="299">
        <v>4914</v>
      </c>
      <c r="N54" s="299">
        <v>4825.55</v>
      </c>
      <c r="O54" s="314">
        <v>2816500</v>
      </c>
      <c r="P54" s="315">
        <v>-5.8735065586097417E-2</v>
      </c>
    </row>
    <row r="55" spans="1:16" ht="15">
      <c r="A55" s="272">
        <v>45</v>
      </c>
      <c r="B55" s="382" t="s">
        <v>43</v>
      </c>
      <c r="C55" s="500" t="s">
        <v>94</v>
      </c>
      <c r="D55" s="501">
        <v>44252</v>
      </c>
      <c r="E55" s="311">
        <v>2984</v>
      </c>
      <c r="F55" s="311">
        <v>2971.2333333333336</v>
      </c>
      <c r="G55" s="312">
        <v>2948.8166666666671</v>
      </c>
      <c r="H55" s="312">
        <v>2913.6333333333337</v>
      </c>
      <c r="I55" s="312">
        <v>2891.2166666666672</v>
      </c>
      <c r="J55" s="312">
        <v>3006.416666666667</v>
      </c>
      <c r="K55" s="312">
        <v>3028.833333333333</v>
      </c>
      <c r="L55" s="312">
        <v>3064.0166666666669</v>
      </c>
      <c r="M55" s="299">
        <v>2993.65</v>
      </c>
      <c r="N55" s="299">
        <v>2936.05</v>
      </c>
      <c r="O55" s="314">
        <v>2312100</v>
      </c>
      <c r="P55" s="315">
        <v>6.0919890344197378E-3</v>
      </c>
    </row>
    <row r="56" spans="1:16" ht="15">
      <c r="A56" s="272">
        <v>46</v>
      </c>
      <c r="B56" s="382" t="s">
        <v>43</v>
      </c>
      <c r="C56" s="500" t="s">
        <v>96</v>
      </c>
      <c r="D56" s="501">
        <v>44252</v>
      </c>
      <c r="E56" s="311">
        <v>1438.8</v>
      </c>
      <c r="F56" s="311">
        <v>1436.4333333333334</v>
      </c>
      <c r="G56" s="312">
        <v>1410.6166666666668</v>
      </c>
      <c r="H56" s="312">
        <v>1382.4333333333334</v>
      </c>
      <c r="I56" s="312">
        <v>1356.6166666666668</v>
      </c>
      <c r="J56" s="312">
        <v>1464.6166666666668</v>
      </c>
      <c r="K56" s="312">
        <v>1490.4333333333334</v>
      </c>
      <c r="L56" s="312">
        <v>1518.6166666666668</v>
      </c>
      <c r="M56" s="299">
        <v>1462.25</v>
      </c>
      <c r="N56" s="299">
        <v>1408.25</v>
      </c>
      <c r="O56" s="314">
        <v>3323650</v>
      </c>
      <c r="P56" s="315">
        <v>1.7854135085059796E-2</v>
      </c>
    </row>
    <row r="57" spans="1:16" ht="15">
      <c r="A57" s="272">
        <v>47</v>
      </c>
      <c r="B57" s="382" t="s">
        <v>43</v>
      </c>
      <c r="C57" s="500" t="s">
        <v>97</v>
      </c>
      <c r="D57" s="501">
        <v>44252</v>
      </c>
      <c r="E57" s="311">
        <v>214.85</v>
      </c>
      <c r="F57" s="311">
        <v>212.28333333333333</v>
      </c>
      <c r="G57" s="312">
        <v>207.56666666666666</v>
      </c>
      <c r="H57" s="312">
        <v>200.28333333333333</v>
      </c>
      <c r="I57" s="312">
        <v>195.56666666666666</v>
      </c>
      <c r="J57" s="312">
        <v>219.56666666666666</v>
      </c>
      <c r="K57" s="312">
        <v>224.2833333333333</v>
      </c>
      <c r="L57" s="312">
        <v>231.56666666666666</v>
      </c>
      <c r="M57" s="299">
        <v>217</v>
      </c>
      <c r="N57" s="299">
        <v>205</v>
      </c>
      <c r="O57" s="314">
        <v>13168800</v>
      </c>
      <c r="P57" s="315">
        <v>0.17394094993581516</v>
      </c>
    </row>
    <row r="58" spans="1:16" ht="15">
      <c r="A58" s="272">
        <v>48</v>
      </c>
      <c r="B58" s="382" t="s">
        <v>53</v>
      </c>
      <c r="C58" s="500" t="s">
        <v>98</v>
      </c>
      <c r="D58" s="501">
        <v>44252</v>
      </c>
      <c r="E58" s="311">
        <v>83.05</v>
      </c>
      <c r="F58" s="311">
        <v>83.716666666666654</v>
      </c>
      <c r="G58" s="312">
        <v>82.133333333333312</v>
      </c>
      <c r="H58" s="312">
        <v>81.216666666666654</v>
      </c>
      <c r="I58" s="312">
        <v>79.633333333333312</v>
      </c>
      <c r="J58" s="312">
        <v>84.633333333333312</v>
      </c>
      <c r="K58" s="312">
        <v>86.216666666666654</v>
      </c>
      <c r="L58" s="312">
        <v>87.133333333333312</v>
      </c>
      <c r="M58" s="299">
        <v>85.3</v>
      </c>
      <c r="N58" s="299">
        <v>82.8</v>
      </c>
      <c r="O58" s="314">
        <v>85410000</v>
      </c>
      <c r="P58" s="315">
        <v>1.1247928013260714E-2</v>
      </c>
    </row>
    <row r="59" spans="1:16" ht="15">
      <c r="A59" s="272">
        <v>49</v>
      </c>
      <c r="B59" s="382" t="s">
        <v>72</v>
      </c>
      <c r="C59" s="500" t="s">
        <v>99</v>
      </c>
      <c r="D59" s="501">
        <v>44252</v>
      </c>
      <c r="E59" s="311">
        <v>131.69999999999999</v>
      </c>
      <c r="F59" s="311">
        <v>131.96666666666667</v>
      </c>
      <c r="G59" s="312">
        <v>129.28333333333333</v>
      </c>
      <c r="H59" s="312">
        <v>126.86666666666667</v>
      </c>
      <c r="I59" s="312">
        <v>124.18333333333334</v>
      </c>
      <c r="J59" s="312">
        <v>134.38333333333333</v>
      </c>
      <c r="K59" s="312">
        <v>137.06666666666666</v>
      </c>
      <c r="L59" s="312">
        <v>139.48333333333332</v>
      </c>
      <c r="M59" s="299">
        <v>134.65</v>
      </c>
      <c r="N59" s="299">
        <v>129.55000000000001</v>
      </c>
      <c r="O59" s="314">
        <v>36801300</v>
      </c>
      <c r="P59" s="315">
        <v>3.8024776324845147E-2</v>
      </c>
    </row>
    <row r="60" spans="1:16" ht="15">
      <c r="A60" s="272">
        <v>50</v>
      </c>
      <c r="B60" s="382" t="s">
        <v>51</v>
      </c>
      <c r="C60" s="500" t="s">
        <v>100</v>
      </c>
      <c r="D60" s="501">
        <v>44252</v>
      </c>
      <c r="E60" s="311">
        <v>505.75</v>
      </c>
      <c r="F60" s="311">
        <v>505.81666666666666</v>
      </c>
      <c r="G60" s="312">
        <v>501.23333333333335</v>
      </c>
      <c r="H60" s="312">
        <v>496.7166666666667</v>
      </c>
      <c r="I60" s="312">
        <v>492.13333333333338</v>
      </c>
      <c r="J60" s="312">
        <v>510.33333333333331</v>
      </c>
      <c r="K60" s="312">
        <v>514.91666666666674</v>
      </c>
      <c r="L60" s="312">
        <v>519.43333333333328</v>
      </c>
      <c r="M60" s="299">
        <v>510.4</v>
      </c>
      <c r="N60" s="299">
        <v>501.3</v>
      </c>
      <c r="O60" s="314">
        <v>4738000</v>
      </c>
      <c r="P60" s="315">
        <v>8.8148873653281102E-3</v>
      </c>
    </row>
    <row r="61" spans="1:16" ht="15">
      <c r="A61" s="272">
        <v>51</v>
      </c>
      <c r="B61" s="382" t="s">
        <v>101</v>
      </c>
      <c r="C61" s="500" t="s">
        <v>102</v>
      </c>
      <c r="D61" s="501">
        <v>44252</v>
      </c>
      <c r="E61" s="311">
        <v>26.6</v>
      </c>
      <c r="F61" s="311">
        <v>26.666666666666668</v>
      </c>
      <c r="G61" s="312">
        <v>26.233333333333334</v>
      </c>
      <c r="H61" s="312">
        <v>25.866666666666667</v>
      </c>
      <c r="I61" s="312">
        <v>25.433333333333334</v>
      </c>
      <c r="J61" s="312">
        <v>27.033333333333335</v>
      </c>
      <c r="K61" s="312">
        <v>27.466666666666665</v>
      </c>
      <c r="L61" s="312">
        <v>27.833333333333336</v>
      </c>
      <c r="M61" s="299">
        <v>27.1</v>
      </c>
      <c r="N61" s="299">
        <v>26.3</v>
      </c>
      <c r="O61" s="314">
        <v>145755000</v>
      </c>
      <c r="P61" s="315">
        <v>-1.1897498474679682E-2</v>
      </c>
    </row>
    <row r="62" spans="1:16" ht="15">
      <c r="A62" s="272">
        <v>52</v>
      </c>
      <c r="B62" s="382" t="s">
        <v>49</v>
      </c>
      <c r="C62" s="500" t="s">
        <v>103</v>
      </c>
      <c r="D62" s="501">
        <v>44252</v>
      </c>
      <c r="E62" s="311">
        <v>739.05</v>
      </c>
      <c r="F62" s="311">
        <v>744.33333333333337</v>
      </c>
      <c r="G62" s="312">
        <v>730.66666666666674</v>
      </c>
      <c r="H62" s="312">
        <v>722.28333333333342</v>
      </c>
      <c r="I62" s="312">
        <v>708.61666666666679</v>
      </c>
      <c r="J62" s="312">
        <v>752.7166666666667</v>
      </c>
      <c r="K62" s="312">
        <v>766.38333333333344</v>
      </c>
      <c r="L62" s="312">
        <v>774.76666666666665</v>
      </c>
      <c r="M62" s="299">
        <v>758</v>
      </c>
      <c r="N62" s="299">
        <v>735.95</v>
      </c>
      <c r="O62" s="314">
        <v>3779000</v>
      </c>
      <c r="P62" s="315">
        <v>0.10110722610722611</v>
      </c>
    </row>
    <row r="63" spans="1:16" ht="15">
      <c r="A63" s="272">
        <v>53</v>
      </c>
      <c r="B63" s="402" t="s">
        <v>39</v>
      </c>
      <c r="C63" s="500" t="s">
        <v>245</v>
      </c>
      <c r="D63" s="501">
        <v>44252</v>
      </c>
      <c r="E63" s="311">
        <v>1430.1</v>
      </c>
      <c r="F63" s="311">
        <v>1432.3999999999999</v>
      </c>
      <c r="G63" s="312">
        <v>1401.7999999999997</v>
      </c>
      <c r="H63" s="312">
        <v>1373.4999999999998</v>
      </c>
      <c r="I63" s="312">
        <v>1342.8999999999996</v>
      </c>
      <c r="J63" s="312">
        <v>1460.6999999999998</v>
      </c>
      <c r="K63" s="312">
        <v>1491.2999999999997</v>
      </c>
      <c r="L63" s="312">
        <v>1519.6</v>
      </c>
      <c r="M63" s="299">
        <v>1463</v>
      </c>
      <c r="N63" s="299">
        <v>1404.1</v>
      </c>
      <c r="O63" s="314">
        <v>2007200</v>
      </c>
      <c r="P63" s="315">
        <v>-7.2394112346049866E-2</v>
      </c>
    </row>
    <row r="64" spans="1:16" ht="15">
      <c r="A64" s="272">
        <v>54</v>
      </c>
      <c r="B64" s="382" t="s">
        <v>37</v>
      </c>
      <c r="C64" s="500" t="s">
        <v>104</v>
      </c>
      <c r="D64" s="501">
        <v>44252</v>
      </c>
      <c r="E64" s="311">
        <v>1216.05</v>
      </c>
      <c r="F64" s="311">
        <v>1210.3333333333333</v>
      </c>
      <c r="G64" s="312">
        <v>1194.1166666666666</v>
      </c>
      <c r="H64" s="312">
        <v>1172.1833333333334</v>
      </c>
      <c r="I64" s="312">
        <v>1155.9666666666667</v>
      </c>
      <c r="J64" s="312">
        <v>1232.2666666666664</v>
      </c>
      <c r="K64" s="312">
        <v>1248.4833333333331</v>
      </c>
      <c r="L64" s="312">
        <v>1270.4166666666663</v>
      </c>
      <c r="M64" s="299">
        <v>1226.55</v>
      </c>
      <c r="N64" s="299">
        <v>1188.4000000000001</v>
      </c>
      <c r="O64" s="314">
        <v>17025900</v>
      </c>
      <c r="P64" s="315">
        <v>2.2323920080366113E-4</v>
      </c>
    </row>
    <row r="65" spans="1:16" ht="15">
      <c r="A65" s="272">
        <v>55</v>
      </c>
      <c r="B65" s="382" t="s">
        <v>39</v>
      </c>
      <c r="C65" s="500" t="s">
        <v>105</v>
      </c>
      <c r="D65" s="501">
        <v>44252</v>
      </c>
      <c r="E65" s="311">
        <v>1132.45</v>
      </c>
      <c r="F65" s="311">
        <v>1123.8166666666666</v>
      </c>
      <c r="G65" s="312">
        <v>1099.1333333333332</v>
      </c>
      <c r="H65" s="312">
        <v>1065.8166666666666</v>
      </c>
      <c r="I65" s="312">
        <v>1041.1333333333332</v>
      </c>
      <c r="J65" s="312">
        <v>1157.1333333333332</v>
      </c>
      <c r="K65" s="312">
        <v>1181.8166666666666</v>
      </c>
      <c r="L65" s="312">
        <v>1215.1333333333332</v>
      </c>
      <c r="M65" s="299">
        <v>1148.5</v>
      </c>
      <c r="N65" s="299">
        <v>1090.5</v>
      </c>
      <c r="O65" s="314">
        <v>3990000</v>
      </c>
      <c r="P65" s="315">
        <v>1.0638297872340425E-2</v>
      </c>
    </row>
    <row r="66" spans="1:16" ht="15">
      <c r="A66" s="272">
        <v>56</v>
      </c>
      <c r="B66" s="382" t="s">
        <v>106</v>
      </c>
      <c r="C66" s="500" t="s">
        <v>107</v>
      </c>
      <c r="D66" s="501">
        <v>44252</v>
      </c>
      <c r="E66" s="311">
        <v>962.9</v>
      </c>
      <c r="F66" s="311">
        <v>959.48333333333323</v>
      </c>
      <c r="G66" s="312">
        <v>949.51666666666642</v>
      </c>
      <c r="H66" s="312">
        <v>936.13333333333321</v>
      </c>
      <c r="I66" s="312">
        <v>926.1666666666664</v>
      </c>
      <c r="J66" s="312">
        <v>972.86666666666645</v>
      </c>
      <c r="K66" s="312">
        <v>982.83333333333337</v>
      </c>
      <c r="L66" s="312">
        <v>996.21666666666647</v>
      </c>
      <c r="M66" s="299">
        <v>969.45</v>
      </c>
      <c r="N66" s="299">
        <v>946.1</v>
      </c>
      <c r="O66" s="314">
        <v>20190800</v>
      </c>
      <c r="P66" s="315">
        <v>3.9236173662403173E-2</v>
      </c>
    </row>
    <row r="67" spans="1:16" ht="15">
      <c r="A67" s="272">
        <v>57</v>
      </c>
      <c r="B67" s="382" t="s">
        <v>56</v>
      </c>
      <c r="C67" s="500" t="s">
        <v>108</v>
      </c>
      <c r="D67" s="501">
        <v>44252</v>
      </c>
      <c r="E67" s="445">
        <v>2739.7</v>
      </c>
      <c r="F67" s="445">
        <v>2740.4666666666667</v>
      </c>
      <c r="G67" s="446">
        <v>2715.9333333333334</v>
      </c>
      <c r="H67" s="446">
        <v>2692.1666666666665</v>
      </c>
      <c r="I67" s="446">
        <v>2667.6333333333332</v>
      </c>
      <c r="J67" s="446">
        <v>2764.2333333333336</v>
      </c>
      <c r="K67" s="446">
        <v>2788.7666666666673</v>
      </c>
      <c r="L67" s="446">
        <v>2812.5333333333338</v>
      </c>
      <c r="M67" s="447">
        <v>2765</v>
      </c>
      <c r="N67" s="447">
        <v>2716.7</v>
      </c>
      <c r="O67" s="448">
        <v>17514600</v>
      </c>
      <c r="P67" s="449">
        <v>-9.5848813340797673E-3</v>
      </c>
    </row>
    <row r="68" spans="1:16" ht="15">
      <c r="A68" s="272">
        <v>58</v>
      </c>
      <c r="B68" s="402" t="s">
        <v>56</v>
      </c>
      <c r="C68" s="500" t="s">
        <v>249</v>
      </c>
      <c r="D68" s="501">
        <v>44252</v>
      </c>
      <c r="E68" s="311">
        <v>3102.3</v>
      </c>
      <c r="F68" s="311">
        <v>3065.6833333333329</v>
      </c>
      <c r="G68" s="312">
        <v>3021.3166666666657</v>
      </c>
      <c r="H68" s="312">
        <v>2940.3333333333326</v>
      </c>
      <c r="I68" s="312">
        <v>2895.9666666666653</v>
      </c>
      <c r="J68" s="312">
        <v>3146.6666666666661</v>
      </c>
      <c r="K68" s="312">
        <v>3191.0333333333338</v>
      </c>
      <c r="L68" s="312">
        <v>3272.0166666666664</v>
      </c>
      <c r="M68" s="299">
        <v>3110.05</v>
      </c>
      <c r="N68" s="299">
        <v>2984.7</v>
      </c>
      <c r="O68" s="314">
        <v>449800</v>
      </c>
      <c r="P68" s="315">
        <v>-8.0163599182004094E-2</v>
      </c>
    </row>
    <row r="69" spans="1:16" ht="15">
      <c r="A69" s="272">
        <v>59</v>
      </c>
      <c r="B69" s="382" t="s">
        <v>53</v>
      </c>
      <c r="C69" s="500" t="s">
        <v>109</v>
      </c>
      <c r="D69" s="501">
        <v>44252</v>
      </c>
      <c r="E69" s="311">
        <v>1601.7</v>
      </c>
      <c r="F69" s="311">
        <v>1606.8333333333333</v>
      </c>
      <c r="G69" s="312">
        <v>1585.7666666666664</v>
      </c>
      <c r="H69" s="312">
        <v>1569.8333333333333</v>
      </c>
      <c r="I69" s="312">
        <v>1548.7666666666664</v>
      </c>
      <c r="J69" s="312">
        <v>1622.7666666666664</v>
      </c>
      <c r="K69" s="312">
        <v>1643.8333333333335</v>
      </c>
      <c r="L69" s="312">
        <v>1659.7666666666664</v>
      </c>
      <c r="M69" s="299">
        <v>1627.9</v>
      </c>
      <c r="N69" s="299">
        <v>1590.9</v>
      </c>
      <c r="O69" s="314">
        <v>27335000</v>
      </c>
      <c r="P69" s="315">
        <v>8.1544890259239722E-3</v>
      </c>
    </row>
    <row r="70" spans="1:16" ht="15">
      <c r="A70" s="272">
        <v>60</v>
      </c>
      <c r="B70" s="382" t="s">
        <v>56</v>
      </c>
      <c r="C70" s="500" t="s">
        <v>250</v>
      </c>
      <c r="D70" s="501">
        <v>44252</v>
      </c>
      <c r="E70" s="311">
        <v>687.7</v>
      </c>
      <c r="F70" s="311">
        <v>687.68333333333339</v>
      </c>
      <c r="G70" s="312">
        <v>680.66666666666674</v>
      </c>
      <c r="H70" s="312">
        <v>673.63333333333333</v>
      </c>
      <c r="I70" s="312">
        <v>666.61666666666667</v>
      </c>
      <c r="J70" s="312">
        <v>694.71666666666681</v>
      </c>
      <c r="K70" s="312">
        <v>701.73333333333346</v>
      </c>
      <c r="L70" s="312">
        <v>708.76666666666688</v>
      </c>
      <c r="M70" s="299">
        <v>694.7</v>
      </c>
      <c r="N70" s="299">
        <v>680.65</v>
      </c>
      <c r="O70" s="314">
        <v>9621700</v>
      </c>
      <c r="P70" s="315">
        <v>1.4884359972521181E-3</v>
      </c>
    </row>
    <row r="71" spans="1:16" ht="15">
      <c r="A71" s="272">
        <v>61</v>
      </c>
      <c r="B71" s="382" t="s">
        <v>43</v>
      </c>
      <c r="C71" s="500" t="s">
        <v>110</v>
      </c>
      <c r="D71" s="501">
        <v>44252</v>
      </c>
      <c r="E71" s="311">
        <v>3426.35</v>
      </c>
      <c r="F71" s="311">
        <v>3406.0166666666664</v>
      </c>
      <c r="G71" s="312">
        <v>3369.0333333333328</v>
      </c>
      <c r="H71" s="312">
        <v>3311.7166666666662</v>
      </c>
      <c r="I71" s="312">
        <v>3274.7333333333327</v>
      </c>
      <c r="J71" s="312">
        <v>3463.333333333333</v>
      </c>
      <c r="K71" s="312">
        <v>3500.3166666666666</v>
      </c>
      <c r="L71" s="312">
        <v>3557.6333333333332</v>
      </c>
      <c r="M71" s="299">
        <v>3443</v>
      </c>
      <c r="N71" s="299">
        <v>3348.7</v>
      </c>
      <c r="O71" s="314">
        <v>3522300</v>
      </c>
      <c r="P71" s="315">
        <v>-1.6089834911589711E-2</v>
      </c>
    </row>
    <row r="72" spans="1:16" ht="15">
      <c r="A72" s="272">
        <v>62</v>
      </c>
      <c r="B72" s="382" t="s">
        <v>111</v>
      </c>
      <c r="C72" s="500" t="s">
        <v>112</v>
      </c>
      <c r="D72" s="501">
        <v>44252</v>
      </c>
      <c r="E72" s="311">
        <v>279.89999999999998</v>
      </c>
      <c r="F72" s="311">
        <v>275.51666666666665</v>
      </c>
      <c r="G72" s="312">
        <v>270.0333333333333</v>
      </c>
      <c r="H72" s="312">
        <v>260.16666666666663</v>
      </c>
      <c r="I72" s="312">
        <v>254.68333333333328</v>
      </c>
      <c r="J72" s="312">
        <v>285.38333333333333</v>
      </c>
      <c r="K72" s="312">
        <v>290.86666666666667</v>
      </c>
      <c r="L72" s="312">
        <v>300.73333333333335</v>
      </c>
      <c r="M72" s="299">
        <v>281</v>
      </c>
      <c r="N72" s="299">
        <v>265.64999999999998</v>
      </c>
      <c r="O72" s="314">
        <v>25507600</v>
      </c>
      <c r="P72" s="315">
        <v>6.5182258933381212E-2</v>
      </c>
    </row>
    <row r="73" spans="1:16" ht="15">
      <c r="A73" s="272">
        <v>63</v>
      </c>
      <c r="B73" s="382" t="s">
        <v>72</v>
      </c>
      <c r="C73" s="500" t="s">
        <v>113</v>
      </c>
      <c r="D73" s="501">
        <v>44252</v>
      </c>
      <c r="E73" s="311">
        <v>230.8</v>
      </c>
      <c r="F73" s="311">
        <v>230.11666666666667</v>
      </c>
      <c r="G73" s="312">
        <v>227.68333333333334</v>
      </c>
      <c r="H73" s="312">
        <v>224.56666666666666</v>
      </c>
      <c r="I73" s="312">
        <v>222.13333333333333</v>
      </c>
      <c r="J73" s="312">
        <v>233.23333333333335</v>
      </c>
      <c r="K73" s="312">
        <v>235.66666666666669</v>
      </c>
      <c r="L73" s="312">
        <v>238.78333333333336</v>
      </c>
      <c r="M73" s="299">
        <v>232.55</v>
      </c>
      <c r="N73" s="299">
        <v>227</v>
      </c>
      <c r="O73" s="314">
        <v>33704100</v>
      </c>
      <c r="P73" s="315">
        <v>1.5043096438445275E-2</v>
      </c>
    </row>
    <row r="74" spans="1:16" ht="15">
      <c r="A74" s="272">
        <v>64</v>
      </c>
      <c r="B74" s="382" t="s">
        <v>49</v>
      </c>
      <c r="C74" s="500" t="s">
        <v>114</v>
      </c>
      <c r="D74" s="501">
        <v>44252</v>
      </c>
      <c r="E74" s="311">
        <v>2248.5</v>
      </c>
      <c r="F74" s="311">
        <v>2261.3333333333335</v>
      </c>
      <c r="G74" s="312">
        <v>2232.166666666667</v>
      </c>
      <c r="H74" s="312">
        <v>2215.8333333333335</v>
      </c>
      <c r="I74" s="312">
        <v>2186.666666666667</v>
      </c>
      <c r="J74" s="312">
        <v>2277.666666666667</v>
      </c>
      <c r="K74" s="312">
        <v>2306.8333333333339</v>
      </c>
      <c r="L74" s="312">
        <v>2323.166666666667</v>
      </c>
      <c r="M74" s="299">
        <v>2290.5</v>
      </c>
      <c r="N74" s="299">
        <v>2245</v>
      </c>
      <c r="O74" s="314">
        <v>7937700</v>
      </c>
      <c r="P74" s="315">
        <v>4.89197224975223E-2</v>
      </c>
    </row>
    <row r="75" spans="1:16" ht="15">
      <c r="A75" s="272">
        <v>65</v>
      </c>
      <c r="B75" s="382" t="s">
        <v>56</v>
      </c>
      <c r="C75" s="500" t="s">
        <v>115</v>
      </c>
      <c r="D75" s="501">
        <v>44252</v>
      </c>
      <c r="E75" s="311">
        <v>219.7</v>
      </c>
      <c r="F75" s="311">
        <v>219.28333333333333</v>
      </c>
      <c r="G75" s="312">
        <v>216.26666666666665</v>
      </c>
      <c r="H75" s="312">
        <v>212.83333333333331</v>
      </c>
      <c r="I75" s="312">
        <v>209.81666666666663</v>
      </c>
      <c r="J75" s="312">
        <v>222.71666666666667</v>
      </c>
      <c r="K75" s="312">
        <v>225.73333333333338</v>
      </c>
      <c r="L75" s="312">
        <v>229.16666666666669</v>
      </c>
      <c r="M75" s="299">
        <v>222.3</v>
      </c>
      <c r="N75" s="299">
        <v>215.85</v>
      </c>
      <c r="O75" s="314">
        <v>29434500</v>
      </c>
      <c r="P75" s="315">
        <v>-1.2069503693684321E-2</v>
      </c>
    </row>
    <row r="76" spans="1:16" ht="15">
      <c r="A76" s="272">
        <v>66</v>
      </c>
      <c r="B76" s="382" t="s">
        <v>53</v>
      </c>
      <c r="C76" t="s">
        <v>116</v>
      </c>
      <c r="D76" s="501">
        <v>44252</v>
      </c>
      <c r="E76" s="445">
        <v>632.95000000000005</v>
      </c>
      <c r="F76" s="445">
        <v>631.66666666666674</v>
      </c>
      <c r="G76" s="446">
        <v>625.98333333333346</v>
      </c>
      <c r="H76" s="446">
        <v>619.01666666666677</v>
      </c>
      <c r="I76" s="446">
        <v>613.33333333333348</v>
      </c>
      <c r="J76" s="446">
        <v>638.63333333333344</v>
      </c>
      <c r="K76" s="446">
        <v>644.31666666666683</v>
      </c>
      <c r="L76" s="446">
        <v>651.28333333333342</v>
      </c>
      <c r="M76" s="447">
        <v>637.35</v>
      </c>
      <c r="N76" s="447">
        <v>624.70000000000005</v>
      </c>
      <c r="O76" s="448">
        <v>111530375</v>
      </c>
      <c r="P76" s="449">
        <v>3.473657354254369E-2</v>
      </c>
    </row>
    <row r="77" spans="1:16" ht="15">
      <c r="A77" s="272">
        <v>67</v>
      </c>
      <c r="B77" s="402" t="s">
        <v>56</v>
      </c>
      <c r="C77" s="500" t="s">
        <v>253</v>
      </c>
      <c r="D77" s="501">
        <v>44252</v>
      </c>
      <c r="E77" s="311">
        <v>1477.85</v>
      </c>
      <c r="F77" s="311">
        <v>1476.0166666666667</v>
      </c>
      <c r="G77" s="312">
        <v>1465.0333333333333</v>
      </c>
      <c r="H77" s="312">
        <v>1452.2166666666667</v>
      </c>
      <c r="I77" s="312">
        <v>1441.2333333333333</v>
      </c>
      <c r="J77" s="312">
        <v>1488.8333333333333</v>
      </c>
      <c r="K77" s="312">
        <v>1499.8166666666664</v>
      </c>
      <c r="L77" s="312">
        <v>1512.6333333333332</v>
      </c>
      <c r="M77" s="299">
        <v>1487</v>
      </c>
      <c r="N77" s="299">
        <v>1463.2</v>
      </c>
      <c r="O77" s="314">
        <v>1312825</v>
      </c>
      <c r="P77" s="315">
        <v>1.2786885245901639E-2</v>
      </c>
    </row>
    <row r="78" spans="1:16" ht="15">
      <c r="A78" s="272">
        <v>68</v>
      </c>
      <c r="B78" s="382" t="s">
        <v>56</v>
      </c>
      <c r="C78" s="500" t="s">
        <v>117</v>
      </c>
      <c r="D78" s="501">
        <v>44252</v>
      </c>
      <c r="E78" s="311">
        <v>478.25</v>
      </c>
      <c r="F78" s="311">
        <v>478.11666666666662</v>
      </c>
      <c r="G78" s="312">
        <v>474.23333333333323</v>
      </c>
      <c r="H78" s="312">
        <v>470.21666666666664</v>
      </c>
      <c r="I78" s="312">
        <v>466.33333333333326</v>
      </c>
      <c r="J78" s="312">
        <v>482.13333333333321</v>
      </c>
      <c r="K78" s="312">
        <v>486.01666666666654</v>
      </c>
      <c r="L78" s="312">
        <v>490.03333333333319</v>
      </c>
      <c r="M78" s="299">
        <v>482</v>
      </c>
      <c r="N78" s="299">
        <v>474.1</v>
      </c>
      <c r="O78" s="314">
        <v>8575500</v>
      </c>
      <c r="P78" s="315">
        <v>1.4912124977809338E-2</v>
      </c>
    </row>
    <row r="79" spans="1:16" ht="15">
      <c r="A79" s="272">
        <v>69</v>
      </c>
      <c r="B79" s="382" t="s">
        <v>67</v>
      </c>
      <c r="C79" s="500" t="s">
        <v>118</v>
      </c>
      <c r="D79" s="501">
        <v>44252</v>
      </c>
      <c r="E79" s="311">
        <v>11.75</v>
      </c>
      <c r="F79" s="311">
        <v>11.866666666666667</v>
      </c>
      <c r="G79" s="312">
        <v>11.533333333333335</v>
      </c>
      <c r="H79" s="312">
        <v>11.316666666666668</v>
      </c>
      <c r="I79" s="312">
        <v>10.983333333333336</v>
      </c>
      <c r="J79" s="312">
        <v>12.083333333333334</v>
      </c>
      <c r="K79" s="312">
        <v>12.416666666666666</v>
      </c>
      <c r="L79" s="312">
        <v>12.633333333333333</v>
      </c>
      <c r="M79" s="299">
        <v>12.2</v>
      </c>
      <c r="N79" s="299">
        <v>11.65</v>
      </c>
      <c r="O79" s="314">
        <v>855680000</v>
      </c>
      <c r="P79" s="315">
        <v>-7.5505399041974506E-3</v>
      </c>
    </row>
    <row r="80" spans="1:16" ht="15">
      <c r="A80" s="272">
        <v>70</v>
      </c>
      <c r="B80" s="382" t="s">
        <v>53</v>
      </c>
      <c r="C80" s="500" t="s">
        <v>119</v>
      </c>
      <c r="D80" s="501">
        <v>44252</v>
      </c>
      <c r="E80" s="311">
        <v>49.05</v>
      </c>
      <c r="F80" s="311">
        <v>48.783333333333331</v>
      </c>
      <c r="G80" s="312">
        <v>48.266666666666666</v>
      </c>
      <c r="H80" s="312">
        <v>47.483333333333334</v>
      </c>
      <c r="I80" s="312">
        <v>46.966666666666669</v>
      </c>
      <c r="J80" s="312">
        <v>49.566666666666663</v>
      </c>
      <c r="K80" s="312">
        <v>50.083333333333329</v>
      </c>
      <c r="L80" s="312">
        <v>50.86666666666666</v>
      </c>
      <c r="M80" s="299">
        <v>49.3</v>
      </c>
      <c r="N80" s="299">
        <v>48</v>
      </c>
      <c r="O80" s="314">
        <v>188822000</v>
      </c>
      <c r="P80" s="315">
        <v>-2.6259063296100334E-2</v>
      </c>
    </row>
    <row r="81" spans="1:16" ht="15">
      <c r="A81" s="272">
        <v>71</v>
      </c>
      <c r="B81" s="382" t="s">
        <v>72</v>
      </c>
      <c r="C81" s="500" t="s">
        <v>120</v>
      </c>
      <c r="D81" s="501">
        <v>44252</v>
      </c>
      <c r="E81" s="311">
        <v>547.04999999999995</v>
      </c>
      <c r="F81" s="311">
        <v>546.76666666666677</v>
      </c>
      <c r="G81" s="312">
        <v>541.68333333333351</v>
      </c>
      <c r="H81" s="312">
        <v>536.31666666666672</v>
      </c>
      <c r="I81" s="312">
        <v>531.23333333333346</v>
      </c>
      <c r="J81" s="312">
        <v>552.13333333333355</v>
      </c>
      <c r="K81" s="312">
        <v>557.21666666666681</v>
      </c>
      <c r="L81" s="312">
        <v>562.5833333333336</v>
      </c>
      <c r="M81" s="299">
        <v>551.85</v>
      </c>
      <c r="N81" s="299">
        <v>541.4</v>
      </c>
      <c r="O81" s="314">
        <v>5482125</v>
      </c>
      <c r="P81" s="315">
        <v>1.8390804597701149E-2</v>
      </c>
    </row>
    <row r="82" spans="1:16" ht="15">
      <c r="A82" s="272">
        <v>72</v>
      </c>
      <c r="B82" s="382" t="s">
        <v>39</v>
      </c>
      <c r="C82" s="500" t="s">
        <v>121</v>
      </c>
      <c r="D82" s="501">
        <v>44252</v>
      </c>
      <c r="E82" s="311">
        <v>1698.3</v>
      </c>
      <c r="F82" s="311">
        <v>1707.1166666666668</v>
      </c>
      <c r="G82" s="312">
        <v>1669.2333333333336</v>
      </c>
      <c r="H82" s="312">
        <v>1640.1666666666667</v>
      </c>
      <c r="I82" s="312">
        <v>1602.2833333333335</v>
      </c>
      <c r="J82" s="312">
        <v>1736.1833333333336</v>
      </c>
      <c r="K82" s="312">
        <v>1774.0666666666668</v>
      </c>
      <c r="L82" s="312">
        <v>1803.1333333333337</v>
      </c>
      <c r="M82" s="299">
        <v>1745</v>
      </c>
      <c r="N82" s="299">
        <v>1678.05</v>
      </c>
      <c r="O82" s="314">
        <v>3227500</v>
      </c>
      <c r="P82" s="315">
        <v>3.9285139269038802E-2</v>
      </c>
    </row>
    <row r="83" spans="1:16" ht="15">
      <c r="A83" s="272">
        <v>73</v>
      </c>
      <c r="B83" s="382" t="s">
        <v>53</v>
      </c>
      <c r="C83" s="500" t="s">
        <v>122</v>
      </c>
      <c r="D83" s="501">
        <v>44252</v>
      </c>
      <c r="E83" s="311">
        <v>1039.55</v>
      </c>
      <c r="F83" s="311">
        <v>1043.4833333333333</v>
      </c>
      <c r="G83" s="312">
        <v>1027.6666666666667</v>
      </c>
      <c r="H83" s="312">
        <v>1015.7833333333333</v>
      </c>
      <c r="I83" s="312">
        <v>999.9666666666667</v>
      </c>
      <c r="J83" s="312">
        <v>1055.3666666666668</v>
      </c>
      <c r="K83" s="312">
        <v>1071.1833333333334</v>
      </c>
      <c r="L83" s="312">
        <v>1083.0666666666668</v>
      </c>
      <c r="M83" s="299">
        <v>1059.3</v>
      </c>
      <c r="N83" s="299">
        <v>1031.5999999999999</v>
      </c>
      <c r="O83" s="314">
        <v>24876000</v>
      </c>
      <c r="P83" s="315">
        <v>8.3282036426838538E-4</v>
      </c>
    </row>
    <row r="84" spans="1:16" ht="15">
      <c r="A84" s="272">
        <v>74</v>
      </c>
      <c r="B84" s="382" t="s">
        <v>67</v>
      </c>
      <c r="C84" s="500" t="s">
        <v>832</v>
      </c>
      <c r="D84" s="501">
        <v>44252</v>
      </c>
      <c r="E84" s="311">
        <v>240.4</v>
      </c>
      <c r="F84" s="311">
        <v>241.03333333333333</v>
      </c>
      <c r="G84" s="312">
        <v>236.26666666666665</v>
      </c>
      <c r="H84" s="312">
        <v>232.13333333333333</v>
      </c>
      <c r="I84" s="312">
        <v>227.36666666666665</v>
      </c>
      <c r="J84" s="312">
        <v>245.16666666666666</v>
      </c>
      <c r="K84" s="312">
        <v>249.93333333333337</v>
      </c>
      <c r="L84" s="312">
        <v>254.06666666666666</v>
      </c>
      <c r="M84" s="299">
        <v>245.8</v>
      </c>
      <c r="N84" s="299">
        <v>236.9</v>
      </c>
      <c r="O84" s="314">
        <v>13202000</v>
      </c>
      <c r="P84" s="315">
        <v>-7.8381548084440963E-2</v>
      </c>
    </row>
    <row r="85" spans="1:16" ht="15">
      <c r="A85" s="272">
        <v>75</v>
      </c>
      <c r="B85" s="382" t="s">
        <v>106</v>
      </c>
      <c r="C85" s="500" t="s">
        <v>124</v>
      </c>
      <c r="D85" s="501">
        <v>44252</v>
      </c>
      <c r="E85" s="311">
        <v>1310.45</v>
      </c>
      <c r="F85" s="311">
        <v>1302.6000000000001</v>
      </c>
      <c r="G85" s="312">
        <v>1288.5000000000002</v>
      </c>
      <c r="H85" s="312">
        <v>1266.5500000000002</v>
      </c>
      <c r="I85" s="312">
        <v>1252.4500000000003</v>
      </c>
      <c r="J85" s="312">
        <v>1324.5500000000002</v>
      </c>
      <c r="K85" s="312">
        <v>1338.65</v>
      </c>
      <c r="L85" s="312">
        <v>1360.6000000000001</v>
      </c>
      <c r="M85" s="299">
        <v>1316.7</v>
      </c>
      <c r="N85" s="299">
        <v>1280.6500000000001</v>
      </c>
      <c r="O85" s="314">
        <v>33844800</v>
      </c>
      <c r="P85" s="315">
        <v>-3.4098337485203444E-3</v>
      </c>
    </row>
    <row r="86" spans="1:16" ht="15">
      <c r="A86" s="272">
        <v>76</v>
      </c>
      <c r="B86" s="382" t="s">
        <v>72</v>
      </c>
      <c r="C86" s="500" t="s">
        <v>125</v>
      </c>
      <c r="D86" s="501">
        <v>44252</v>
      </c>
      <c r="E86" s="311">
        <v>104.6</v>
      </c>
      <c r="F86" s="311">
        <v>104.10000000000001</v>
      </c>
      <c r="G86" s="312">
        <v>103.30000000000001</v>
      </c>
      <c r="H86" s="312">
        <v>102</v>
      </c>
      <c r="I86" s="312">
        <v>101.2</v>
      </c>
      <c r="J86" s="312">
        <v>105.40000000000002</v>
      </c>
      <c r="K86" s="312">
        <v>106.2</v>
      </c>
      <c r="L86" s="312">
        <v>107.50000000000003</v>
      </c>
      <c r="M86" s="299">
        <v>104.9</v>
      </c>
      <c r="N86" s="299">
        <v>102.8</v>
      </c>
      <c r="O86" s="314">
        <v>65988000</v>
      </c>
      <c r="P86" s="315">
        <v>0.17255717255717257</v>
      </c>
    </row>
    <row r="87" spans="1:16" ht="15">
      <c r="A87" s="272">
        <v>77</v>
      </c>
      <c r="B87" s="382" t="s">
        <v>49</v>
      </c>
      <c r="C87" s="500" t="s">
        <v>126</v>
      </c>
      <c r="D87" s="501">
        <v>44252</v>
      </c>
      <c r="E87" s="311">
        <v>231.15</v>
      </c>
      <c r="F87" s="311">
        <v>231.83333333333334</v>
      </c>
      <c r="G87" s="312">
        <v>228.7166666666667</v>
      </c>
      <c r="H87" s="312">
        <v>226.28333333333336</v>
      </c>
      <c r="I87" s="312">
        <v>223.16666666666671</v>
      </c>
      <c r="J87" s="312">
        <v>234.26666666666668</v>
      </c>
      <c r="K87" s="312">
        <v>237.3833333333333</v>
      </c>
      <c r="L87" s="312">
        <v>239.81666666666666</v>
      </c>
      <c r="M87" s="299">
        <v>234.95</v>
      </c>
      <c r="N87" s="299">
        <v>229.4</v>
      </c>
      <c r="O87" s="314">
        <v>115462400</v>
      </c>
      <c r="P87" s="315">
        <v>4.6917162338604379E-2</v>
      </c>
    </row>
    <row r="88" spans="1:16" ht="15">
      <c r="A88" s="272">
        <v>78</v>
      </c>
      <c r="B88" s="382" t="s">
        <v>111</v>
      </c>
      <c r="C88" s="500" t="s">
        <v>127</v>
      </c>
      <c r="D88" s="501">
        <v>44252</v>
      </c>
      <c r="E88" s="311">
        <v>308.25</v>
      </c>
      <c r="F88" s="311">
        <v>306.88333333333333</v>
      </c>
      <c r="G88" s="312">
        <v>300.36666666666667</v>
      </c>
      <c r="H88" s="312">
        <v>292.48333333333335</v>
      </c>
      <c r="I88" s="312">
        <v>285.9666666666667</v>
      </c>
      <c r="J88" s="312">
        <v>314.76666666666665</v>
      </c>
      <c r="K88" s="312">
        <v>321.2833333333333</v>
      </c>
      <c r="L88" s="312">
        <v>329.16666666666663</v>
      </c>
      <c r="M88" s="299">
        <v>313.39999999999998</v>
      </c>
      <c r="N88" s="299">
        <v>299</v>
      </c>
      <c r="O88" s="314">
        <v>24315000</v>
      </c>
      <c r="P88" s="315">
        <v>-7.3714285714285718E-2</v>
      </c>
    </row>
    <row r="89" spans="1:16" ht="15">
      <c r="A89" s="272">
        <v>79</v>
      </c>
      <c r="B89" s="382" t="s">
        <v>111</v>
      </c>
      <c r="C89" s="500" t="s">
        <v>128</v>
      </c>
      <c r="D89" s="501">
        <v>44252</v>
      </c>
      <c r="E89" s="311">
        <v>419.15</v>
      </c>
      <c r="F89" s="311">
        <v>414.40000000000003</v>
      </c>
      <c r="G89" s="312">
        <v>407.75000000000006</v>
      </c>
      <c r="H89" s="312">
        <v>396.35</v>
      </c>
      <c r="I89" s="312">
        <v>389.70000000000005</v>
      </c>
      <c r="J89" s="312">
        <v>425.80000000000007</v>
      </c>
      <c r="K89" s="312">
        <v>432.45000000000005</v>
      </c>
      <c r="L89" s="312">
        <v>443.85000000000008</v>
      </c>
      <c r="M89" s="299">
        <v>421.05</v>
      </c>
      <c r="N89" s="299">
        <v>403</v>
      </c>
      <c r="O89" s="314">
        <v>33461100</v>
      </c>
      <c r="P89" s="315">
        <v>-9.3525179856115102E-3</v>
      </c>
    </row>
    <row r="90" spans="1:16" ht="15">
      <c r="A90" s="272">
        <v>80</v>
      </c>
      <c r="B90" s="382" t="s">
        <v>39</v>
      </c>
      <c r="C90" s="500" t="s">
        <v>129</v>
      </c>
      <c r="D90" s="501">
        <v>44252</v>
      </c>
      <c r="E90" s="311">
        <v>2820.6</v>
      </c>
      <c r="F90" s="311">
        <v>2813.35</v>
      </c>
      <c r="G90" s="312">
        <v>2783.7999999999997</v>
      </c>
      <c r="H90" s="312">
        <v>2747</v>
      </c>
      <c r="I90" s="312">
        <v>2717.45</v>
      </c>
      <c r="J90" s="312">
        <v>2850.1499999999996</v>
      </c>
      <c r="K90" s="312">
        <v>2879.7</v>
      </c>
      <c r="L90" s="312">
        <v>2916.4999999999995</v>
      </c>
      <c r="M90" s="299">
        <v>2842.9</v>
      </c>
      <c r="N90" s="299">
        <v>2776.55</v>
      </c>
      <c r="O90" s="314">
        <v>1733250</v>
      </c>
      <c r="P90" s="315">
        <v>-7.018046405041535E-3</v>
      </c>
    </row>
    <row r="91" spans="1:16" ht="15">
      <c r="A91" s="272">
        <v>81</v>
      </c>
      <c r="B91" s="382" t="s">
        <v>53</v>
      </c>
      <c r="C91" s="500" t="s">
        <v>131</v>
      </c>
      <c r="D91" s="501">
        <v>44252</v>
      </c>
      <c r="E91" s="311">
        <v>1955.3</v>
      </c>
      <c r="F91" s="311">
        <v>1977.1499999999999</v>
      </c>
      <c r="G91" s="312">
        <v>1929.4499999999998</v>
      </c>
      <c r="H91" s="312">
        <v>1903.6</v>
      </c>
      <c r="I91" s="312">
        <v>1855.8999999999999</v>
      </c>
      <c r="J91" s="312">
        <v>2002.9999999999998</v>
      </c>
      <c r="K91" s="312">
        <v>2050.6999999999998</v>
      </c>
      <c r="L91" s="312">
        <v>2076.5499999999997</v>
      </c>
      <c r="M91" s="299">
        <v>2024.85</v>
      </c>
      <c r="N91" s="299">
        <v>1951.3</v>
      </c>
      <c r="O91" s="314">
        <v>14960800</v>
      </c>
      <c r="P91" s="315">
        <v>-9.2710319983047261E-3</v>
      </c>
    </row>
    <row r="92" spans="1:16" ht="15">
      <c r="A92" s="272">
        <v>82</v>
      </c>
      <c r="B92" s="382" t="s">
        <v>56</v>
      </c>
      <c r="C92" s="500" t="s">
        <v>132</v>
      </c>
      <c r="D92" s="501">
        <v>44252</v>
      </c>
      <c r="E92" s="445">
        <v>90.35</v>
      </c>
      <c r="F92" s="445">
        <v>90.516666666666652</v>
      </c>
      <c r="G92" s="446">
        <v>89.433333333333309</v>
      </c>
      <c r="H92" s="446">
        <v>88.516666666666652</v>
      </c>
      <c r="I92" s="446">
        <v>87.433333333333309</v>
      </c>
      <c r="J92" s="446">
        <v>91.433333333333309</v>
      </c>
      <c r="K92" s="446">
        <v>92.516666666666652</v>
      </c>
      <c r="L92" s="446">
        <v>93.433333333333309</v>
      </c>
      <c r="M92" s="447">
        <v>91.6</v>
      </c>
      <c r="N92" s="447">
        <v>89.6</v>
      </c>
      <c r="O92" s="448">
        <v>39292372</v>
      </c>
      <c r="P92" s="449">
        <v>7.6001955034213101E-2</v>
      </c>
    </row>
    <row r="93" spans="1:16" ht="15">
      <c r="A93" s="272">
        <v>83</v>
      </c>
      <c r="B93" s="402" t="s">
        <v>39</v>
      </c>
      <c r="C93" s="500" t="s">
        <v>349</v>
      </c>
      <c r="D93" s="501">
        <v>44252</v>
      </c>
      <c r="E93" s="311">
        <v>2411.75</v>
      </c>
      <c r="F93" s="311">
        <v>2428.35</v>
      </c>
      <c r="G93" s="312">
        <v>2388.6999999999998</v>
      </c>
      <c r="H93" s="312">
        <v>2365.65</v>
      </c>
      <c r="I93" s="312">
        <v>2326</v>
      </c>
      <c r="J93" s="312">
        <v>2451.3999999999996</v>
      </c>
      <c r="K93" s="312">
        <v>2491.0500000000002</v>
      </c>
      <c r="L93" s="312">
        <v>2514.0999999999995</v>
      </c>
      <c r="M93" s="299">
        <v>2468</v>
      </c>
      <c r="N93" s="299">
        <v>2405.3000000000002</v>
      </c>
      <c r="O93" s="314">
        <v>100750</v>
      </c>
      <c r="P93" s="315">
        <v>-6.9284064665127015E-2</v>
      </c>
    </row>
    <row r="94" spans="1:16" ht="15">
      <c r="A94" s="272">
        <v>84</v>
      </c>
      <c r="B94" s="382" t="s">
        <v>56</v>
      </c>
      <c r="C94" s="500" t="s">
        <v>133</v>
      </c>
      <c r="D94" s="501">
        <v>44252</v>
      </c>
      <c r="E94" s="311">
        <v>438.55</v>
      </c>
      <c r="F94" s="311">
        <v>441.55</v>
      </c>
      <c r="G94" s="312">
        <v>433.90000000000003</v>
      </c>
      <c r="H94" s="312">
        <v>429.25</v>
      </c>
      <c r="I94" s="312">
        <v>421.6</v>
      </c>
      <c r="J94" s="312">
        <v>446.20000000000005</v>
      </c>
      <c r="K94" s="312">
        <v>453.85</v>
      </c>
      <c r="L94" s="312">
        <v>458.50000000000006</v>
      </c>
      <c r="M94" s="299">
        <v>449.2</v>
      </c>
      <c r="N94" s="299">
        <v>436.9</v>
      </c>
      <c r="O94" s="314">
        <v>8758000</v>
      </c>
      <c r="P94" s="315">
        <v>-2.2980812137438644E-2</v>
      </c>
    </row>
    <row r="95" spans="1:16" ht="15">
      <c r="A95" s="272">
        <v>85</v>
      </c>
      <c r="B95" s="382" t="s">
        <v>63</v>
      </c>
      <c r="C95" s="500" t="s">
        <v>134</v>
      </c>
      <c r="D95" s="501">
        <v>44252</v>
      </c>
      <c r="E95" s="311">
        <v>1557.15</v>
      </c>
      <c r="F95" s="311">
        <v>1552.75</v>
      </c>
      <c r="G95" s="312">
        <v>1528.75</v>
      </c>
      <c r="H95" s="312">
        <v>1500.35</v>
      </c>
      <c r="I95" s="312">
        <v>1476.35</v>
      </c>
      <c r="J95" s="312">
        <v>1581.15</v>
      </c>
      <c r="K95" s="312">
        <v>1605.15</v>
      </c>
      <c r="L95" s="312">
        <v>1633.5500000000002</v>
      </c>
      <c r="M95" s="299">
        <v>1576.75</v>
      </c>
      <c r="N95" s="299">
        <v>1524.35</v>
      </c>
      <c r="O95" s="314">
        <v>14944825</v>
      </c>
      <c r="P95" s="315">
        <v>2.8613265790723444E-2</v>
      </c>
    </row>
    <row r="96" spans="1:16" ht="15">
      <c r="A96" s="272">
        <v>86</v>
      </c>
      <c r="B96" s="382" t="s">
        <v>51</v>
      </c>
      <c r="C96" s="500" t="s">
        <v>135</v>
      </c>
      <c r="D96" s="501">
        <v>44252</v>
      </c>
      <c r="E96" s="311">
        <v>1073.8</v>
      </c>
      <c r="F96" s="311">
        <v>1075.7166666666667</v>
      </c>
      <c r="G96" s="312">
        <v>1062.4333333333334</v>
      </c>
      <c r="H96" s="312">
        <v>1051.0666666666666</v>
      </c>
      <c r="I96" s="312">
        <v>1037.7833333333333</v>
      </c>
      <c r="J96" s="312">
        <v>1087.0833333333335</v>
      </c>
      <c r="K96" s="312">
        <v>1100.3666666666668</v>
      </c>
      <c r="L96" s="312">
        <v>1111.7333333333336</v>
      </c>
      <c r="M96" s="299">
        <v>1089</v>
      </c>
      <c r="N96" s="299">
        <v>1064.3499999999999</v>
      </c>
      <c r="O96" s="314">
        <v>7099200</v>
      </c>
      <c r="P96" s="315">
        <v>-3.4115878339308431E-2</v>
      </c>
    </row>
    <row r="97" spans="1:16" ht="15">
      <c r="A97" s="272">
        <v>87</v>
      </c>
      <c r="B97" s="382" t="s">
        <v>43</v>
      </c>
      <c r="C97" s="500" t="s">
        <v>136</v>
      </c>
      <c r="D97" s="501">
        <v>44252</v>
      </c>
      <c r="E97" s="311">
        <v>932.8</v>
      </c>
      <c r="F97" s="311">
        <v>928.75</v>
      </c>
      <c r="G97" s="312">
        <v>904.05</v>
      </c>
      <c r="H97" s="312">
        <v>875.3</v>
      </c>
      <c r="I97" s="312">
        <v>850.59999999999991</v>
      </c>
      <c r="J97" s="312">
        <v>957.5</v>
      </c>
      <c r="K97" s="312">
        <v>982.2</v>
      </c>
      <c r="L97" s="312">
        <v>1010.95</v>
      </c>
      <c r="M97" s="299">
        <v>953.45</v>
      </c>
      <c r="N97" s="299">
        <v>900</v>
      </c>
      <c r="O97" s="314">
        <v>11782400</v>
      </c>
      <c r="P97" s="315">
        <v>4.585559835963713E-2</v>
      </c>
    </row>
    <row r="98" spans="1:16" ht="15">
      <c r="A98" s="272">
        <v>88</v>
      </c>
      <c r="B98" s="382" t="s">
        <v>56</v>
      </c>
      <c r="C98" s="500" t="s">
        <v>137</v>
      </c>
      <c r="D98" s="501">
        <v>44252</v>
      </c>
      <c r="E98" s="311">
        <v>184.95</v>
      </c>
      <c r="F98" s="311">
        <v>184.31666666666669</v>
      </c>
      <c r="G98" s="312">
        <v>179.88333333333338</v>
      </c>
      <c r="H98" s="312">
        <v>174.81666666666669</v>
      </c>
      <c r="I98" s="312">
        <v>170.38333333333338</v>
      </c>
      <c r="J98" s="312">
        <v>189.38333333333338</v>
      </c>
      <c r="K98" s="312">
        <v>193.81666666666672</v>
      </c>
      <c r="L98" s="312">
        <v>198.88333333333338</v>
      </c>
      <c r="M98" s="299">
        <v>188.75</v>
      </c>
      <c r="N98" s="299">
        <v>179.25</v>
      </c>
      <c r="O98" s="314">
        <v>12412000</v>
      </c>
      <c r="P98" s="315">
        <v>-8.2766775051729233E-2</v>
      </c>
    </row>
    <row r="99" spans="1:16" ht="15">
      <c r="A99" s="272">
        <v>89</v>
      </c>
      <c r="B99" s="382" t="s">
        <v>56</v>
      </c>
      <c r="C99" s="500" t="s">
        <v>138</v>
      </c>
      <c r="D99" s="501">
        <v>44252</v>
      </c>
      <c r="E99" s="311">
        <v>173.95</v>
      </c>
      <c r="F99" s="311">
        <v>175.05000000000004</v>
      </c>
      <c r="G99" s="312">
        <v>170.95000000000007</v>
      </c>
      <c r="H99" s="312">
        <v>167.95000000000005</v>
      </c>
      <c r="I99" s="312">
        <v>163.85000000000008</v>
      </c>
      <c r="J99" s="312">
        <v>178.05000000000007</v>
      </c>
      <c r="K99" s="312">
        <v>182.15000000000003</v>
      </c>
      <c r="L99" s="312">
        <v>185.15000000000006</v>
      </c>
      <c r="M99" s="299">
        <v>179.15</v>
      </c>
      <c r="N99" s="299">
        <v>172.05</v>
      </c>
      <c r="O99" s="314">
        <v>17646000</v>
      </c>
      <c r="P99" s="315">
        <v>6.6352429296591728E-2</v>
      </c>
    </row>
    <row r="100" spans="1:16" ht="15">
      <c r="A100" s="272">
        <v>90</v>
      </c>
      <c r="B100" s="382" t="s">
        <v>49</v>
      </c>
      <c r="C100" s="500" t="s">
        <v>139</v>
      </c>
      <c r="D100" s="501">
        <v>44252</v>
      </c>
      <c r="E100" s="311">
        <v>413.3</v>
      </c>
      <c r="F100" s="311">
        <v>413.26666666666665</v>
      </c>
      <c r="G100" s="312">
        <v>410.73333333333329</v>
      </c>
      <c r="H100" s="312">
        <v>408.16666666666663</v>
      </c>
      <c r="I100" s="312">
        <v>405.63333333333327</v>
      </c>
      <c r="J100" s="312">
        <v>415.83333333333331</v>
      </c>
      <c r="K100" s="312">
        <v>418.36666666666662</v>
      </c>
      <c r="L100" s="312">
        <v>420.93333333333334</v>
      </c>
      <c r="M100" s="299">
        <v>415.8</v>
      </c>
      <c r="N100" s="299">
        <v>410.7</v>
      </c>
      <c r="O100" s="314">
        <v>9304000</v>
      </c>
      <c r="P100" s="315">
        <v>3.2348501186111709E-3</v>
      </c>
    </row>
    <row r="101" spans="1:16" ht="15">
      <c r="A101" s="272">
        <v>91</v>
      </c>
      <c r="B101" s="382" t="s">
        <v>43</v>
      </c>
      <c r="C101" s="500" t="s">
        <v>140</v>
      </c>
      <c r="D101" s="501">
        <v>44252</v>
      </c>
      <c r="E101" s="311">
        <v>7607.55</v>
      </c>
      <c r="F101" s="311">
        <v>7598.2166666666672</v>
      </c>
      <c r="G101" s="312">
        <v>7522.5333333333347</v>
      </c>
      <c r="H101" s="312">
        <v>7437.5166666666673</v>
      </c>
      <c r="I101" s="312">
        <v>7361.8333333333348</v>
      </c>
      <c r="J101" s="312">
        <v>7683.2333333333345</v>
      </c>
      <c r="K101" s="312">
        <v>7758.916666666667</v>
      </c>
      <c r="L101" s="312">
        <v>7843.9333333333343</v>
      </c>
      <c r="M101" s="299">
        <v>7673.9</v>
      </c>
      <c r="N101" s="299">
        <v>7513.2</v>
      </c>
      <c r="O101" s="314">
        <v>2583000</v>
      </c>
      <c r="P101" s="315">
        <v>1.155277070687292E-2</v>
      </c>
    </row>
    <row r="102" spans="1:16" ht="15">
      <c r="A102" s="272">
        <v>92</v>
      </c>
      <c r="B102" s="382" t="s">
        <v>49</v>
      </c>
      <c r="C102" s="500" t="s">
        <v>141</v>
      </c>
      <c r="D102" s="501">
        <v>44252</v>
      </c>
      <c r="E102" s="311">
        <v>583</v>
      </c>
      <c r="F102" s="311">
        <v>585.13333333333333</v>
      </c>
      <c r="G102" s="312">
        <v>578.91666666666663</v>
      </c>
      <c r="H102" s="312">
        <v>574.83333333333326</v>
      </c>
      <c r="I102" s="312">
        <v>568.61666666666656</v>
      </c>
      <c r="J102" s="312">
        <v>589.2166666666667</v>
      </c>
      <c r="K102" s="312">
        <v>595.43333333333339</v>
      </c>
      <c r="L102" s="312">
        <v>599.51666666666677</v>
      </c>
      <c r="M102" s="299">
        <v>591.35</v>
      </c>
      <c r="N102" s="299">
        <v>581.04999999999995</v>
      </c>
      <c r="O102" s="314">
        <v>12473750</v>
      </c>
      <c r="P102" s="315">
        <v>1.8993158378433576E-2</v>
      </c>
    </row>
    <row r="103" spans="1:16" ht="15">
      <c r="A103" s="272">
        <v>93</v>
      </c>
      <c r="B103" s="382" t="s">
        <v>56</v>
      </c>
      <c r="C103" s="500" t="s">
        <v>142</v>
      </c>
      <c r="D103" s="501">
        <v>44252</v>
      </c>
      <c r="E103" s="311">
        <v>731.6</v>
      </c>
      <c r="F103" s="311">
        <v>730.13333333333321</v>
      </c>
      <c r="G103" s="312">
        <v>719.76666666666642</v>
      </c>
      <c r="H103" s="312">
        <v>707.93333333333317</v>
      </c>
      <c r="I103" s="312">
        <v>697.56666666666638</v>
      </c>
      <c r="J103" s="312">
        <v>741.96666666666647</v>
      </c>
      <c r="K103" s="312">
        <v>752.33333333333326</v>
      </c>
      <c r="L103" s="312">
        <v>764.16666666666652</v>
      </c>
      <c r="M103" s="299">
        <v>740.5</v>
      </c>
      <c r="N103" s="299">
        <v>718.3</v>
      </c>
      <c r="O103" s="314">
        <v>4984200</v>
      </c>
      <c r="P103" s="315">
        <v>-1.4649190439475714E-2</v>
      </c>
    </row>
    <row r="104" spans="1:16" ht="15">
      <c r="A104" s="272">
        <v>94</v>
      </c>
      <c r="B104" s="382" t="s">
        <v>72</v>
      </c>
      <c r="C104" s="500" t="s">
        <v>143</v>
      </c>
      <c r="D104" s="501">
        <v>44252</v>
      </c>
      <c r="E104" s="311">
        <v>1100.95</v>
      </c>
      <c r="F104" s="311">
        <v>1095.8666666666668</v>
      </c>
      <c r="G104" s="312">
        <v>1088.1333333333337</v>
      </c>
      <c r="H104" s="312">
        <v>1075.3166666666668</v>
      </c>
      <c r="I104" s="312">
        <v>1067.5833333333337</v>
      </c>
      <c r="J104" s="312">
        <v>1108.6833333333336</v>
      </c>
      <c r="K104" s="312">
        <v>1116.4166666666667</v>
      </c>
      <c r="L104" s="312">
        <v>1129.2333333333336</v>
      </c>
      <c r="M104" s="299">
        <v>1103.5999999999999</v>
      </c>
      <c r="N104" s="299">
        <v>1083.05</v>
      </c>
      <c r="O104" s="314">
        <v>1538400</v>
      </c>
      <c r="P104" s="315">
        <v>-7.7942322681215901E-4</v>
      </c>
    </row>
    <row r="105" spans="1:16" ht="15">
      <c r="A105" s="272">
        <v>95</v>
      </c>
      <c r="B105" s="382" t="s">
        <v>106</v>
      </c>
      <c r="C105" s="500" t="s">
        <v>144</v>
      </c>
      <c r="D105" s="501">
        <v>44252</v>
      </c>
      <c r="E105" s="311">
        <v>1748.9</v>
      </c>
      <c r="F105" s="311">
        <v>1730.9166666666667</v>
      </c>
      <c r="G105" s="312">
        <v>1704.9833333333336</v>
      </c>
      <c r="H105" s="312">
        <v>1661.0666666666668</v>
      </c>
      <c r="I105" s="312">
        <v>1635.1333333333337</v>
      </c>
      <c r="J105" s="312">
        <v>1774.8333333333335</v>
      </c>
      <c r="K105" s="312">
        <v>1800.7666666666664</v>
      </c>
      <c r="L105" s="312">
        <v>1844.6833333333334</v>
      </c>
      <c r="M105" s="299">
        <v>1756.85</v>
      </c>
      <c r="N105" s="299">
        <v>1687</v>
      </c>
      <c r="O105" s="314">
        <v>1747200</v>
      </c>
      <c r="P105" s="315">
        <v>5.4563013037180107E-2</v>
      </c>
    </row>
    <row r="106" spans="1:16" ht="15">
      <c r="A106" s="272">
        <v>96</v>
      </c>
      <c r="B106" s="382" t="s">
        <v>43</v>
      </c>
      <c r="C106" s="500" t="s">
        <v>145</v>
      </c>
      <c r="D106" s="501">
        <v>44252</v>
      </c>
      <c r="E106" s="311">
        <v>163.80000000000001</v>
      </c>
      <c r="F106" s="311">
        <v>162.66666666666669</v>
      </c>
      <c r="G106" s="312">
        <v>158.93333333333337</v>
      </c>
      <c r="H106" s="312">
        <v>154.06666666666669</v>
      </c>
      <c r="I106" s="312">
        <v>150.33333333333337</v>
      </c>
      <c r="J106" s="312">
        <v>167.53333333333336</v>
      </c>
      <c r="K106" s="312">
        <v>171.26666666666671</v>
      </c>
      <c r="L106" s="312">
        <v>176.13333333333335</v>
      </c>
      <c r="M106" s="299">
        <v>166.4</v>
      </c>
      <c r="N106" s="299">
        <v>157.80000000000001</v>
      </c>
      <c r="O106" s="314">
        <v>40040000</v>
      </c>
      <c r="P106" s="315">
        <v>0.14240063910525264</v>
      </c>
    </row>
    <row r="107" spans="1:16" ht="15">
      <c r="A107" s="272">
        <v>97</v>
      </c>
      <c r="B107" s="382" t="s">
        <v>43</v>
      </c>
      <c r="C107" s="500" t="s">
        <v>146</v>
      </c>
      <c r="D107" s="501">
        <v>44252</v>
      </c>
      <c r="E107" s="311">
        <v>91178.35</v>
      </c>
      <c r="F107" s="311">
        <v>91308.866666666654</v>
      </c>
      <c r="G107" s="312">
        <v>90017.733333333308</v>
      </c>
      <c r="H107" s="312">
        <v>88857.116666666654</v>
      </c>
      <c r="I107" s="312">
        <v>87565.983333333308</v>
      </c>
      <c r="J107" s="312">
        <v>92469.483333333308</v>
      </c>
      <c r="K107" s="312">
        <v>93760.61666666664</v>
      </c>
      <c r="L107" s="312">
        <v>94921.233333333308</v>
      </c>
      <c r="M107" s="299">
        <v>92600</v>
      </c>
      <c r="N107" s="299">
        <v>90148.25</v>
      </c>
      <c r="O107" s="314">
        <v>49730</v>
      </c>
      <c r="P107" s="315">
        <v>-6.028938906752412E-4</v>
      </c>
    </row>
    <row r="108" spans="1:16" ht="15">
      <c r="A108" s="272">
        <v>98</v>
      </c>
      <c r="B108" s="382" t="s">
        <v>56</v>
      </c>
      <c r="C108" s="500" t="s">
        <v>147</v>
      </c>
      <c r="D108" s="501">
        <v>44252</v>
      </c>
      <c r="E108" s="311">
        <v>1181.8499999999999</v>
      </c>
      <c r="F108" s="311">
        <v>1180.8166666666666</v>
      </c>
      <c r="G108" s="312">
        <v>1171.0333333333333</v>
      </c>
      <c r="H108" s="312">
        <v>1160.2166666666667</v>
      </c>
      <c r="I108" s="312">
        <v>1150.4333333333334</v>
      </c>
      <c r="J108" s="312">
        <v>1191.6333333333332</v>
      </c>
      <c r="K108" s="312">
        <v>1201.4166666666665</v>
      </c>
      <c r="L108" s="312">
        <v>1212.2333333333331</v>
      </c>
      <c r="M108" s="299">
        <v>1190.5999999999999</v>
      </c>
      <c r="N108" s="299">
        <v>1170</v>
      </c>
      <c r="O108" s="314">
        <v>5496750</v>
      </c>
      <c r="P108" s="315">
        <v>1.3663068725235689E-3</v>
      </c>
    </row>
    <row r="109" spans="1:16" ht="15">
      <c r="A109" s="272">
        <v>99</v>
      </c>
      <c r="B109" s="382" t="s">
        <v>111</v>
      </c>
      <c r="C109" s="500" t="s">
        <v>148</v>
      </c>
      <c r="D109" s="501">
        <v>44252</v>
      </c>
      <c r="E109" s="311">
        <v>50.75</v>
      </c>
      <c r="F109" s="311">
        <v>50.949999999999996</v>
      </c>
      <c r="G109" s="312">
        <v>50.29999999999999</v>
      </c>
      <c r="H109" s="312">
        <v>49.849999999999994</v>
      </c>
      <c r="I109" s="312">
        <v>49.199999999999989</v>
      </c>
      <c r="J109" s="312">
        <v>51.399999999999991</v>
      </c>
      <c r="K109" s="312">
        <v>52.05</v>
      </c>
      <c r="L109" s="312">
        <v>52.499999999999993</v>
      </c>
      <c r="M109" s="299">
        <v>51.6</v>
      </c>
      <c r="N109" s="299">
        <v>50.5</v>
      </c>
      <c r="O109" s="314">
        <v>52020000</v>
      </c>
      <c r="P109" s="315">
        <v>-9.0673575129533671E-3</v>
      </c>
    </row>
    <row r="110" spans="1:16" ht="15">
      <c r="A110" s="272">
        <v>100</v>
      </c>
      <c r="B110" s="382" t="s">
        <v>39</v>
      </c>
      <c r="C110" s="500" t="s">
        <v>257</v>
      </c>
      <c r="D110" s="501">
        <v>44252</v>
      </c>
      <c r="E110" s="311">
        <v>5064.2</v>
      </c>
      <c r="F110" s="311">
        <v>5022.833333333333</v>
      </c>
      <c r="G110" s="312">
        <v>4902.6666666666661</v>
      </c>
      <c r="H110" s="312">
        <v>4741.1333333333332</v>
      </c>
      <c r="I110" s="312">
        <v>4620.9666666666662</v>
      </c>
      <c r="J110" s="312">
        <v>5184.3666666666659</v>
      </c>
      <c r="K110" s="312">
        <v>5304.5333333333319</v>
      </c>
      <c r="L110" s="312">
        <v>5466.0666666666657</v>
      </c>
      <c r="M110" s="299">
        <v>5143</v>
      </c>
      <c r="N110" s="299">
        <v>4861.3</v>
      </c>
      <c r="O110" s="314">
        <v>836000</v>
      </c>
      <c r="P110" s="315">
        <v>-4.8648648648648651E-2</v>
      </c>
    </row>
    <row r="111" spans="1:16" ht="15">
      <c r="A111" s="272">
        <v>101</v>
      </c>
      <c r="B111" s="382" t="s">
        <v>49</v>
      </c>
      <c r="C111" s="500" t="s">
        <v>151</v>
      </c>
      <c r="D111" s="501">
        <v>44252</v>
      </c>
      <c r="E111" s="311">
        <v>17242.2</v>
      </c>
      <c r="F111" s="311">
        <v>17232.183333333331</v>
      </c>
      <c r="G111" s="312">
        <v>17133.366666666661</v>
      </c>
      <c r="H111" s="312">
        <v>17024.533333333329</v>
      </c>
      <c r="I111" s="312">
        <v>16925.71666666666</v>
      </c>
      <c r="J111" s="312">
        <v>17341.016666666663</v>
      </c>
      <c r="K111" s="312">
        <v>17439.833333333336</v>
      </c>
      <c r="L111" s="312">
        <v>17548.666666666664</v>
      </c>
      <c r="M111" s="299">
        <v>17331</v>
      </c>
      <c r="N111" s="299">
        <v>17123.349999999999</v>
      </c>
      <c r="O111" s="314">
        <v>360600</v>
      </c>
      <c r="P111" s="315">
        <v>-1.6768916155419224E-2</v>
      </c>
    </row>
    <row r="112" spans="1:16" ht="15">
      <c r="A112" s="272">
        <v>102</v>
      </c>
      <c r="B112" s="382" t="s">
        <v>111</v>
      </c>
      <c r="C112" s="500" t="s">
        <v>152</v>
      </c>
      <c r="D112" s="501">
        <v>44252</v>
      </c>
      <c r="E112" s="311">
        <v>118.4</v>
      </c>
      <c r="F112" s="311">
        <v>117.84999999999998</v>
      </c>
      <c r="G112" s="312">
        <v>115.39999999999996</v>
      </c>
      <c r="H112" s="312">
        <v>112.39999999999998</v>
      </c>
      <c r="I112" s="312">
        <v>109.94999999999996</v>
      </c>
      <c r="J112" s="312">
        <v>120.84999999999997</v>
      </c>
      <c r="K112" s="312">
        <v>123.29999999999998</v>
      </c>
      <c r="L112" s="312">
        <v>126.29999999999997</v>
      </c>
      <c r="M112" s="299">
        <v>120.3</v>
      </c>
      <c r="N112" s="299">
        <v>114.85</v>
      </c>
      <c r="O112" s="314">
        <v>51261700</v>
      </c>
      <c r="P112" s="315">
        <v>8.8343881856540081E-3</v>
      </c>
    </row>
    <row r="113" spans="1:16" ht="15">
      <c r="A113" s="272">
        <v>103</v>
      </c>
      <c r="B113" s="382" t="s">
        <v>42</v>
      </c>
      <c r="C113" s="500" t="s">
        <v>153</v>
      </c>
      <c r="D113" s="501">
        <v>44252</v>
      </c>
      <c r="E113" s="311">
        <v>97.85</v>
      </c>
      <c r="F113" s="311">
        <v>96.633333333333326</v>
      </c>
      <c r="G113" s="312">
        <v>94.866666666666646</v>
      </c>
      <c r="H113" s="312">
        <v>91.883333333333326</v>
      </c>
      <c r="I113" s="312">
        <v>90.116666666666646</v>
      </c>
      <c r="J113" s="312">
        <v>99.616666666666646</v>
      </c>
      <c r="K113" s="312">
        <v>101.38333333333333</v>
      </c>
      <c r="L113" s="312">
        <v>104.36666666666665</v>
      </c>
      <c r="M113" s="299">
        <v>98.4</v>
      </c>
      <c r="N113" s="299">
        <v>93.65</v>
      </c>
      <c r="O113" s="314">
        <v>75496500</v>
      </c>
      <c r="P113" s="315">
        <v>8.1842685616270519E-2</v>
      </c>
    </row>
    <row r="114" spans="1:16" ht="15">
      <c r="A114" s="272">
        <v>104</v>
      </c>
      <c r="B114" s="382" t="s">
        <v>72</v>
      </c>
      <c r="C114" s="500" t="s">
        <v>155</v>
      </c>
      <c r="D114" s="501">
        <v>44252</v>
      </c>
      <c r="E114" s="311">
        <v>97.45</v>
      </c>
      <c r="F114" s="311">
        <v>98.05</v>
      </c>
      <c r="G114" s="312">
        <v>96.649999999999991</v>
      </c>
      <c r="H114" s="312">
        <v>95.85</v>
      </c>
      <c r="I114" s="312">
        <v>94.449999999999989</v>
      </c>
      <c r="J114" s="312">
        <v>98.85</v>
      </c>
      <c r="K114" s="312">
        <v>100.25</v>
      </c>
      <c r="L114" s="312">
        <v>101.05</v>
      </c>
      <c r="M114" s="299">
        <v>99.45</v>
      </c>
      <c r="N114" s="299">
        <v>97.25</v>
      </c>
      <c r="O114" s="314">
        <v>53384100</v>
      </c>
      <c r="P114" s="315">
        <v>6.2365920931657985E-2</v>
      </c>
    </row>
    <row r="115" spans="1:16" ht="15">
      <c r="A115" s="272">
        <v>105</v>
      </c>
      <c r="B115" s="382" t="s">
        <v>78</v>
      </c>
      <c r="C115" s="500" t="s">
        <v>156</v>
      </c>
      <c r="D115" s="501">
        <v>44252</v>
      </c>
      <c r="E115" s="311">
        <v>29321.599999999999</v>
      </c>
      <c r="F115" s="311">
        <v>29438.45</v>
      </c>
      <c r="G115" s="312">
        <v>28803.200000000001</v>
      </c>
      <c r="H115" s="312">
        <v>28284.799999999999</v>
      </c>
      <c r="I115" s="312">
        <v>27649.55</v>
      </c>
      <c r="J115" s="312">
        <v>29956.850000000002</v>
      </c>
      <c r="K115" s="312">
        <v>30592.100000000002</v>
      </c>
      <c r="L115" s="312">
        <v>31110.500000000004</v>
      </c>
      <c r="M115" s="299">
        <v>30073.7</v>
      </c>
      <c r="N115" s="299">
        <v>28920.05</v>
      </c>
      <c r="O115" s="314">
        <v>93480</v>
      </c>
      <c r="P115" s="315">
        <v>0.14432611090708777</v>
      </c>
    </row>
    <row r="116" spans="1:16" ht="15">
      <c r="A116" s="272">
        <v>106</v>
      </c>
      <c r="B116" s="382" t="s">
        <v>51</v>
      </c>
      <c r="C116" s="500" t="s">
        <v>157</v>
      </c>
      <c r="D116" s="501">
        <v>44252</v>
      </c>
      <c r="E116" s="311">
        <v>1592.5</v>
      </c>
      <c r="F116" s="311">
        <v>1590.0666666666666</v>
      </c>
      <c r="G116" s="312">
        <v>1556.1333333333332</v>
      </c>
      <c r="H116" s="312">
        <v>1519.7666666666667</v>
      </c>
      <c r="I116" s="312">
        <v>1485.8333333333333</v>
      </c>
      <c r="J116" s="312">
        <v>1626.4333333333332</v>
      </c>
      <c r="K116" s="312">
        <v>1660.3666666666666</v>
      </c>
      <c r="L116" s="312">
        <v>1696.7333333333331</v>
      </c>
      <c r="M116" s="299">
        <v>1624</v>
      </c>
      <c r="N116" s="299">
        <v>1553.7</v>
      </c>
      <c r="O116" s="314">
        <v>3828000</v>
      </c>
      <c r="P116" s="315">
        <v>-2.5892232330300909E-2</v>
      </c>
    </row>
    <row r="117" spans="1:16" ht="15">
      <c r="A117" s="272">
        <v>107</v>
      </c>
      <c r="B117" s="382" t="s">
        <v>72</v>
      </c>
      <c r="C117" s="500" t="s">
        <v>158</v>
      </c>
      <c r="D117" s="501">
        <v>44252</v>
      </c>
      <c r="E117" s="311">
        <v>243.4</v>
      </c>
      <c r="F117" s="311">
        <v>244.51666666666668</v>
      </c>
      <c r="G117" s="312">
        <v>240.98333333333335</v>
      </c>
      <c r="H117" s="312">
        <v>238.56666666666666</v>
      </c>
      <c r="I117" s="312">
        <v>235.03333333333333</v>
      </c>
      <c r="J117" s="312">
        <v>246.93333333333337</v>
      </c>
      <c r="K117" s="312">
        <v>250.46666666666673</v>
      </c>
      <c r="L117" s="312">
        <v>252.88333333333338</v>
      </c>
      <c r="M117" s="299">
        <v>248.05</v>
      </c>
      <c r="N117" s="299">
        <v>242.1</v>
      </c>
      <c r="O117" s="314">
        <v>15540000</v>
      </c>
      <c r="P117" s="315">
        <v>0.12048453385247675</v>
      </c>
    </row>
    <row r="118" spans="1:16" ht="15">
      <c r="A118" s="272">
        <v>108</v>
      </c>
      <c r="B118" s="382" t="s">
        <v>56</v>
      </c>
      <c r="C118" s="500" t="s">
        <v>159</v>
      </c>
      <c r="D118" s="501">
        <v>44252</v>
      </c>
      <c r="E118" s="311">
        <v>128.35</v>
      </c>
      <c r="F118" s="311">
        <v>128.01666666666668</v>
      </c>
      <c r="G118" s="312">
        <v>127.13333333333335</v>
      </c>
      <c r="H118" s="312">
        <v>125.91666666666667</v>
      </c>
      <c r="I118" s="312">
        <v>125.03333333333335</v>
      </c>
      <c r="J118" s="312">
        <v>129.23333333333335</v>
      </c>
      <c r="K118" s="312">
        <v>130.11666666666667</v>
      </c>
      <c r="L118" s="312">
        <v>131.33333333333337</v>
      </c>
      <c r="M118" s="299">
        <v>128.9</v>
      </c>
      <c r="N118" s="299">
        <v>126.8</v>
      </c>
      <c r="O118" s="314">
        <v>29133800</v>
      </c>
      <c r="P118" s="315">
        <v>-1.5297569153394803E-2</v>
      </c>
    </row>
    <row r="119" spans="1:16" ht="15">
      <c r="A119" s="272">
        <v>109</v>
      </c>
      <c r="B119" s="382" t="s">
        <v>49</v>
      </c>
      <c r="C119" s="500" t="s">
        <v>160</v>
      </c>
      <c r="D119" s="501">
        <v>44252</v>
      </c>
      <c r="E119" s="311">
        <v>1738.95</v>
      </c>
      <c r="F119" s="311">
        <v>1744.6833333333332</v>
      </c>
      <c r="G119" s="312">
        <v>1730.3666666666663</v>
      </c>
      <c r="H119" s="312">
        <v>1721.7833333333331</v>
      </c>
      <c r="I119" s="312">
        <v>1707.4666666666662</v>
      </c>
      <c r="J119" s="312">
        <v>1753.2666666666664</v>
      </c>
      <c r="K119" s="312">
        <v>1767.5833333333335</v>
      </c>
      <c r="L119" s="312">
        <v>1776.1666666666665</v>
      </c>
      <c r="M119" s="299">
        <v>1759</v>
      </c>
      <c r="N119" s="299">
        <v>1736.1</v>
      </c>
      <c r="O119" s="314">
        <v>2563000</v>
      </c>
      <c r="P119" s="315">
        <v>-2.3433034863783578E-2</v>
      </c>
    </row>
    <row r="120" spans="1:16" ht="15">
      <c r="A120" s="272">
        <v>110</v>
      </c>
      <c r="B120" s="382" t="s">
        <v>53</v>
      </c>
      <c r="C120" s="500" t="s">
        <v>161</v>
      </c>
      <c r="D120" s="501">
        <v>44252</v>
      </c>
      <c r="E120" s="311">
        <v>38.049999999999997</v>
      </c>
      <c r="F120" s="311">
        <v>38.949999999999996</v>
      </c>
      <c r="G120" s="312">
        <v>36.999999999999993</v>
      </c>
      <c r="H120" s="312">
        <v>35.949999999999996</v>
      </c>
      <c r="I120" s="312">
        <v>33.999999999999993</v>
      </c>
      <c r="J120" s="312">
        <v>39.999999999999993</v>
      </c>
      <c r="K120" s="312">
        <v>41.949999999999996</v>
      </c>
      <c r="L120" s="312">
        <v>42.999999999999993</v>
      </c>
      <c r="M120" s="299">
        <v>40.9</v>
      </c>
      <c r="N120" s="299">
        <v>37.9</v>
      </c>
      <c r="O120" s="314">
        <v>189328000</v>
      </c>
      <c r="P120" s="315">
        <v>-0.1203538507285162</v>
      </c>
    </row>
    <row r="121" spans="1:16" ht="15">
      <c r="A121" s="272">
        <v>111</v>
      </c>
      <c r="B121" s="382" t="s">
        <v>42</v>
      </c>
      <c r="C121" s="500" t="s">
        <v>162</v>
      </c>
      <c r="D121" s="501">
        <v>44252</v>
      </c>
      <c r="E121" s="311">
        <v>211.75</v>
      </c>
      <c r="F121" s="311">
        <v>209.91666666666666</v>
      </c>
      <c r="G121" s="312">
        <v>207.13333333333333</v>
      </c>
      <c r="H121" s="312">
        <v>202.51666666666668</v>
      </c>
      <c r="I121" s="312">
        <v>199.73333333333335</v>
      </c>
      <c r="J121" s="312">
        <v>214.5333333333333</v>
      </c>
      <c r="K121" s="312">
        <v>217.31666666666666</v>
      </c>
      <c r="L121" s="312">
        <v>221.93333333333328</v>
      </c>
      <c r="M121" s="299">
        <v>212.7</v>
      </c>
      <c r="N121" s="299">
        <v>205.3</v>
      </c>
      <c r="O121" s="314">
        <v>12236000</v>
      </c>
      <c r="P121" s="315">
        <v>0.14483532934131738</v>
      </c>
    </row>
    <row r="122" spans="1:16" ht="15">
      <c r="A122" s="272">
        <v>112</v>
      </c>
      <c r="B122" s="382" t="s">
        <v>88</v>
      </c>
      <c r="C122" s="500" t="s">
        <v>163</v>
      </c>
      <c r="D122" s="501">
        <v>44252</v>
      </c>
      <c r="E122" s="311">
        <v>1520.5</v>
      </c>
      <c r="F122" s="311">
        <v>1518.2</v>
      </c>
      <c r="G122" s="312">
        <v>1499.6000000000001</v>
      </c>
      <c r="H122" s="312">
        <v>1478.7</v>
      </c>
      <c r="I122" s="312">
        <v>1460.1000000000001</v>
      </c>
      <c r="J122" s="312">
        <v>1539.1000000000001</v>
      </c>
      <c r="K122" s="312">
        <v>1557.7</v>
      </c>
      <c r="L122" s="312">
        <v>1578.6000000000001</v>
      </c>
      <c r="M122" s="299">
        <v>1536.8</v>
      </c>
      <c r="N122" s="299">
        <v>1497.3</v>
      </c>
      <c r="O122" s="314">
        <v>1920633</v>
      </c>
      <c r="P122" s="315">
        <v>-7.8320312500000003E-2</v>
      </c>
    </row>
    <row r="123" spans="1:16" ht="15">
      <c r="A123" s="272">
        <v>113</v>
      </c>
      <c r="B123" s="382" t="s">
        <v>37</v>
      </c>
      <c r="C123" s="500" t="s">
        <v>164</v>
      </c>
      <c r="D123" s="501">
        <v>44252</v>
      </c>
      <c r="E123" s="311">
        <v>936</v>
      </c>
      <c r="F123" s="311">
        <v>918.76666666666677</v>
      </c>
      <c r="G123" s="312">
        <v>895.83333333333348</v>
      </c>
      <c r="H123" s="312">
        <v>855.66666666666674</v>
      </c>
      <c r="I123" s="312">
        <v>832.73333333333346</v>
      </c>
      <c r="J123" s="312">
        <v>958.93333333333351</v>
      </c>
      <c r="K123" s="312">
        <v>981.86666666666667</v>
      </c>
      <c r="L123" s="312">
        <v>1022.0333333333335</v>
      </c>
      <c r="M123" s="299">
        <v>941.7</v>
      </c>
      <c r="N123" s="299">
        <v>878.6</v>
      </c>
      <c r="O123" s="314">
        <v>1960950</v>
      </c>
      <c r="P123" s="315">
        <v>7.5524475524475526E-2</v>
      </c>
    </row>
    <row r="124" spans="1:16" ht="15">
      <c r="A124" s="272">
        <v>114</v>
      </c>
      <c r="B124" s="382" t="s">
        <v>53</v>
      </c>
      <c r="C124" s="500" t="s">
        <v>165</v>
      </c>
      <c r="D124" s="501">
        <v>44252</v>
      </c>
      <c r="E124" s="311">
        <v>245.75</v>
      </c>
      <c r="F124" s="311">
        <v>248.9</v>
      </c>
      <c r="G124" s="312">
        <v>240.95</v>
      </c>
      <c r="H124" s="312">
        <v>236.14999999999998</v>
      </c>
      <c r="I124" s="312">
        <v>228.19999999999996</v>
      </c>
      <c r="J124" s="312">
        <v>253.70000000000002</v>
      </c>
      <c r="K124" s="312">
        <v>261.64999999999998</v>
      </c>
      <c r="L124" s="312">
        <v>266.45000000000005</v>
      </c>
      <c r="M124" s="299">
        <v>256.85000000000002</v>
      </c>
      <c r="N124" s="299">
        <v>244.1</v>
      </c>
      <c r="O124" s="314">
        <v>23440700</v>
      </c>
      <c r="P124" s="315">
        <v>0.12843780538880356</v>
      </c>
    </row>
    <row r="125" spans="1:16" ht="15">
      <c r="A125" s="272">
        <v>115</v>
      </c>
      <c r="B125" s="382" t="s">
        <v>42</v>
      </c>
      <c r="C125" s="500" t="s">
        <v>166</v>
      </c>
      <c r="D125" s="501">
        <v>44252</v>
      </c>
      <c r="E125" s="311">
        <v>149.85</v>
      </c>
      <c r="F125" s="311">
        <v>149.08333333333334</v>
      </c>
      <c r="G125" s="312">
        <v>148.01666666666668</v>
      </c>
      <c r="H125" s="312">
        <v>146.18333333333334</v>
      </c>
      <c r="I125" s="312">
        <v>145.11666666666667</v>
      </c>
      <c r="J125" s="312">
        <v>150.91666666666669</v>
      </c>
      <c r="K125" s="312">
        <v>151.98333333333335</v>
      </c>
      <c r="L125" s="312">
        <v>153.81666666666669</v>
      </c>
      <c r="M125" s="299">
        <v>150.15</v>
      </c>
      <c r="N125" s="299">
        <v>147.25</v>
      </c>
      <c r="O125" s="314">
        <v>12918000</v>
      </c>
      <c r="P125" s="315">
        <v>-2.8429602888086644E-2</v>
      </c>
    </row>
    <row r="126" spans="1:16" ht="15">
      <c r="A126" s="272">
        <v>116</v>
      </c>
      <c r="B126" s="382" t="s">
        <v>72</v>
      </c>
      <c r="C126" s="500" t="s">
        <v>167</v>
      </c>
      <c r="D126" s="501">
        <v>44252</v>
      </c>
      <c r="E126" s="311">
        <v>1958.8</v>
      </c>
      <c r="F126" s="311">
        <v>1958.05</v>
      </c>
      <c r="G126" s="312">
        <v>1937.1999999999998</v>
      </c>
      <c r="H126" s="312">
        <v>1915.6</v>
      </c>
      <c r="I126" s="312">
        <v>1894.7499999999998</v>
      </c>
      <c r="J126" s="312">
        <v>1979.6499999999999</v>
      </c>
      <c r="K126" s="312">
        <v>2000.4999999999998</v>
      </c>
      <c r="L126" s="312">
        <v>2022.1</v>
      </c>
      <c r="M126" s="299">
        <v>1978.9</v>
      </c>
      <c r="N126" s="299">
        <v>1936.45</v>
      </c>
      <c r="O126" s="314">
        <v>30511500</v>
      </c>
      <c r="P126" s="315">
        <v>-2.3835042311199272E-2</v>
      </c>
    </row>
    <row r="127" spans="1:16" ht="15">
      <c r="A127" s="272">
        <v>117</v>
      </c>
      <c r="B127" s="382" t="s">
        <v>111</v>
      </c>
      <c r="C127" s="500" t="s">
        <v>168</v>
      </c>
      <c r="D127" s="501">
        <v>44252</v>
      </c>
      <c r="E127" s="311">
        <v>67.900000000000006</v>
      </c>
      <c r="F127" s="311">
        <v>67.149999999999991</v>
      </c>
      <c r="G127" s="312">
        <v>65.999999999999986</v>
      </c>
      <c r="H127" s="312">
        <v>64.099999999999994</v>
      </c>
      <c r="I127" s="312">
        <v>62.949999999999989</v>
      </c>
      <c r="J127" s="312">
        <v>69.049999999999983</v>
      </c>
      <c r="K127" s="312">
        <v>70.199999999999989</v>
      </c>
      <c r="L127" s="312">
        <v>72.09999999999998</v>
      </c>
      <c r="M127" s="299">
        <v>68.3</v>
      </c>
      <c r="N127" s="299">
        <v>65.25</v>
      </c>
      <c r="O127" s="314">
        <v>98819000</v>
      </c>
      <c r="P127" s="315">
        <v>-3.7030179596371039E-2</v>
      </c>
    </row>
    <row r="128" spans="1:16" ht="15">
      <c r="A128" s="272">
        <v>118</v>
      </c>
      <c r="B128" s="402" t="s">
        <v>56</v>
      </c>
      <c r="C128" s="500" t="s">
        <v>275</v>
      </c>
      <c r="D128" s="501">
        <v>44252</v>
      </c>
      <c r="E128" s="311">
        <v>863.3</v>
      </c>
      <c r="F128" s="311">
        <v>866.26666666666677</v>
      </c>
      <c r="G128" s="312">
        <v>858.08333333333348</v>
      </c>
      <c r="H128" s="312">
        <v>852.86666666666667</v>
      </c>
      <c r="I128" s="312">
        <v>844.68333333333339</v>
      </c>
      <c r="J128" s="312">
        <v>871.48333333333358</v>
      </c>
      <c r="K128" s="312">
        <v>879.66666666666674</v>
      </c>
      <c r="L128" s="312">
        <v>884.88333333333367</v>
      </c>
      <c r="M128" s="299">
        <v>874.45</v>
      </c>
      <c r="N128" s="299">
        <v>861.05</v>
      </c>
      <c r="O128" s="314">
        <v>6046500</v>
      </c>
      <c r="P128" s="315">
        <v>3.4252726106478511E-2</v>
      </c>
    </row>
    <row r="129" spans="1:16" ht="15">
      <c r="A129" s="272">
        <v>119</v>
      </c>
      <c r="B129" s="382" t="s">
        <v>53</v>
      </c>
      <c r="C129" s="500" t="s">
        <v>169</v>
      </c>
      <c r="D129" s="501">
        <v>44252</v>
      </c>
      <c r="E129" s="311">
        <v>397.8</v>
      </c>
      <c r="F129" s="311">
        <v>400.56666666666661</v>
      </c>
      <c r="G129" s="312">
        <v>392.63333333333321</v>
      </c>
      <c r="H129" s="312">
        <v>387.46666666666658</v>
      </c>
      <c r="I129" s="312">
        <v>379.53333333333319</v>
      </c>
      <c r="J129" s="312">
        <v>405.73333333333323</v>
      </c>
      <c r="K129" s="312">
        <v>413.66666666666663</v>
      </c>
      <c r="L129" s="312">
        <v>418.83333333333326</v>
      </c>
      <c r="M129" s="299">
        <v>408.5</v>
      </c>
      <c r="N129" s="299">
        <v>395.4</v>
      </c>
      <c r="O129" s="314">
        <v>98796000</v>
      </c>
      <c r="P129" s="315">
        <v>-4.2674418604651161E-2</v>
      </c>
    </row>
    <row r="130" spans="1:16" ht="15">
      <c r="A130" s="272">
        <v>120</v>
      </c>
      <c r="B130" s="382" t="s">
        <v>37</v>
      </c>
      <c r="C130" s="500" t="s">
        <v>170</v>
      </c>
      <c r="D130" s="501">
        <v>44252</v>
      </c>
      <c r="E130" s="311">
        <v>27984.799999999999</v>
      </c>
      <c r="F130" s="311">
        <v>27673.883333333331</v>
      </c>
      <c r="G130" s="312">
        <v>27074.766666666663</v>
      </c>
      <c r="H130" s="312">
        <v>26164.73333333333</v>
      </c>
      <c r="I130" s="312">
        <v>25565.616666666661</v>
      </c>
      <c r="J130" s="312">
        <v>28583.916666666664</v>
      </c>
      <c r="K130" s="312">
        <v>29183.033333333333</v>
      </c>
      <c r="L130" s="312">
        <v>30093.066666666666</v>
      </c>
      <c r="M130" s="299">
        <v>28273</v>
      </c>
      <c r="N130" s="299">
        <v>26763.85</v>
      </c>
      <c r="O130" s="314">
        <v>127100</v>
      </c>
      <c r="P130" s="315">
        <v>-2.7461749705766968E-3</v>
      </c>
    </row>
    <row r="131" spans="1:16" ht="15">
      <c r="A131" s="272">
        <v>121</v>
      </c>
      <c r="B131" s="382" t="s">
        <v>63</v>
      </c>
      <c r="C131" s="500" t="s">
        <v>171</v>
      </c>
      <c r="D131" s="501">
        <v>44252</v>
      </c>
      <c r="E131" s="311">
        <v>1880.75</v>
      </c>
      <c r="F131" s="311">
        <v>1869.8333333333333</v>
      </c>
      <c r="G131" s="312">
        <v>1851.2166666666665</v>
      </c>
      <c r="H131" s="312">
        <v>1821.6833333333332</v>
      </c>
      <c r="I131" s="312">
        <v>1803.0666666666664</v>
      </c>
      <c r="J131" s="312">
        <v>1899.3666666666666</v>
      </c>
      <c r="K131" s="312">
        <v>1917.9833333333333</v>
      </c>
      <c r="L131" s="312">
        <v>1947.5166666666667</v>
      </c>
      <c r="M131" s="299">
        <v>1888.45</v>
      </c>
      <c r="N131" s="299">
        <v>1840.3</v>
      </c>
      <c r="O131" s="314">
        <v>854150</v>
      </c>
      <c r="P131" s="315">
        <v>-1.4593908629441625E-2</v>
      </c>
    </row>
    <row r="132" spans="1:16" ht="15">
      <c r="A132" s="272">
        <v>122</v>
      </c>
      <c r="B132" s="382" t="s">
        <v>78</v>
      </c>
      <c r="C132" s="500" t="s">
        <v>172</v>
      </c>
      <c r="D132" s="501">
        <v>44252</v>
      </c>
      <c r="E132" s="311">
        <v>5665.1</v>
      </c>
      <c r="F132" s="311">
        <v>5650.166666666667</v>
      </c>
      <c r="G132" s="312">
        <v>5603.9333333333343</v>
      </c>
      <c r="H132" s="312">
        <v>5542.7666666666673</v>
      </c>
      <c r="I132" s="312">
        <v>5496.5333333333347</v>
      </c>
      <c r="J132" s="312">
        <v>5711.3333333333339</v>
      </c>
      <c r="K132" s="312">
        <v>5757.5666666666657</v>
      </c>
      <c r="L132" s="312">
        <v>5818.7333333333336</v>
      </c>
      <c r="M132" s="299">
        <v>5696.4</v>
      </c>
      <c r="N132" s="299">
        <v>5589</v>
      </c>
      <c r="O132" s="314">
        <v>345000</v>
      </c>
      <c r="P132" s="315">
        <v>1.4332965821389196E-2</v>
      </c>
    </row>
    <row r="133" spans="1:16" ht="15">
      <c r="A133" s="272">
        <v>123</v>
      </c>
      <c r="B133" s="382" t="s">
        <v>56</v>
      </c>
      <c r="C133" s="500" t="s">
        <v>173</v>
      </c>
      <c r="D133" s="501">
        <v>44252</v>
      </c>
      <c r="E133" s="311">
        <v>1427.05</v>
      </c>
      <c r="F133" s="311">
        <v>1442.5333333333335</v>
      </c>
      <c r="G133" s="312">
        <v>1400.2666666666671</v>
      </c>
      <c r="H133" s="312">
        <v>1373.4833333333336</v>
      </c>
      <c r="I133" s="312">
        <v>1331.2166666666672</v>
      </c>
      <c r="J133" s="312">
        <v>1469.3166666666671</v>
      </c>
      <c r="K133" s="312">
        <v>1511.5833333333335</v>
      </c>
      <c r="L133" s="312">
        <v>1538.366666666667</v>
      </c>
      <c r="M133" s="299">
        <v>1484.8</v>
      </c>
      <c r="N133" s="299">
        <v>1415.75</v>
      </c>
      <c r="O133" s="314">
        <v>4772800</v>
      </c>
      <c r="P133" s="315">
        <v>2.8266115132712856E-2</v>
      </c>
    </row>
    <row r="134" spans="1:16" ht="15">
      <c r="A134" s="272">
        <v>124</v>
      </c>
      <c r="B134" s="382" t="s">
        <v>51</v>
      </c>
      <c r="C134" s="500" t="s">
        <v>175</v>
      </c>
      <c r="D134" s="501">
        <v>44252</v>
      </c>
      <c r="E134" s="311">
        <v>631.4</v>
      </c>
      <c r="F134" s="311">
        <v>634.13333333333333</v>
      </c>
      <c r="G134" s="312">
        <v>627.26666666666665</v>
      </c>
      <c r="H134" s="312">
        <v>623.13333333333333</v>
      </c>
      <c r="I134" s="312">
        <v>616.26666666666665</v>
      </c>
      <c r="J134" s="312">
        <v>638.26666666666665</v>
      </c>
      <c r="K134" s="312">
        <v>645.13333333333321</v>
      </c>
      <c r="L134" s="312">
        <v>649.26666666666665</v>
      </c>
      <c r="M134" s="299">
        <v>641</v>
      </c>
      <c r="N134" s="299">
        <v>630</v>
      </c>
      <c r="O134" s="314">
        <v>44161600</v>
      </c>
      <c r="P134" s="315">
        <v>-1.1531712208573578E-2</v>
      </c>
    </row>
    <row r="135" spans="1:16" ht="15">
      <c r="A135" s="272">
        <v>125</v>
      </c>
      <c r="B135" s="382" t="s">
        <v>88</v>
      </c>
      <c r="C135" s="500" t="s">
        <v>176</v>
      </c>
      <c r="D135" s="501">
        <v>44252</v>
      </c>
      <c r="E135" s="311">
        <v>547.20000000000005</v>
      </c>
      <c r="F135" s="311">
        <v>551.23333333333335</v>
      </c>
      <c r="G135" s="312">
        <v>536.9666666666667</v>
      </c>
      <c r="H135" s="312">
        <v>526.73333333333335</v>
      </c>
      <c r="I135" s="312">
        <v>512.4666666666667</v>
      </c>
      <c r="J135" s="312">
        <v>561.4666666666667</v>
      </c>
      <c r="K135" s="312">
        <v>575.73333333333335</v>
      </c>
      <c r="L135" s="312">
        <v>585.9666666666667</v>
      </c>
      <c r="M135" s="299">
        <v>565.5</v>
      </c>
      <c r="N135" s="299">
        <v>541</v>
      </c>
      <c r="O135" s="314">
        <v>12625500</v>
      </c>
      <c r="P135" s="315">
        <v>1.5564671814671815E-2</v>
      </c>
    </row>
    <row r="136" spans="1:16" ht="15">
      <c r="A136" s="272">
        <v>126</v>
      </c>
      <c r="B136" s="382" t="s">
        <v>177</v>
      </c>
      <c r="C136" s="500" t="s">
        <v>178</v>
      </c>
      <c r="D136" s="501">
        <v>44252</v>
      </c>
      <c r="E136" s="311">
        <v>537.95000000000005</v>
      </c>
      <c r="F136" s="311">
        <v>535.94999999999993</v>
      </c>
      <c r="G136" s="312">
        <v>529.49999999999989</v>
      </c>
      <c r="H136" s="312">
        <v>521.04999999999995</v>
      </c>
      <c r="I136" s="312">
        <v>514.59999999999991</v>
      </c>
      <c r="J136" s="312">
        <v>544.39999999999986</v>
      </c>
      <c r="K136" s="312">
        <v>550.84999999999991</v>
      </c>
      <c r="L136" s="312">
        <v>559.29999999999984</v>
      </c>
      <c r="M136" s="299">
        <v>542.4</v>
      </c>
      <c r="N136" s="299">
        <v>527.5</v>
      </c>
      <c r="O136" s="314">
        <v>6766000</v>
      </c>
      <c r="P136" s="315">
        <v>1.045400238948626E-2</v>
      </c>
    </row>
    <row r="137" spans="1:16" ht="15">
      <c r="A137" s="272">
        <v>127</v>
      </c>
      <c r="B137" s="382" t="s">
        <v>39</v>
      </c>
      <c r="C137" s="500" t="s">
        <v>807</v>
      </c>
      <c r="D137" s="501">
        <v>44252</v>
      </c>
      <c r="E137" s="311">
        <v>598.65</v>
      </c>
      <c r="F137" s="311">
        <v>600.4</v>
      </c>
      <c r="G137" s="312">
        <v>594.19999999999993</v>
      </c>
      <c r="H137" s="312">
        <v>589.75</v>
      </c>
      <c r="I137" s="312">
        <v>583.54999999999995</v>
      </c>
      <c r="J137" s="312">
        <v>604.84999999999991</v>
      </c>
      <c r="K137" s="312">
        <v>611.04999999999995</v>
      </c>
      <c r="L137" s="312">
        <v>615.49999999999989</v>
      </c>
      <c r="M137" s="299">
        <v>606.6</v>
      </c>
      <c r="N137" s="299">
        <v>595.95000000000005</v>
      </c>
      <c r="O137" s="314">
        <v>15627600</v>
      </c>
      <c r="P137" s="315">
        <v>-4.9042963936580961E-2</v>
      </c>
    </row>
    <row r="138" spans="1:16" ht="15">
      <c r="A138" s="272">
        <v>128</v>
      </c>
      <c r="B138" s="382" t="s">
        <v>43</v>
      </c>
      <c r="C138" s="500" t="s">
        <v>180</v>
      </c>
      <c r="D138" s="501">
        <v>44252</v>
      </c>
      <c r="E138" s="311">
        <v>337.75</v>
      </c>
      <c r="F138" s="311">
        <v>332.51666666666671</v>
      </c>
      <c r="G138" s="312">
        <v>324.08333333333343</v>
      </c>
      <c r="H138" s="312">
        <v>310.41666666666674</v>
      </c>
      <c r="I138" s="312">
        <v>301.98333333333346</v>
      </c>
      <c r="J138" s="312">
        <v>346.18333333333339</v>
      </c>
      <c r="K138" s="312">
        <v>354.61666666666667</v>
      </c>
      <c r="L138" s="312">
        <v>368.28333333333336</v>
      </c>
      <c r="M138" s="299">
        <v>340.95</v>
      </c>
      <c r="N138" s="299">
        <v>318.85000000000002</v>
      </c>
      <c r="O138" s="314">
        <v>76967100</v>
      </c>
      <c r="P138" s="315">
        <v>7.0562118449219058E-2</v>
      </c>
    </row>
    <row r="139" spans="1:16" ht="15">
      <c r="A139" s="272">
        <v>129</v>
      </c>
      <c r="B139" s="382" t="s">
        <v>42</v>
      </c>
      <c r="C139" s="500" t="s">
        <v>182</v>
      </c>
      <c r="D139" s="501">
        <v>44252</v>
      </c>
      <c r="E139" s="311">
        <v>90.2</v>
      </c>
      <c r="F139" s="311">
        <v>89.683333333333323</v>
      </c>
      <c r="G139" s="312">
        <v>87.616666666666646</v>
      </c>
      <c r="H139" s="312">
        <v>85.033333333333317</v>
      </c>
      <c r="I139" s="312">
        <v>82.96666666666664</v>
      </c>
      <c r="J139" s="312">
        <v>92.266666666666652</v>
      </c>
      <c r="K139" s="312">
        <v>94.333333333333343</v>
      </c>
      <c r="L139" s="312">
        <v>96.916666666666657</v>
      </c>
      <c r="M139" s="299">
        <v>91.75</v>
      </c>
      <c r="N139" s="299">
        <v>87.1</v>
      </c>
      <c r="O139" s="314">
        <v>116181000</v>
      </c>
      <c r="P139" s="315">
        <v>4.9512195121951222E-2</v>
      </c>
    </row>
    <row r="140" spans="1:16" ht="15">
      <c r="A140" s="272">
        <v>130</v>
      </c>
      <c r="B140" s="382" t="s">
        <v>111</v>
      </c>
      <c r="C140" s="500" t="s">
        <v>183</v>
      </c>
      <c r="D140" s="501">
        <v>44252</v>
      </c>
      <c r="E140" s="311">
        <v>706.45</v>
      </c>
      <c r="F140" s="311">
        <v>699.55000000000007</v>
      </c>
      <c r="G140" s="312">
        <v>690.90000000000009</v>
      </c>
      <c r="H140" s="312">
        <v>675.35</v>
      </c>
      <c r="I140" s="312">
        <v>666.7</v>
      </c>
      <c r="J140" s="312">
        <v>715.10000000000014</v>
      </c>
      <c r="K140" s="312">
        <v>723.75</v>
      </c>
      <c r="L140" s="312">
        <v>739.30000000000018</v>
      </c>
      <c r="M140" s="299">
        <v>708.2</v>
      </c>
      <c r="N140" s="299">
        <v>684</v>
      </c>
      <c r="O140" s="314">
        <v>42381000</v>
      </c>
      <c r="P140" s="315">
        <v>4.9154111606767109E-2</v>
      </c>
    </row>
    <row r="141" spans="1:16" ht="15">
      <c r="A141" s="272">
        <v>131</v>
      </c>
      <c r="B141" s="382" t="s">
        <v>106</v>
      </c>
      <c r="C141" s="500" t="s">
        <v>184</v>
      </c>
      <c r="D141" s="501">
        <v>44252</v>
      </c>
      <c r="E141" s="311">
        <v>3231.95</v>
      </c>
      <c r="F141" s="311">
        <v>3212.1</v>
      </c>
      <c r="G141" s="312">
        <v>3184.75</v>
      </c>
      <c r="H141" s="312">
        <v>3137.55</v>
      </c>
      <c r="I141" s="312">
        <v>3110.2000000000003</v>
      </c>
      <c r="J141" s="312">
        <v>3259.2999999999997</v>
      </c>
      <c r="K141" s="312">
        <v>3286.6499999999992</v>
      </c>
      <c r="L141" s="312">
        <v>3333.8499999999995</v>
      </c>
      <c r="M141" s="299">
        <v>3239.45</v>
      </c>
      <c r="N141" s="299">
        <v>3164.9</v>
      </c>
      <c r="O141" s="314">
        <v>5808900</v>
      </c>
      <c r="P141" s="315">
        <v>1.643044619422572E-2</v>
      </c>
    </row>
    <row r="142" spans="1:16" ht="15">
      <c r="A142" s="272">
        <v>132</v>
      </c>
      <c r="B142" s="382" t="s">
        <v>106</v>
      </c>
      <c r="C142" s="500" t="s">
        <v>185</v>
      </c>
      <c r="D142" s="501">
        <v>44252</v>
      </c>
      <c r="E142" s="311">
        <v>984.45</v>
      </c>
      <c r="F142" s="311">
        <v>980.69999999999993</v>
      </c>
      <c r="G142" s="312">
        <v>966.74999999999989</v>
      </c>
      <c r="H142" s="312">
        <v>949.05</v>
      </c>
      <c r="I142" s="312">
        <v>935.09999999999991</v>
      </c>
      <c r="J142" s="312">
        <v>998.39999999999986</v>
      </c>
      <c r="K142" s="312">
        <v>1012.3499999999999</v>
      </c>
      <c r="L142" s="312">
        <v>1030.0499999999997</v>
      </c>
      <c r="M142" s="299">
        <v>994.65</v>
      </c>
      <c r="N142" s="299">
        <v>963</v>
      </c>
      <c r="O142" s="314">
        <v>12598800</v>
      </c>
      <c r="P142" s="315">
        <v>-4.1712303760496533E-2</v>
      </c>
    </row>
    <row r="143" spans="1:16" ht="15">
      <c r="A143" s="272">
        <v>133</v>
      </c>
      <c r="B143" s="382" t="s">
        <v>49</v>
      </c>
      <c r="C143" s="500" t="s">
        <v>186</v>
      </c>
      <c r="D143" s="501">
        <v>44252</v>
      </c>
      <c r="E143" s="311">
        <v>1549.1</v>
      </c>
      <c r="F143" s="311">
        <v>1546.2833333333335</v>
      </c>
      <c r="G143" s="312">
        <v>1519.3166666666671</v>
      </c>
      <c r="H143" s="312">
        <v>1489.5333333333335</v>
      </c>
      <c r="I143" s="312">
        <v>1462.5666666666671</v>
      </c>
      <c r="J143" s="312">
        <v>1576.0666666666671</v>
      </c>
      <c r="K143" s="312">
        <v>1603.0333333333338</v>
      </c>
      <c r="L143" s="312">
        <v>1632.8166666666671</v>
      </c>
      <c r="M143" s="299">
        <v>1573.25</v>
      </c>
      <c r="N143" s="299">
        <v>1516.5</v>
      </c>
      <c r="O143" s="314">
        <v>6501000</v>
      </c>
      <c r="P143" s="315">
        <v>4.8759830611010281E-2</v>
      </c>
    </row>
    <row r="144" spans="1:16" ht="15">
      <c r="A144" s="272">
        <v>134</v>
      </c>
      <c r="B144" s="382" t="s">
        <v>51</v>
      </c>
      <c r="C144" s="500" t="s">
        <v>187</v>
      </c>
      <c r="D144" s="501">
        <v>44252</v>
      </c>
      <c r="E144" s="311">
        <v>2747.75</v>
      </c>
      <c r="F144" s="311">
        <v>2747.5166666666664</v>
      </c>
      <c r="G144" s="312">
        <v>2710.333333333333</v>
      </c>
      <c r="H144" s="312">
        <v>2672.9166666666665</v>
      </c>
      <c r="I144" s="312">
        <v>2635.7333333333331</v>
      </c>
      <c r="J144" s="312">
        <v>2784.9333333333329</v>
      </c>
      <c r="K144" s="312">
        <v>2822.1166666666663</v>
      </c>
      <c r="L144" s="312">
        <v>2859.5333333333328</v>
      </c>
      <c r="M144" s="299">
        <v>2784.7</v>
      </c>
      <c r="N144" s="299">
        <v>2710.1</v>
      </c>
      <c r="O144" s="314">
        <v>828750</v>
      </c>
      <c r="P144" s="315">
        <v>-4.5045045045045045E-3</v>
      </c>
    </row>
    <row r="145" spans="1:16" ht="15">
      <c r="A145" s="272">
        <v>135</v>
      </c>
      <c r="B145" s="382" t="s">
        <v>42</v>
      </c>
      <c r="C145" s="500" t="s">
        <v>188</v>
      </c>
      <c r="D145" s="501">
        <v>44252</v>
      </c>
      <c r="E145" s="311">
        <v>319.45</v>
      </c>
      <c r="F145" s="311">
        <v>319.51666666666671</v>
      </c>
      <c r="G145" s="312">
        <v>317.28333333333342</v>
      </c>
      <c r="H145" s="312">
        <v>315.11666666666673</v>
      </c>
      <c r="I145" s="312">
        <v>312.88333333333344</v>
      </c>
      <c r="J145" s="312">
        <v>321.68333333333339</v>
      </c>
      <c r="K145" s="312">
        <v>323.91666666666663</v>
      </c>
      <c r="L145" s="312">
        <v>326.08333333333337</v>
      </c>
      <c r="M145" s="299">
        <v>321.75</v>
      </c>
      <c r="N145" s="299">
        <v>317.35000000000002</v>
      </c>
      <c r="O145" s="314">
        <v>5502000</v>
      </c>
      <c r="P145" s="315">
        <v>-5.4495912806539512E-4</v>
      </c>
    </row>
    <row r="146" spans="1:16" ht="15">
      <c r="A146" s="272">
        <v>136</v>
      </c>
      <c r="B146" s="382" t="s">
        <v>43</v>
      </c>
      <c r="C146" s="500" t="s">
        <v>189</v>
      </c>
      <c r="D146" s="501">
        <v>44252</v>
      </c>
      <c r="E146" s="311">
        <v>643.4</v>
      </c>
      <c r="F146" s="311">
        <v>640.99999999999989</v>
      </c>
      <c r="G146" s="312">
        <v>634.19999999999982</v>
      </c>
      <c r="H146" s="312">
        <v>624.99999999999989</v>
      </c>
      <c r="I146" s="312">
        <v>618.19999999999982</v>
      </c>
      <c r="J146" s="312">
        <v>650.19999999999982</v>
      </c>
      <c r="K146" s="312">
        <v>656.99999999999977</v>
      </c>
      <c r="L146" s="312">
        <v>666.19999999999982</v>
      </c>
      <c r="M146" s="299">
        <v>647.79999999999995</v>
      </c>
      <c r="N146" s="299">
        <v>631.79999999999995</v>
      </c>
      <c r="O146" s="314">
        <v>4523400</v>
      </c>
      <c r="P146" s="315">
        <v>8.4269662921348312E-3</v>
      </c>
    </row>
    <row r="147" spans="1:16" ht="15">
      <c r="A147" s="272">
        <v>137</v>
      </c>
      <c r="B147" s="382" t="s">
        <v>49</v>
      </c>
      <c r="C147" s="500" t="s">
        <v>190</v>
      </c>
      <c r="D147" s="501">
        <v>44252</v>
      </c>
      <c r="E147" s="311">
        <v>1275.75</v>
      </c>
      <c r="F147" s="311">
        <v>1280.5833333333333</v>
      </c>
      <c r="G147" s="312">
        <v>1262.1666666666665</v>
      </c>
      <c r="H147" s="312">
        <v>1248.5833333333333</v>
      </c>
      <c r="I147" s="312">
        <v>1230.1666666666665</v>
      </c>
      <c r="J147" s="312">
        <v>1294.1666666666665</v>
      </c>
      <c r="K147" s="312">
        <v>1312.583333333333</v>
      </c>
      <c r="L147" s="312">
        <v>1326.1666666666665</v>
      </c>
      <c r="M147" s="299">
        <v>1299</v>
      </c>
      <c r="N147" s="299">
        <v>1267</v>
      </c>
      <c r="O147" s="314">
        <v>1191400</v>
      </c>
      <c r="P147" s="315">
        <v>-7.2479564032697549E-2</v>
      </c>
    </row>
    <row r="148" spans="1:16" ht="15">
      <c r="A148" s="272">
        <v>138</v>
      </c>
      <c r="B148" s="382" t="s">
        <v>37</v>
      </c>
      <c r="C148" s="500" t="s">
        <v>192</v>
      </c>
      <c r="D148" s="501">
        <v>44252</v>
      </c>
      <c r="E148" s="311">
        <v>6385.1</v>
      </c>
      <c r="F148" s="311">
        <v>6401.6833333333334</v>
      </c>
      <c r="G148" s="312">
        <v>6308.666666666667</v>
      </c>
      <c r="H148" s="312">
        <v>6232.2333333333336</v>
      </c>
      <c r="I148" s="312">
        <v>6139.2166666666672</v>
      </c>
      <c r="J148" s="312">
        <v>6478.1166666666668</v>
      </c>
      <c r="K148" s="312">
        <v>6571.1333333333332</v>
      </c>
      <c r="L148" s="312">
        <v>6647.5666666666666</v>
      </c>
      <c r="M148" s="299">
        <v>6494.7</v>
      </c>
      <c r="N148" s="299">
        <v>6325.25</v>
      </c>
      <c r="O148" s="314">
        <v>1228400</v>
      </c>
      <c r="P148" s="315">
        <v>-4.285491662770765E-2</v>
      </c>
    </row>
    <row r="149" spans="1:16" ht="15">
      <c r="A149" s="272">
        <v>139</v>
      </c>
      <c r="B149" s="382" t="s">
        <v>177</v>
      </c>
      <c r="C149" s="500" t="s">
        <v>194</v>
      </c>
      <c r="D149" s="501">
        <v>44252</v>
      </c>
      <c r="E149" s="311">
        <v>541.1</v>
      </c>
      <c r="F149" s="311">
        <v>540.16666666666663</v>
      </c>
      <c r="G149" s="312">
        <v>531.58333333333326</v>
      </c>
      <c r="H149" s="312">
        <v>522.06666666666661</v>
      </c>
      <c r="I149" s="312">
        <v>513.48333333333323</v>
      </c>
      <c r="J149" s="312">
        <v>549.68333333333328</v>
      </c>
      <c r="K149" s="312">
        <v>558.26666666666654</v>
      </c>
      <c r="L149" s="312">
        <v>567.7833333333333</v>
      </c>
      <c r="M149" s="299">
        <v>548.75</v>
      </c>
      <c r="N149" s="299">
        <v>530.65</v>
      </c>
      <c r="O149" s="314">
        <v>18375500</v>
      </c>
      <c r="P149" s="315">
        <v>8.3639987733823987E-2</v>
      </c>
    </row>
    <row r="150" spans="1:16" ht="15">
      <c r="A150" s="272">
        <v>140</v>
      </c>
      <c r="B150" s="382" t="s">
        <v>111</v>
      </c>
      <c r="C150" s="500" t="s">
        <v>195</v>
      </c>
      <c r="D150" s="501">
        <v>44252</v>
      </c>
      <c r="E150" s="311">
        <v>179.15</v>
      </c>
      <c r="F150" s="311">
        <v>178.18333333333331</v>
      </c>
      <c r="G150" s="312">
        <v>176.46666666666661</v>
      </c>
      <c r="H150" s="312">
        <v>173.7833333333333</v>
      </c>
      <c r="I150" s="312">
        <v>172.06666666666661</v>
      </c>
      <c r="J150" s="312">
        <v>180.86666666666662</v>
      </c>
      <c r="K150" s="312">
        <v>182.58333333333331</v>
      </c>
      <c r="L150" s="312">
        <v>185.26666666666662</v>
      </c>
      <c r="M150" s="299">
        <v>179.9</v>
      </c>
      <c r="N150" s="299">
        <v>175.5</v>
      </c>
      <c r="O150" s="314">
        <v>83836400</v>
      </c>
      <c r="P150" s="315">
        <v>2.6649457140687876E-2</v>
      </c>
    </row>
    <row r="151" spans="1:16" ht="15">
      <c r="A151" s="272">
        <v>141</v>
      </c>
      <c r="B151" s="382" t="s">
        <v>63</v>
      </c>
      <c r="C151" s="500" t="s">
        <v>196</v>
      </c>
      <c r="D151" s="501">
        <v>44252</v>
      </c>
      <c r="E151" s="311">
        <v>1043.75</v>
      </c>
      <c r="F151" s="311">
        <v>1033.3500000000001</v>
      </c>
      <c r="G151" s="312">
        <v>1017.8500000000004</v>
      </c>
      <c r="H151" s="312">
        <v>991.95000000000027</v>
      </c>
      <c r="I151" s="312">
        <v>976.4500000000005</v>
      </c>
      <c r="J151" s="312">
        <v>1059.2500000000002</v>
      </c>
      <c r="K151" s="312">
        <v>1074.7499999999998</v>
      </c>
      <c r="L151" s="312">
        <v>1100.6500000000001</v>
      </c>
      <c r="M151" s="299">
        <v>1048.8499999999999</v>
      </c>
      <c r="N151" s="299">
        <v>1007.45</v>
      </c>
      <c r="O151" s="314">
        <v>2522000</v>
      </c>
      <c r="P151" s="315">
        <v>5.2587646076794656E-2</v>
      </c>
    </row>
    <row r="152" spans="1:16" ht="15">
      <c r="A152" s="272">
        <v>142</v>
      </c>
      <c r="B152" s="382" t="s">
        <v>106</v>
      </c>
      <c r="C152" s="500" t="s">
        <v>197</v>
      </c>
      <c r="D152" s="501">
        <v>44252</v>
      </c>
      <c r="E152" s="311">
        <v>437.85</v>
      </c>
      <c r="F152" s="311">
        <v>435.26666666666665</v>
      </c>
      <c r="G152" s="312">
        <v>430.7833333333333</v>
      </c>
      <c r="H152" s="312">
        <v>423.71666666666664</v>
      </c>
      <c r="I152" s="312">
        <v>419.23333333333329</v>
      </c>
      <c r="J152" s="312">
        <v>442.33333333333331</v>
      </c>
      <c r="K152" s="312">
        <v>446.81666666666666</v>
      </c>
      <c r="L152" s="312">
        <v>453.88333333333333</v>
      </c>
      <c r="M152" s="299">
        <v>439.75</v>
      </c>
      <c r="N152" s="299">
        <v>428.2</v>
      </c>
      <c r="O152" s="314">
        <v>28883200</v>
      </c>
      <c r="P152" s="315">
        <v>2.138734864773113E-2</v>
      </c>
    </row>
    <row r="153" spans="1:16" ht="15">
      <c r="A153" s="272">
        <v>143</v>
      </c>
      <c r="B153" s="382" t="s">
        <v>88</v>
      </c>
      <c r="C153" s="500" t="s">
        <v>199</v>
      </c>
      <c r="D153" s="501">
        <v>44252</v>
      </c>
      <c r="E153" s="311">
        <v>220.1</v>
      </c>
      <c r="F153" s="311">
        <v>218.25</v>
      </c>
      <c r="G153" s="312">
        <v>212.95</v>
      </c>
      <c r="H153" s="312">
        <v>205.79999999999998</v>
      </c>
      <c r="I153" s="312">
        <v>200.49999999999997</v>
      </c>
      <c r="J153" s="312">
        <v>225.4</v>
      </c>
      <c r="K153" s="312">
        <v>230.70000000000002</v>
      </c>
      <c r="L153" s="312">
        <v>237.85000000000002</v>
      </c>
      <c r="M153" s="299">
        <v>223.55</v>
      </c>
      <c r="N153" s="299">
        <v>211.1</v>
      </c>
      <c r="O153" s="314">
        <v>39708000</v>
      </c>
      <c r="P153" s="315">
        <v>3.8361967521769826E-2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140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44236</v>
      </c>
    </row>
    <row r="7" spans="1:15">
      <c r="A7"/>
    </row>
    <row r="8" spans="1:15" ht="28.5" customHeight="1">
      <c r="A8" s="553" t="s">
        <v>16</v>
      </c>
      <c r="B8" s="554" t="s">
        <v>18</v>
      </c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69"/>
      <c r="L8" s="277"/>
      <c r="M8" s="277"/>
    </row>
    <row r="9" spans="1:15" ht="36" customHeight="1">
      <c r="A9" s="548"/>
      <c r="B9" s="550"/>
      <c r="C9" s="555" t="s">
        <v>23</v>
      </c>
      <c r="D9" s="555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15115.8</v>
      </c>
      <c r="D10" s="298">
        <v>15105.583333333334</v>
      </c>
      <c r="E10" s="298">
        <v>15051.266666666668</v>
      </c>
      <c r="F10" s="298">
        <v>14986.733333333334</v>
      </c>
      <c r="G10" s="298">
        <v>14932.416666666668</v>
      </c>
      <c r="H10" s="298">
        <v>15170.116666666669</v>
      </c>
      <c r="I10" s="298">
        <v>15224.433333333334</v>
      </c>
      <c r="J10" s="298">
        <v>15288.966666666669</v>
      </c>
      <c r="K10" s="297">
        <v>15159.9</v>
      </c>
      <c r="L10" s="297">
        <v>15041.05</v>
      </c>
      <c r="M10" s="302"/>
    </row>
    <row r="11" spans="1:15">
      <c r="A11" s="296">
        <v>2</v>
      </c>
      <c r="B11" s="272" t="s">
        <v>217</v>
      </c>
      <c r="C11" s="299">
        <v>35983.65</v>
      </c>
      <c r="D11" s="274">
        <v>36107.450000000004</v>
      </c>
      <c r="E11" s="274">
        <v>35748.450000000012</v>
      </c>
      <c r="F11" s="274">
        <v>35513.250000000007</v>
      </c>
      <c r="G11" s="274">
        <v>35154.250000000015</v>
      </c>
      <c r="H11" s="274">
        <v>36342.650000000009</v>
      </c>
      <c r="I11" s="274">
        <v>36701.649999999994</v>
      </c>
      <c r="J11" s="274">
        <v>36936.850000000006</v>
      </c>
      <c r="K11" s="299">
        <v>36466.449999999997</v>
      </c>
      <c r="L11" s="299">
        <v>35872.25</v>
      </c>
      <c r="M11" s="302"/>
    </row>
    <row r="12" spans="1:15">
      <c r="A12" s="296">
        <v>3</v>
      </c>
      <c r="B12" s="280" t="s">
        <v>218</v>
      </c>
      <c r="C12" s="299">
        <v>1742.55</v>
      </c>
      <c r="D12" s="274">
        <v>1735.95</v>
      </c>
      <c r="E12" s="274">
        <v>1723.2</v>
      </c>
      <c r="F12" s="274">
        <v>1703.85</v>
      </c>
      <c r="G12" s="274">
        <v>1691.1</v>
      </c>
      <c r="H12" s="274">
        <v>1755.3000000000002</v>
      </c>
      <c r="I12" s="274">
        <v>1768.0500000000002</v>
      </c>
      <c r="J12" s="274">
        <v>1787.4000000000003</v>
      </c>
      <c r="K12" s="299">
        <v>1748.7</v>
      </c>
      <c r="L12" s="299">
        <v>1716.6</v>
      </c>
      <c r="M12" s="302"/>
    </row>
    <row r="13" spans="1:15">
      <c r="A13" s="296">
        <v>4</v>
      </c>
      <c r="B13" s="272" t="s">
        <v>219</v>
      </c>
      <c r="C13" s="299">
        <v>4100.6499999999996</v>
      </c>
      <c r="D13" s="274">
        <v>4085.1000000000004</v>
      </c>
      <c r="E13" s="274">
        <v>4056.1500000000005</v>
      </c>
      <c r="F13" s="274">
        <v>4011.65</v>
      </c>
      <c r="G13" s="274">
        <v>3982.7000000000003</v>
      </c>
      <c r="H13" s="274">
        <v>4129.6000000000004</v>
      </c>
      <c r="I13" s="274">
        <v>4158.5500000000011</v>
      </c>
      <c r="J13" s="274">
        <v>4203.0500000000011</v>
      </c>
      <c r="K13" s="299">
        <v>4114.05</v>
      </c>
      <c r="L13" s="299">
        <v>4040.6</v>
      </c>
      <c r="M13" s="302"/>
    </row>
    <row r="14" spans="1:15">
      <c r="A14" s="296">
        <v>5</v>
      </c>
      <c r="B14" s="272" t="s">
        <v>220</v>
      </c>
      <c r="C14" s="299">
        <v>25915.599999999999</v>
      </c>
      <c r="D14" s="274">
        <v>25786.516666666666</v>
      </c>
      <c r="E14" s="274">
        <v>25545.033333333333</v>
      </c>
      <c r="F14" s="274">
        <v>25174.466666666667</v>
      </c>
      <c r="G14" s="274">
        <v>24932.983333333334</v>
      </c>
      <c r="H14" s="274">
        <v>26157.083333333332</v>
      </c>
      <c r="I14" s="274">
        <v>26398.566666666662</v>
      </c>
      <c r="J14" s="274">
        <v>26769.133333333331</v>
      </c>
      <c r="K14" s="299">
        <v>26028</v>
      </c>
      <c r="L14" s="299">
        <v>25415.95</v>
      </c>
      <c r="M14" s="302"/>
    </row>
    <row r="15" spans="1:15">
      <c r="A15" s="296">
        <v>6</v>
      </c>
      <c r="B15" s="272" t="s">
        <v>221</v>
      </c>
      <c r="C15" s="299">
        <v>3030.3</v>
      </c>
      <c r="D15" s="274">
        <v>3015.9166666666665</v>
      </c>
      <c r="E15" s="274">
        <v>2997.3833333333332</v>
      </c>
      <c r="F15" s="274">
        <v>2964.4666666666667</v>
      </c>
      <c r="G15" s="274">
        <v>2945.9333333333334</v>
      </c>
      <c r="H15" s="274">
        <v>3048.833333333333</v>
      </c>
      <c r="I15" s="274">
        <v>3067.3666666666668</v>
      </c>
      <c r="J15" s="274">
        <v>3100.2833333333328</v>
      </c>
      <c r="K15" s="299">
        <v>3034.45</v>
      </c>
      <c r="L15" s="299">
        <v>2983</v>
      </c>
      <c r="M15" s="302"/>
    </row>
    <row r="16" spans="1:15">
      <c r="A16" s="296">
        <v>7</v>
      </c>
      <c r="B16" s="272" t="s">
        <v>222</v>
      </c>
      <c r="C16" s="299">
        <v>6695.9</v>
      </c>
      <c r="D16" s="274">
        <v>6679.4833333333327</v>
      </c>
      <c r="E16" s="274">
        <v>6648.7666666666655</v>
      </c>
      <c r="F16" s="274">
        <v>6601.6333333333332</v>
      </c>
      <c r="G16" s="274">
        <v>6570.9166666666661</v>
      </c>
      <c r="H16" s="274">
        <v>6726.616666666665</v>
      </c>
      <c r="I16" s="274">
        <v>6757.3333333333321</v>
      </c>
      <c r="J16" s="274">
        <v>6804.4666666666644</v>
      </c>
      <c r="K16" s="299">
        <v>6710.2</v>
      </c>
      <c r="L16" s="299">
        <v>6632.35</v>
      </c>
      <c r="M16" s="302"/>
    </row>
    <row r="17" spans="1:13">
      <c r="A17" s="296">
        <v>8</v>
      </c>
      <c r="B17" s="272" t="s">
        <v>38</v>
      </c>
      <c r="C17" s="272">
        <v>1763.9</v>
      </c>
      <c r="D17" s="274">
        <v>1755.6333333333332</v>
      </c>
      <c r="E17" s="274">
        <v>1735.2666666666664</v>
      </c>
      <c r="F17" s="274">
        <v>1706.6333333333332</v>
      </c>
      <c r="G17" s="274">
        <v>1686.2666666666664</v>
      </c>
      <c r="H17" s="274">
        <v>1784.2666666666664</v>
      </c>
      <c r="I17" s="274">
        <v>1804.6333333333332</v>
      </c>
      <c r="J17" s="274">
        <v>1833.2666666666664</v>
      </c>
      <c r="K17" s="272">
        <v>1776</v>
      </c>
      <c r="L17" s="272">
        <v>1727</v>
      </c>
      <c r="M17" s="272">
        <v>12.47842</v>
      </c>
    </row>
    <row r="18" spans="1:13">
      <c r="A18" s="296">
        <v>9</v>
      </c>
      <c r="B18" s="272" t="s">
        <v>223</v>
      </c>
      <c r="C18" s="272">
        <v>1032.3499999999999</v>
      </c>
      <c r="D18" s="274">
        <v>1021.6166666666667</v>
      </c>
      <c r="E18" s="274">
        <v>998.23333333333335</v>
      </c>
      <c r="F18" s="274">
        <v>964.11666666666667</v>
      </c>
      <c r="G18" s="274">
        <v>940.73333333333335</v>
      </c>
      <c r="H18" s="274">
        <v>1055.7333333333333</v>
      </c>
      <c r="I18" s="274">
        <v>1079.1166666666668</v>
      </c>
      <c r="J18" s="274">
        <v>1113.2333333333333</v>
      </c>
      <c r="K18" s="272">
        <v>1045</v>
      </c>
      <c r="L18" s="272">
        <v>987.5</v>
      </c>
      <c r="M18" s="272">
        <v>8.5764499999999995</v>
      </c>
    </row>
    <row r="19" spans="1:13">
      <c r="A19" s="296">
        <v>10</v>
      </c>
      <c r="B19" s="272" t="s">
        <v>736</v>
      </c>
      <c r="C19" s="273">
        <v>1191.7</v>
      </c>
      <c r="D19" s="274">
        <v>1198.3999999999999</v>
      </c>
      <c r="E19" s="274">
        <v>1176.7999999999997</v>
      </c>
      <c r="F19" s="274">
        <v>1161.8999999999999</v>
      </c>
      <c r="G19" s="274">
        <v>1140.2999999999997</v>
      </c>
      <c r="H19" s="274">
        <v>1213.2999999999997</v>
      </c>
      <c r="I19" s="274">
        <v>1234.8999999999996</v>
      </c>
      <c r="J19" s="274">
        <v>1249.7999999999997</v>
      </c>
      <c r="K19" s="272">
        <v>1220</v>
      </c>
      <c r="L19" s="272">
        <v>1183.5</v>
      </c>
      <c r="M19" s="272">
        <v>2.5181900000000002</v>
      </c>
    </row>
    <row r="20" spans="1:13">
      <c r="A20" s="296">
        <v>11</v>
      </c>
      <c r="B20" s="272" t="s">
        <v>289</v>
      </c>
      <c r="C20" s="272">
        <v>14500.6</v>
      </c>
      <c r="D20" s="274">
        <v>14450.016666666668</v>
      </c>
      <c r="E20" s="274">
        <v>14311.033333333336</v>
      </c>
      <c r="F20" s="274">
        <v>14121.466666666669</v>
      </c>
      <c r="G20" s="274">
        <v>13982.483333333337</v>
      </c>
      <c r="H20" s="274">
        <v>14639.583333333336</v>
      </c>
      <c r="I20" s="274">
        <v>14778.566666666669</v>
      </c>
      <c r="J20" s="274">
        <v>14968.133333333335</v>
      </c>
      <c r="K20" s="272">
        <v>14589</v>
      </c>
      <c r="L20" s="272">
        <v>14260.45</v>
      </c>
      <c r="M20" s="272">
        <v>0.29672999999999999</v>
      </c>
    </row>
    <row r="21" spans="1:13">
      <c r="A21" s="296">
        <v>12</v>
      </c>
      <c r="B21" s="272" t="s">
        <v>40</v>
      </c>
      <c r="C21" s="272">
        <v>628.29999999999995</v>
      </c>
      <c r="D21" s="274">
        <v>623.2833333333333</v>
      </c>
      <c r="E21" s="274">
        <v>608.56666666666661</v>
      </c>
      <c r="F21" s="274">
        <v>588.83333333333326</v>
      </c>
      <c r="G21" s="274">
        <v>574.11666666666656</v>
      </c>
      <c r="H21" s="274">
        <v>643.01666666666665</v>
      </c>
      <c r="I21" s="274">
        <v>657.73333333333335</v>
      </c>
      <c r="J21" s="274">
        <v>677.4666666666667</v>
      </c>
      <c r="K21" s="272">
        <v>638</v>
      </c>
      <c r="L21" s="272">
        <v>603.54999999999995</v>
      </c>
      <c r="M21" s="272">
        <v>70.852760000000004</v>
      </c>
    </row>
    <row r="22" spans="1:13">
      <c r="A22" s="296">
        <v>13</v>
      </c>
      <c r="B22" s="272" t="s">
        <v>290</v>
      </c>
      <c r="C22" s="272">
        <v>1063.45</v>
      </c>
      <c r="D22" s="274">
        <v>1071.95</v>
      </c>
      <c r="E22" s="274">
        <v>1046.7</v>
      </c>
      <c r="F22" s="274">
        <v>1029.95</v>
      </c>
      <c r="G22" s="274">
        <v>1004.7</v>
      </c>
      <c r="H22" s="274">
        <v>1088.7</v>
      </c>
      <c r="I22" s="274">
        <v>1113.95</v>
      </c>
      <c r="J22" s="274">
        <v>1130.7</v>
      </c>
      <c r="K22" s="272">
        <v>1097.2</v>
      </c>
      <c r="L22" s="272">
        <v>1055.2</v>
      </c>
      <c r="M22" s="272">
        <v>4.3147700000000002</v>
      </c>
    </row>
    <row r="23" spans="1:13">
      <c r="A23" s="296">
        <v>14</v>
      </c>
      <c r="B23" s="272" t="s">
        <v>41</v>
      </c>
      <c r="C23" s="272">
        <v>582.04999999999995</v>
      </c>
      <c r="D23" s="274">
        <v>582.38333333333333</v>
      </c>
      <c r="E23" s="274">
        <v>570.76666666666665</v>
      </c>
      <c r="F23" s="274">
        <v>559.48333333333335</v>
      </c>
      <c r="G23" s="274">
        <v>547.86666666666667</v>
      </c>
      <c r="H23" s="274">
        <v>593.66666666666663</v>
      </c>
      <c r="I23" s="274">
        <v>605.28333333333319</v>
      </c>
      <c r="J23" s="274">
        <v>616.56666666666661</v>
      </c>
      <c r="K23" s="272">
        <v>594</v>
      </c>
      <c r="L23" s="272">
        <v>571.1</v>
      </c>
      <c r="M23" s="272">
        <v>88.877099999999999</v>
      </c>
    </row>
    <row r="24" spans="1:13">
      <c r="A24" s="296">
        <v>15</v>
      </c>
      <c r="B24" s="272" t="s">
        <v>839</v>
      </c>
      <c r="C24" s="272">
        <v>382.7</v>
      </c>
      <c r="D24" s="274">
        <v>383.96666666666664</v>
      </c>
      <c r="E24" s="274">
        <v>379.2833333333333</v>
      </c>
      <c r="F24" s="274">
        <v>375.86666666666667</v>
      </c>
      <c r="G24" s="274">
        <v>371.18333333333334</v>
      </c>
      <c r="H24" s="274">
        <v>387.38333333333327</v>
      </c>
      <c r="I24" s="274">
        <v>392.06666666666655</v>
      </c>
      <c r="J24" s="274">
        <v>395.48333333333323</v>
      </c>
      <c r="K24" s="272">
        <v>388.65</v>
      </c>
      <c r="L24" s="272">
        <v>380.55</v>
      </c>
      <c r="M24" s="272">
        <v>9.6892499999999995</v>
      </c>
    </row>
    <row r="25" spans="1:13">
      <c r="A25" s="296">
        <v>16</v>
      </c>
      <c r="B25" s="272" t="s">
        <v>291</v>
      </c>
      <c r="C25" s="272">
        <v>571.54999999999995</v>
      </c>
      <c r="D25" s="274">
        <v>563.93333333333328</v>
      </c>
      <c r="E25" s="274">
        <v>537.86666666666656</v>
      </c>
      <c r="F25" s="274">
        <v>504.18333333333328</v>
      </c>
      <c r="G25" s="274">
        <v>478.11666666666656</v>
      </c>
      <c r="H25" s="274">
        <v>597.61666666666656</v>
      </c>
      <c r="I25" s="274">
        <v>623.68333333333339</v>
      </c>
      <c r="J25" s="274">
        <v>657.36666666666656</v>
      </c>
      <c r="K25" s="272">
        <v>590</v>
      </c>
      <c r="L25" s="272">
        <v>530.25</v>
      </c>
      <c r="M25" s="272">
        <v>12.35134</v>
      </c>
    </row>
    <row r="26" spans="1:13">
      <c r="A26" s="296">
        <v>17</v>
      </c>
      <c r="B26" s="272" t="s">
        <v>224</v>
      </c>
      <c r="C26" s="272">
        <v>91.9</v>
      </c>
      <c r="D26" s="274">
        <v>91.100000000000009</v>
      </c>
      <c r="E26" s="274">
        <v>89.500000000000014</v>
      </c>
      <c r="F26" s="274">
        <v>87.100000000000009</v>
      </c>
      <c r="G26" s="274">
        <v>85.500000000000014</v>
      </c>
      <c r="H26" s="274">
        <v>93.500000000000014</v>
      </c>
      <c r="I26" s="274">
        <v>95.100000000000009</v>
      </c>
      <c r="J26" s="274">
        <v>97.500000000000014</v>
      </c>
      <c r="K26" s="272">
        <v>92.7</v>
      </c>
      <c r="L26" s="272">
        <v>88.7</v>
      </c>
      <c r="M26" s="272">
        <v>68.901539999999997</v>
      </c>
    </row>
    <row r="27" spans="1:13">
      <c r="A27" s="296">
        <v>18</v>
      </c>
      <c r="B27" s="272" t="s">
        <v>225</v>
      </c>
      <c r="C27" s="272">
        <v>164.4</v>
      </c>
      <c r="D27" s="274">
        <v>166.65</v>
      </c>
      <c r="E27" s="274">
        <v>160.9</v>
      </c>
      <c r="F27" s="274">
        <v>157.4</v>
      </c>
      <c r="G27" s="274">
        <v>151.65</v>
      </c>
      <c r="H27" s="274">
        <v>170.15</v>
      </c>
      <c r="I27" s="274">
        <v>175.9</v>
      </c>
      <c r="J27" s="274">
        <v>179.4</v>
      </c>
      <c r="K27" s="272">
        <v>172.4</v>
      </c>
      <c r="L27" s="272">
        <v>163.15</v>
      </c>
      <c r="M27" s="272">
        <v>88.825029999999998</v>
      </c>
    </row>
    <row r="28" spans="1:13">
      <c r="A28" s="296">
        <v>19</v>
      </c>
      <c r="B28" s="272" t="s">
        <v>226</v>
      </c>
      <c r="C28" s="272">
        <v>1811</v>
      </c>
      <c r="D28" s="274">
        <v>1814</v>
      </c>
      <c r="E28" s="274">
        <v>1794.65</v>
      </c>
      <c r="F28" s="274">
        <v>1778.3000000000002</v>
      </c>
      <c r="G28" s="274">
        <v>1758.9500000000003</v>
      </c>
      <c r="H28" s="274">
        <v>1830.35</v>
      </c>
      <c r="I28" s="274">
        <v>1849.6999999999998</v>
      </c>
      <c r="J28" s="274">
        <v>1866.0499999999997</v>
      </c>
      <c r="K28" s="272">
        <v>1833.35</v>
      </c>
      <c r="L28" s="272">
        <v>1797.65</v>
      </c>
      <c r="M28" s="272">
        <v>1.7605</v>
      </c>
    </row>
    <row r="29" spans="1:13">
      <c r="A29" s="296">
        <v>20</v>
      </c>
      <c r="B29" s="272" t="s">
        <v>295</v>
      </c>
      <c r="C29" s="272">
        <v>940.1</v>
      </c>
      <c r="D29" s="274">
        <v>941.25</v>
      </c>
      <c r="E29" s="274">
        <v>927.65</v>
      </c>
      <c r="F29" s="274">
        <v>915.19999999999993</v>
      </c>
      <c r="G29" s="274">
        <v>901.59999999999991</v>
      </c>
      <c r="H29" s="274">
        <v>953.7</v>
      </c>
      <c r="I29" s="274">
        <v>967.3</v>
      </c>
      <c r="J29" s="274">
        <v>979.75000000000011</v>
      </c>
      <c r="K29" s="272">
        <v>954.85</v>
      </c>
      <c r="L29" s="272">
        <v>928.8</v>
      </c>
      <c r="M29" s="272">
        <v>4.00244</v>
      </c>
    </row>
    <row r="30" spans="1:13">
      <c r="A30" s="296">
        <v>21</v>
      </c>
      <c r="B30" s="272" t="s">
        <v>227</v>
      </c>
      <c r="C30" s="272">
        <v>2901.95</v>
      </c>
      <c r="D30" s="274">
        <v>2915</v>
      </c>
      <c r="E30" s="274">
        <v>2863.95</v>
      </c>
      <c r="F30" s="274">
        <v>2825.95</v>
      </c>
      <c r="G30" s="274">
        <v>2774.8999999999996</v>
      </c>
      <c r="H30" s="274">
        <v>2953</v>
      </c>
      <c r="I30" s="274">
        <v>3004.05</v>
      </c>
      <c r="J30" s="274">
        <v>3042.05</v>
      </c>
      <c r="K30" s="272">
        <v>2966.05</v>
      </c>
      <c r="L30" s="272">
        <v>2877</v>
      </c>
      <c r="M30" s="272">
        <v>1.59798</v>
      </c>
    </row>
    <row r="31" spans="1:13">
      <c r="A31" s="296">
        <v>22</v>
      </c>
      <c r="B31" s="272" t="s">
        <v>44</v>
      </c>
      <c r="C31" s="272">
        <v>977.45</v>
      </c>
      <c r="D31" s="274">
        <v>971.81666666666661</v>
      </c>
      <c r="E31" s="274">
        <v>949.63333333333321</v>
      </c>
      <c r="F31" s="274">
        <v>921.81666666666661</v>
      </c>
      <c r="G31" s="274">
        <v>899.63333333333321</v>
      </c>
      <c r="H31" s="274">
        <v>999.63333333333321</v>
      </c>
      <c r="I31" s="274">
        <v>1021.8166666666666</v>
      </c>
      <c r="J31" s="274">
        <v>1049.6333333333332</v>
      </c>
      <c r="K31" s="272">
        <v>994</v>
      </c>
      <c r="L31" s="272">
        <v>944</v>
      </c>
      <c r="M31" s="272">
        <v>17.453600000000002</v>
      </c>
    </row>
    <row r="32" spans="1:13">
      <c r="A32" s="296">
        <v>23</v>
      </c>
      <c r="B32" s="272" t="s">
        <v>45</v>
      </c>
      <c r="C32" s="272">
        <v>274.35000000000002</v>
      </c>
      <c r="D32" s="274">
        <v>274.84999999999997</v>
      </c>
      <c r="E32" s="274">
        <v>271.49999999999994</v>
      </c>
      <c r="F32" s="274">
        <v>268.64999999999998</v>
      </c>
      <c r="G32" s="274">
        <v>265.29999999999995</v>
      </c>
      <c r="H32" s="274">
        <v>277.69999999999993</v>
      </c>
      <c r="I32" s="274">
        <v>281.04999999999995</v>
      </c>
      <c r="J32" s="274">
        <v>283.89999999999992</v>
      </c>
      <c r="K32" s="272">
        <v>278.2</v>
      </c>
      <c r="L32" s="272">
        <v>272</v>
      </c>
      <c r="M32" s="272">
        <v>54.457729999999998</v>
      </c>
    </row>
    <row r="33" spans="1:13">
      <c r="A33" s="296">
        <v>24</v>
      </c>
      <c r="B33" s="272" t="s">
        <v>46</v>
      </c>
      <c r="C33" s="272">
        <v>2730.25</v>
      </c>
      <c r="D33" s="274">
        <v>2745.0833333333335</v>
      </c>
      <c r="E33" s="274">
        <v>2710.166666666667</v>
      </c>
      <c r="F33" s="274">
        <v>2690.0833333333335</v>
      </c>
      <c r="G33" s="274">
        <v>2655.166666666667</v>
      </c>
      <c r="H33" s="274">
        <v>2765.166666666667</v>
      </c>
      <c r="I33" s="274">
        <v>2800.0833333333339</v>
      </c>
      <c r="J33" s="274">
        <v>2820.166666666667</v>
      </c>
      <c r="K33" s="272">
        <v>2780</v>
      </c>
      <c r="L33" s="272">
        <v>2725</v>
      </c>
      <c r="M33" s="272">
        <v>5.6404300000000003</v>
      </c>
    </row>
    <row r="34" spans="1:13">
      <c r="A34" s="296">
        <v>25</v>
      </c>
      <c r="B34" s="272" t="s">
        <v>47</v>
      </c>
      <c r="C34" s="272">
        <v>248.85</v>
      </c>
      <c r="D34" s="274">
        <v>249.16666666666666</v>
      </c>
      <c r="E34" s="274">
        <v>241.83333333333331</v>
      </c>
      <c r="F34" s="274">
        <v>234.81666666666666</v>
      </c>
      <c r="G34" s="274">
        <v>227.48333333333332</v>
      </c>
      <c r="H34" s="274">
        <v>256.18333333333328</v>
      </c>
      <c r="I34" s="274">
        <v>263.51666666666665</v>
      </c>
      <c r="J34" s="274">
        <v>270.5333333333333</v>
      </c>
      <c r="K34" s="272">
        <v>256.5</v>
      </c>
      <c r="L34" s="272">
        <v>242.15</v>
      </c>
      <c r="M34" s="272">
        <v>193.99395999999999</v>
      </c>
    </row>
    <row r="35" spans="1:13">
      <c r="A35" s="296">
        <v>26</v>
      </c>
      <c r="B35" s="272" t="s">
        <v>48</v>
      </c>
      <c r="C35" s="272">
        <v>135.85</v>
      </c>
      <c r="D35" s="274">
        <v>135.25</v>
      </c>
      <c r="E35" s="274">
        <v>133.69999999999999</v>
      </c>
      <c r="F35" s="274">
        <v>131.54999999999998</v>
      </c>
      <c r="G35" s="274">
        <v>129.99999999999997</v>
      </c>
      <c r="H35" s="274">
        <v>137.4</v>
      </c>
      <c r="I35" s="274">
        <v>138.95000000000002</v>
      </c>
      <c r="J35" s="274">
        <v>141.10000000000002</v>
      </c>
      <c r="K35" s="272">
        <v>136.80000000000001</v>
      </c>
      <c r="L35" s="272">
        <v>133.1</v>
      </c>
      <c r="M35" s="272">
        <v>227.22991999999999</v>
      </c>
    </row>
    <row r="36" spans="1:13">
      <c r="A36" s="296">
        <v>27</v>
      </c>
      <c r="B36" s="272" t="s">
        <v>50</v>
      </c>
      <c r="C36" s="272">
        <v>2416.85</v>
      </c>
      <c r="D36" s="274">
        <v>2408.3833333333332</v>
      </c>
      <c r="E36" s="274">
        <v>2381.8666666666663</v>
      </c>
      <c r="F36" s="274">
        <v>2346.8833333333332</v>
      </c>
      <c r="G36" s="274">
        <v>2320.3666666666663</v>
      </c>
      <c r="H36" s="274">
        <v>2443.3666666666663</v>
      </c>
      <c r="I36" s="274">
        <v>2469.8833333333328</v>
      </c>
      <c r="J36" s="274">
        <v>2504.8666666666663</v>
      </c>
      <c r="K36" s="272">
        <v>2434.9</v>
      </c>
      <c r="L36" s="272">
        <v>2373.4</v>
      </c>
      <c r="M36" s="272">
        <v>36.663130000000002</v>
      </c>
    </row>
    <row r="37" spans="1:13">
      <c r="A37" s="296">
        <v>28</v>
      </c>
      <c r="B37" s="272" t="s">
        <v>52</v>
      </c>
      <c r="C37" s="272">
        <v>956.95</v>
      </c>
      <c r="D37" s="274">
        <v>952.4666666666667</v>
      </c>
      <c r="E37" s="274">
        <v>945.13333333333344</v>
      </c>
      <c r="F37" s="274">
        <v>933.31666666666672</v>
      </c>
      <c r="G37" s="274">
        <v>925.98333333333346</v>
      </c>
      <c r="H37" s="274">
        <v>964.28333333333342</v>
      </c>
      <c r="I37" s="274">
        <v>971.61666666666667</v>
      </c>
      <c r="J37" s="274">
        <v>983.43333333333339</v>
      </c>
      <c r="K37" s="272">
        <v>959.8</v>
      </c>
      <c r="L37" s="272">
        <v>940.65</v>
      </c>
      <c r="M37" s="272">
        <v>32.807070000000003</v>
      </c>
    </row>
    <row r="38" spans="1:13">
      <c r="A38" s="296">
        <v>29</v>
      </c>
      <c r="B38" s="272" t="s">
        <v>228</v>
      </c>
      <c r="C38" s="272">
        <v>2984.4</v>
      </c>
      <c r="D38" s="274">
        <v>2967.9666666666667</v>
      </c>
      <c r="E38" s="274">
        <v>2926.9333333333334</v>
      </c>
      <c r="F38" s="274">
        <v>2869.4666666666667</v>
      </c>
      <c r="G38" s="274">
        <v>2828.4333333333334</v>
      </c>
      <c r="H38" s="274">
        <v>3025.4333333333334</v>
      </c>
      <c r="I38" s="274">
        <v>3066.4666666666672</v>
      </c>
      <c r="J38" s="274">
        <v>3123.9333333333334</v>
      </c>
      <c r="K38" s="272">
        <v>3009</v>
      </c>
      <c r="L38" s="272">
        <v>2910.5</v>
      </c>
      <c r="M38" s="272">
        <v>4.4277800000000003</v>
      </c>
    </row>
    <row r="39" spans="1:13">
      <c r="A39" s="296">
        <v>30</v>
      </c>
      <c r="B39" s="272" t="s">
        <v>54</v>
      </c>
      <c r="C39" s="272">
        <v>736.15</v>
      </c>
      <c r="D39" s="274">
        <v>736.65</v>
      </c>
      <c r="E39" s="274">
        <v>725.5</v>
      </c>
      <c r="F39" s="274">
        <v>714.85</v>
      </c>
      <c r="G39" s="274">
        <v>703.7</v>
      </c>
      <c r="H39" s="274">
        <v>747.3</v>
      </c>
      <c r="I39" s="274">
        <v>758.44999999999982</v>
      </c>
      <c r="J39" s="274">
        <v>769.09999999999991</v>
      </c>
      <c r="K39" s="272">
        <v>747.8</v>
      </c>
      <c r="L39" s="272">
        <v>726</v>
      </c>
      <c r="M39" s="272">
        <v>156.62889999999999</v>
      </c>
    </row>
    <row r="40" spans="1:13">
      <c r="A40" s="296">
        <v>31</v>
      </c>
      <c r="B40" s="272" t="s">
        <v>55</v>
      </c>
      <c r="C40" s="272">
        <v>4237.45</v>
      </c>
      <c r="D40" s="274">
        <v>4230.3166666666666</v>
      </c>
      <c r="E40" s="274">
        <v>4202.1333333333332</v>
      </c>
      <c r="F40" s="274">
        <v>4166.8166666666666</v>
      </c>
      <c r="G40" s="274">
        <v>4138.6333333333332</v>
      </c>
      <c r="H40" s="274">
        <v>4265.6333333333332</v>
      </c>
      <c r="I40" s="274">
        <v>4293.8166666666657</v>
      </c>
      <c r="J40" s="274">
        <v>4329.1333333333332</v>
      </c>
      <c r="K40" s="272">
        <v>4258.5</v>
      </c>
      <c r="L40" s="272">
        <v>4195</v>
      </c>
      <c r="M40" s="272">
        <v>6.1623599999999996</v>
      </c>
    </row>
    <row r="41" spans="1:13">
      <c r="A41" s="296">
        <v>32</v>
      </c>
      <c r="B41" s="272" t="s">
        <v>58</v>
      </c>
      <c r="C41" s="272">
        <v>5497.7</v>
      </c>
      <c r="D41" s="274">
        <v>5546</v>
      </c>
      <c r="E41" s="274">
        <v>5427</v>
      </c>
      <c r="F41" s="274">
        <v>5356.3</v>
      </c>
      <c r="G41" s="274">
        <v>5237.3</v>
      </c>
      <c r="H41" s="274">
        <v>5616.7</v>
      </c>
      <c r="I41" s="274">
        <v>5735.7</v>
      </c>
      <c r="J41" s="274">
        <v>5806.4</v>
      </c>
      <c r="K41" s="272">
        <v>5665</v>
      </c>
      <c r="L41" s="272">
        <v>5475.3</v>
      </c>
      <c r="M41" s="272">
        <v>28.008089999999999</v>
      </c>
    </row>
    <row r="42" spans="1:13">
      <c r="A42" s="296">
        <v>33</v>
      </c>
      <c r="B42" s="272" t="s">
        <v>57</v>
      </c>
      <c r="C42" s="272">
        <v>10021.049999999999</v>
      </c>
      <c r="D42" s="274">
        <v>9956.3666666666668</v>
      </c>
      <c r="E42" s="274">
        <v>9802.7333333333336</v>
      </c>
      <c r="F42" s="274">
        <v>9584.4166666666661</v>
      </c>
      <c r="G42" s="274">
        <v>9430.7833333333328</v>
      </c>
      <c r="H42" s="274">
        <v>10174.683333333334</v>
      </c>
      <c r="I42" s="274">
        <v>10328.316666666669</v>
      </c>
      <c r="J42" s="274">
        <v>10546.633333333335</v>
      </c>
      <c r="K42" s="272">
        <v>10110</v>
      </c>
      <c r="L42" s="272">
        <v>9738.0499999999993</v>
      </c>
      <c r="M42" s="272">
        <v>9.8585499999999993</v>
      </c>
    </row>
    <row r="43" spans="1:13">
      <c r="A43" s="296">
        <v>34</v>
      </c>
      <c r="B43" s="272" t="s">
        <v>229</v>
      </c>
      <c r="C43" s="272">
        <v>3518.6</v>
      </c>
      <c r="D43" s="274">
        <v>3522.3000000000006</v>
      </c>
      <c r="E43" s="274">
        <v>3476.3500000000013</v>
      </c>
      <c r="F43" s="274">
        <v>3434.1000000000008</v>
      </c>
      <c r="G43" s="274">
        <v>3388.1500000000015</v>
      </c>
      <c r="H43" s="274">
        <v>3564.5500000000011</v>
      </c>
      <c r="I43" s="274">
        <v>3610.5000000000009</v>
      </c>
      <c r="J43" s="274">
        <v>3652.7500000000009</v>
      </c>
      <c r="K43" s="272">
        <v>3568.25</v>
      </c>
      <c r="L43" s="272">
        <v>3480.05</v>
      </c>
      <c r="M43" s="272">
        <v>0.51520999999999995</v>
      </c>
    </row>
    <row r="44" spans="1:13">
      <c r="A44" s="296">
        <v>35</v>
      </c>
      <c r="B44" s="272" t="s">
        <v>59</v>
      </c>
      <c r="C44" s="272">
        <v>1841.3</v>
      </c>
      <c r="D44" s="274">
        <v>1829.9666666666665</v>
      </c>
      <c r="E44" s="274">
        <v>1809.9333333333329</v>
      </c>
      <c r="F44" s="274">
        <v>1778.5666666666664</v>
      </c>
      <c r="G44" s="274">
        <v>1758.5333333333328</v>
      </c>
      <c r="H44" s="274">
        <v>1861.333333333333</v>
      </c>
      <c r="I44" s="274">
        <v>1881.3666666666663</v>
      </c>
      <c r="J44" s="274">
        <v>1912.7333333333331</v>
      </c>
      <c r="K44" s="272">
        <v>1850</v>
      </c>
      <c r="L44" s="272">
        <v>1798.6</v>
      </c>
      <c r="M44" s="272">
        <v>8.5306300000000004</v>
      </c>
    </row>
    <row r="45" spans="1:13">
      <c r="A45" s="296">
        <v>36</v>
      </c>
      <c r="B45" s="272" t="s">
        <v>230</v>
      </c>
      <c r="C45" s="272">
        <v>330.65</v>
      </c>
      <c r="D45" s="274">
        <v>333.05</v>
      </c>
      <c r="E45" s="274">
        <v>327.10000000000002</v>
      </c>
      <c r="F45" s="274">
        <v>323.55</v>
      </c>
      <c r="G45" s="274">
        <v>317.60000000000002</v>
      </c>
      <c r="H45" s="274">
        <v>336.6</v>
      </c>
      <c r="I45" s="274">
        <v>342.54999999999995</v>
      </c>
      <c r="J45" s="274">
        <v>346.1</v>
      </c>
      <c r="K45" s="272">
        <v>339</v>
      </c>
      <c r="L45" s="272">
        <v>329.5</v>
      </c>
      <c r="M45" s="272">
        <v>88.436899999999994</v>
      </c>
    </row>
    <row r="46" spans="1:13">
      <c r="A46" s="296">
        <v>37</v>
      </c>
      <c r="B46" s="272" t="s">
        <v>60</v>
      </c>
      <c r="C46" s="272">
        <v>80.95</v>
      </c>
      <c r="D46" s="274">
        <v>82.05</v>
      </c>
      <c r="E46" s="274">
        <v>79</v>
      </c>
      <c r="F46" s="274">
        <v>77.05</v>
      </c>
      <c r="G46" s="274">
        <v>74</v>
      </c>
      <c r="H46" s="274">
        <v>84</v>
      </c>
      <c r="I46" s="274">
        <v>87.049999999999983</v>
      </c>
      <c r="J46" s="274">
        <v>89</v>
      </c>
      <c r="K46" s="272">
        <v>85.1</v>
      </c>
      <c r="L46" s="272">
        <v>80.099999999999994</v>
      </c>
      <c r="M46" s="272">
        <v>445.35602999999998</v>
      </c>
    </row>
    <row r="47" spans="1:13">
      <c r="A47" s="296">
        <v>38</v>
      </c>
      <c r="B47" s="272" t="s">
        <v>61</v>
      </c>
      <c r="C47" s="272">
        <v>59.05</v>
      </c>
      <c r="D47" s="274">
        <v>59.883333333333333</v>
      </c>
      <c r="E47" s="274">
        <v>57.316666666666663</v>
      </c>
      <c r="F47" s="274">
        <v>55.583333333333329</v>
      </c>
      <c r="G47" s="274">
        <v>53.016666666666659</v>
      </c>
      <c r="H47" s="274">
        <v>61.616666666666667</v>
      </c>
      <c r="I47" s="274">
        <v>64.183333333333337</v>
      </c>
      <c r="J47" s="274">
        <v>65.916666666666671</v>
      </c>
      <c r="K47" s="272">
        <v>62.45</v>
      </c>
      <c r="L47" s="272">
        <v>58.15</v>
      </c>
      <c r="M47" s="272">
        <v>82.015039999999999</v>
      </c>
    </row>
    <row r="48" spans="1:13">
      <c r="A48" s="296">
        <v>39</v>
      </c>
      <c r="B48" s="272" t="s">
        <v>62</v>
      </c>
      <c r="C48" s="272">
        <v>1592.7</v>
      </c>
      <c r="D48" s="274">
        <v>1581.8833333333332</v>
      </c>
      <c r="E48" s="274">
        <v>1565.8166666666664</v>
      </c>
      <c r="F48" s="274">
        <v>1538.9333333333332</v>
      </c>
      <c r="G48" s="274">
        <v>1522.8666666666663</v>
      </c>
      <c r="H48" s="274">
        <v>1608.7666666666664</v>
      </c>
      <c r="I48" s="274">
        <v>1624.833333333333</v>
      </c>
      <c r="J48" s="274">
        <v>1651.7166666666665</v>
      </c>
      <c r="K48" s="272">
        <v>1597.95</v>
      </c>
      <c r="L48" s="272">
        <v>1555</v>
      </c>
      <c r="M48" s="272">
        <v>7.5576400000000001</v>
      </c>
    </row>
    <row r="49" spans="1:13">
      <c r="A49" s="296">
        <v>40</v>
      </c>
      <c r="B49" s="272" t="s">
        <v>65</v>
      </c>
      <c r="C49" s="272">
        <v>751.95</v>
      </c>
      <c r="D49" s="274">
        <v>746.05000000000007</v>
      </c>
      <c r="E49" s="274">
        <v>734.10000000000014</v>
      </c>
      <c r="F49" s="274">
        <v>716.25000000000011</v>
      </c>
      <c r="G49" s="274">
        <v>704.30000000000018</v>
      </c>
      <c r="H49" s="274">
        <v>763.90000000000009</v>
      </c>
      <c r="I49" s="274">
        <v>775.85000000000014</v>
      </c>
      <c r="J49" s="274">
        <v>793.7</v>
      </c>
      <c r="K49" s="272">
        <v>758</v>
      </c>
      <c r="L49" s="272">
        <v>728.2</v>
      </c>
      <c r="M49" s="272">
        <v>21.582159999999998</v>
      </c>
    </row>
    <row r="50" spans="1:13">
      <c r="A50" s="296">
        <v>41</v>
      </c>
      <c r="B50" s="272" t="s">
        <v>64</v>
      </c>
      <c r="C50" s="272">
        <v>140.75</v>
      </c>
      <c r="D50" s="274">
        <v>141.08333333333334</v>
      </c>
      <c r="E50" s="274">
        <v>139.16666666666669</v>
      </c>
      <c r="F50" s="274">
        <v>137.58333333333334</v>
      </c>
      <c r="G50" s="274">
        <v>135.66666666666669</v>
      </c>
      <c r="H50" s="274">
        <v>142.66666666666669</v>
      </c>
      <c r="I50" s="274">
        <v>144.58333333333337</v>
      </c>
      <c r="J50" s="274">
        <v>146.16666666666669</v>
      </c>
      <c r="K50" s="272">
        <v>143</v>
      </c>
      <c r="L50" s="272">
        <v>139.5</v>
      </c>
      <c r="M50" s="272">
        <v>106.42397</v>
      </c>
    </row>
    <row r="51" spans="1:13">
      <c r="A51" s="296">
        <v>42</v>
      </c>
      <c r="B51" s="272" t="s">
        <v>66</v>
      </c>
      <c r="C51" s="272">
        <v>643.04999999999995</v>
      </c>
      <c r="D51" s="274">
        <v>636.01666666666665</v>
      </c>
      <c r="E51" s="274">
        <v>627.0333333333333</v>
      </c>
      <c r="F51" s="274">
        <v>611.01666666666665</v>
      </c>
      <c r="G51" s="274">
        <v>602.0333333333333</v>
      </c>
      <c r="H51" s="274">
        <v>652.0333333333333</v>
      </c>
      <c r="I51" s="274">
        <v>661.01666666666665</v>
      </c>
      <c r="J51" s="274">
        <v>677.0333333333333</v>
      </c>
      <c r="K51" s="272">
        <v>645</v>
      </c>
      <c r="L51" s="272">
        <v>620</v>
      </c>
      <c r="M51" s="272">
        <v>24.276900000000001</v>
      </c>
    </row>
    <row r="52" spans="1:13">
      <c r="A52" s="296">
        <v>43</v>
      </c>
      <c r="B52" s="272" t="s">
        <v>69</v>
      </c>
      <c r="C52" s="272">
        <v>39.85</v>
      </c>
      <c r="D52" s="274">
        <v>40.299999999999997</v>
      </c>
      <c r="E52" s="274">
        <v>39.099999999999994</v>
      </c>
      <c r="F52" s="274">
        <v>38.349999999999994</v>
      </c>
      <c r="G52" s="274">
        <v>37.149999999999991</v>
      </c>
      <c r="H52" s="274">
        <v>41.05</v>
      </c>
      <c r="I52" s="274">
        <v>42.25</v>
      </c>
      <c r="J52" s="274">
        <v>43</v>
      </c>
      <c r="K52" s="272">
        <v>41.5</v>
      </c>
      <c r="L52" s="272">
        <v>39.549999999999997</v>
      </c>
      <c r="M52" s="272">
        <v>1145.5448799999999</v>
      </c>
    </row>
    <row r="53" spans="1:13">
      <c r="A53" s="296">
        <v>44</v>
      </c>
      <c r="B53" s="272" t="s">
        <v>73</v>
      </c>
      <c r="C53" s="272">
        <v>420.05</v>
      </c>
      <c r="D53" s="274">
        <v>420.15000000000003</v>
      </c>
      <c r="E53" s="274">
        <v>415.90000000000009</v>
      </c>
      <c r="F53" s="274">
        <v>411.75000000000006</v>
      </c>
      <c r="G53" s="274">
        <v>407.50000000000011</v>
      </c>
      <c r="H53" s="274">
        <v>424.30000000000007</v>
      </c>
      <c r="I53" s="274">
        <v>428.54999999999995</v>
      </c>
      <c r="J53" s="274">
        <v>432.70000000000005</v>
      </c>
      <c r="K53" s="272">
        <v>424.4</v>
      </c>
      <c r="L53" s="272">
        <v>416</v>
      </c>
      <c r="M53" s="272">
        <v>63.228270000000002</v>
      </c>
    </row>
    <row r="54" spans="1:13">
      <c r="A54" s="296">
        <v>45</v>
      </c>
      <c r="B54" s="272" t="s">
        <v>68</v>
      </c>
      <c r="C54" s="272">
        <v>597.29999999999995</v>
      </c>
      <c r="D54" s="274">
        <v>595.21666666666658</v>
      </c>
      <c r="E54" s="274">
        <v>586.78333333333319</v>
      </c>
      <c r="F54" s="274">
        <v>576.26666666666665</v>
      </c>
      <c r="G54" s="274">
        <v>567.83333333333326</v>
      </c>
      <c r="H54" s="274">
        <v>605.73333333333312</v>
      </c>
      <c r="I54" s="274">
        <v>614.16666666666652</v>
      </c>
      <c r="J54" s="274">
        <v>624.68333333333305</v>
      </c>
      <c r="K54" s="272">
        <v>603.65</v>
      </c>
      <c r="L54" s="272">
        <v>584.70000000000005</v>
      </c>
      <c r="M54" s="272">
        <v>212.47165000000001</v>
      </c>
    </row>
    <row r="55" spans="1:13">
      <c r="A55" s="296">
        <v>46</v>
      </c>
      <c r="B55" s="272" t="s">
        <v>70</v>
      </c>
      <c r="C55" s="272">
        <v>409</v>
      </c>
      <c r="D55" s="274">
        <v>409.45</v>
      </c>
      <c r="E55" s="274">
        <v>405.65</v>
      </c>
      <c r="F55" s="274">
        <v>402.3</v>
      </c>
      <c r="G55" s="274">
        <v>398.5</v>
      </c>
      <c r="H55" s="274">
        <v>412.79999999999995</v>
      </c>
      <c r="I55" s="274">
        <v>416.6</v>
      </c>
      <c r="J55" s="274">
        <v>419.94999999999993</v>
      </c>
      <c r="K55" s="272">
        <v>413.25</v>
      </c>
      <c r="L55" s="272">
        <v>406.1</v>
      </c>
      <c r="M55" s="272">
        <v>33.334499999999998</v>
      </c>
    </row>
    <row r="56" spans="1:13">
      <c r="A56" s="296">
        <v>47</v>
      </c>
      <c r="B56" s="272" t="s">
        <v>231</v>
      </c>
      <c r="C56" s="272">
        <v>1231.3</v>
      </c>
      <c r="D56" s="274">
        <v>1241.1333333333332</v>
      </c>
      <c r="E56" s="274">
        <v>1212.3666666666663</v>
      </c>
      <c r="F56" s="274">
        <v>1193.4333333333332</v>
      </c>
      <c r="G56" s="274">
        <v>1164.6666666666663</v>
      </c>
      <c r="H56" s="274">
        <v>1260.0666666666664</v>
      </c>
      <c r="I56" s="274">
        <v>1288.8333333333333</v>
      </c>
      <c r="J56" s="274">
        <v>1307.7666666666664</v>
      </c>
      <c r="K56" s="272">
        <v>1269.9000000000001</v>
      </c>
      <c r="L56" s="272">
        <v>1222.2</v>
      </c>
      <c r="M56" s="272">
        <v>0.64471999999999996</v>
      </c>
    </row>
    <row r="57" spans="1:13">
      <c r="A57" s="296">
        <v>48</v>
      </c>
      <c r="B57" s="272" t="s">
        <v>71</v>
      </c>
      <c r="C57" s="272">
        <v>16679.349999999999</v>
      </c>
      <c r="D57" s="274">
        <v>16534.416666666668</v>
      </c>
      <c r="E57" s="274">
        <v>16269.833333333336</v>
      </c>
      <c r="F57" s="274">
        <v>15860.316666666668</v>
      </c>
      <c r="G57" s="274">
        <v>15595.733333333335</v>
      </c>
      <c r="H57" s="274">
        <v>16943.933333333334</v>
      </c>
      <c r="I57" s="274">
        <v>17208.51666666667</v>
      </c>
      <c r="J57" s="274">
        <v>17618.033333333336</v>
      </c>
      <c r="K57" s="272">
        <v>16799</v>
      </c>
      <c r="L57" s="272">
        <v>16124.9</v>
      </c>
      <c r="M57" s="272">
        <v>0.84226999999999996</v>
      </c>
    </row>
    <row r="58" spans="1:13">
      <c r="A58" s="296">
        <v>49</v>
      </c>
      <c r="B58" s="272" t="s">
        <v>74</v>
      </c>
      <c r="C58" s="272">
        <v>3473.7</v>
      </c>
      <c r="D58" s="274">
        <v>3518.2333333333336</v>
      </c>
      <c r="E58" s="274">
        <v>3419.5666666666671</v>
      </c>
      <c r="F58" s="274">
        <v>3365.4333333333334</v>
      </c>
      <c r="G58" s="274">
        <v>3266.7666666666669</v>
      </c>
      <c r="H58" s="274">
        <v>3572.3666666666672</v>
      </c>
      <c r="I58" s="274">
        <v>3671.0333333333333</v>
      </c>
      <c r="J58" s="274">
        <v>3725.1666666666674</v>
      </c>
      <c r="K58" s="272">
        <v>3616.9</v>
      </c>
      <c r="L58" s="272">
        <v>3464.1</v>
      </c>
      <c r="M58" s="272">
        <v>23.882709999999999</v>
      </c>
    </row>
    <row r="59" spans="1:13">
      <c r="A59" s="296">
        <v>50</v>
      </c>
      <c r="B59" s="272" t="s">
        <v>80</v>
      </c>
      <c r="C59" s="272">
        <v>605.75</v>
      </c>
      <c r="D59" s="274">
        <v>609.13333333333333</v>
      </c>
      <c r="E59" s="274">
        <v>600.86666666666667</v>
      </c>
      <c r="F59" s="274">
        <v>595.98333333333335</v>
      </c>
      <c r="G59" s="274">
        <v>587.7166666666667</v>
      </c>
      <c r="H59" s="274">
        <v>614.01666666666665</v>
      </c>
      <c r="I59" s="274">
        <v>622.2833333333333</v>
      </c>
      <c r="J59" s="274">
        <v>627.16666666666663</v>
      </c>
      <c r="K59" s="272">
        <v>617.4</v>
      </c>
      <c r="L59" s="272">
        <v>604.25</v>
      </c>
      <c r="M59" s="272">
        <v>3.6793800000000001</v>
      </c>
    </row>
    <row r="60" spans="1:13">
      <c r="A60" s="296">
        <v>51</v>
      </c>
      <c r="B60" s="272" t="s">
        <v>75</v>
      </c>
      <c r="C60" s="272">
        <v>473.45</v>
      </c>
      <c r="D60" s="274">
        <v>475.33333333333331</v>
      </c>
      <c r="E60" s="274">
        <v>470.76666666666665</v>
      </c>
      <c r="F60" s="274">
        <v>468.08333333333331</v>
      </c>
      <c r="G60" s="274">
        <v>463.51666666666665</v>
      </c>
      <c r="H60" s="274">
        <v>478.01666666666665</v>
      </c>
      <c r="I60" s="274">
        <v>482.58333333333337</v>
      </c>
      <c r="J60" s="274">
        <v>485.26666666666665</v>
      </c>
      <c r="K60" s="272">
        <v>479.9</v>
      </c>
      <c r="L60" s="272">
        <v>472.65</v>
      </c>
      <c r="M60" s="272">
        <v>37.17127</v>
      </c>
    </row>
    <row r="61" spans="1:13">
      <c r="A61" s="296">
        <v>52</v>
      </c>
      <c r="B61" s="272" t="s">
        <v>76</v>
      </c>
      <c r="C61" s="272">
        <v>158.44999999999999</v>
      </c>
      <c r="D61" s="274">
        <v>159.91666666666666</v>
      </c>
      <c r="E61" s="274">
        <v>156.08333333333331</v>
      </c>
      <c r="F61" s="274">
        <v>153.71666666666667</v>
      </c>
      <c r="G61" s="274">
        <v>149.88333333333333</v>
      </c>
      <c r="H61" s="274">
        <v>162.2833333333333</v>
      </c>
      <c r="I61" s="274">
        <v>166.11666666666662</v>
      </c>
      <c r="J61" s="274">
        <v>168.48333333333329</v>
      </c>
      <c r="K61" s="272">
        <v>163.75</v>
      </c>
      <c r="L61" s="272">
        <v>157.55000000000001</v>
      </c>
      <c r="M61" s="272">
        <v>215.30215000000001</v>
      </c>
    </row>
    <row r="62" spans="1:13">
      <c r="A62" s="296">
        <v>53</v>
      </c>
      <c r="B62" s="272" t="s">
        <v>77</v>
      </c>
      <c r="C62" s="272">
        <v>133.55000000000001</v>
      </c>
      <c r="D62" s="274">
        <v>132.35000000000002</v>
      </c>
      <c r="E62" s="274">
        <v>130.80000000000004</v>
      </c>
      <c r="F62" s="274">
        <v>128.05000000000001</v>
      </c>
      <c r="G62" s="274">
        <v>126.50000000000003</v>
      </c>
      <c r="H62" s="274">
        <v>135.10000000000005</v>
      </c>
      <c r="I62" s="274">
        <v>136.65</v>
      </c>
      <c r="J62" s="274">
        <v>139.40000000000006</v>
      </c>
      <c r="K62" s="272">
        <v>133.9</v>
      </c>
      <c r="L62" s="272">
        <v>129.6</v>
      </c>
      <c r="M62" s="272">
        <v>21.69408</v>
      </c>
    </row>
    <row r="63" spans="1:13">
      <c r="A63" s="296">
        <v>54</v>
      </c>
      <c r="B63" s="272" t="s">
        <v>81</v>
      </c>
      <c r="C63" s="272">
        <v>460.6</v>
      </c>
      <c r="D63" s="274">
        <v>461.05</v>
      </c>
      <c r="E63" s="274">
        <v>453.55</v>
      </c>
      <c r="F63" s="274">
        <v>446.5</v>
      </c>
      <c r="G63" s="274">
        <v>439</v>
      </c>
      <c r="H63" s="274">
        <v>468.1</v>
      </c>
      <c r="I63" s="274">
        <v>475.6</v>
      </c>
      <c r="J63" s="274">
        <v>482.65000000000003</v>
      </c>
      <c r="K63" s="272">
        <v>468.55</v>
      </c>
      <c r="L63" s="272">
        <v>454</v>
      </c>
      <c r="M63" s="272">
        <v>24.7818</v>
      </c>
    </row>
    <row r="64" spans="1:13">
      <c r="A64" s="296">
        <v>55</v>
      </c>
      <c r="B64" s="272" t="s">
        <v>82</v>
      </c>
      <c r="C64" s="272">
        <v>847.25</v>
      </c>
      <c r="D64" s="274">
        <v>849.18333333333339</v>
      </c>
      <c r="E64" s="274">
        <v>839.11666666666679</v>
      </c>
      <c r="F64" s="274">
        <v>830.98333333333335</v>
      </c>
      <c r="G64" s="274">
        <v>820.91666666666674</v>
      </c>
      <c r="H64" s="274">
        <v>857.31666666666683</v>
      </c>
      <c r="I64" s="274">
        <v>867.38333333333344</v>
      </c>
      <c r="J64" s="274">
        <v>875.51666666666688</v>
      </c>
      <c r="K64" s="272">
        <v>859.25</v>
      </c>
      <c r="L64" s="272">
        <v>841.05</v>
      </c>
      <c r="M64" s="272">
        <v>42.449060000000003</v>
      </c>
    </row>
    <row r="65" spans="1:13">
      <c r="A65" s="296">
        <v>56</v>
      </c>
      <c r="B65" s="272" t="s">
        <v>232</v>
      </c>
      <c r="C65" s="272">
        <v>171.9</v>
      </c>
      <c r="D65" s="274">
        <v>172.7833333333333</v>
      </c>
      <c r="E65" s="274">
        <v>170.31666666666661</v>
      </c>
      <c r="F65" s="274">
        <v>168.73333333333329</v>
      </c>
      <c r="G65" s="274">
        <v>166.26666666666659</v>
      </c>
      <c r="H65" s="274">
        <v>174.36666666666662</v>
      </c>
      <c r="I65" s="274">
        <v>176.83333333333331</v>
      </c>
      <c r="J65" s="274">
        <v>178.41666666666663</v>
      </c>
      <c r="K65" s="272">
        <v>175.25</v>
      </c>
      <c r="L65" s="272">
        <v>171.2</v>
      </c>
      <c r="M65" s="272">
        <v>16.300509999999999</v>
      </c>
    </row>
    <row r="66" spans="1:13">
      <c r="A66" s="296">
        <v>57</v>
      </c>
      <c r="B66" s="272" t="s">
        <v>83</v>
      </c>
      <c r="C66" s="272">
        <v>141.55000000000001</v>
      </c>
      <c r="D66" s="274">
        <v>141.41666666666669</v>
      </c>
      <c r="E66" s="274">
        <v>140.43333333333337</v>
      </c>
      <c r="F66" s="274">
        <v>139.31666666666669</v>
      </c>
      <c r="G66" s="274">
        <v>138.33333333333337</v>
      </c>
      <c r="H66" s="274">
        <v>142.53333333333336</v>
      </c>
      <c r="I66" s="274">
        <v>143.51666666666671</v>
      </c>
      <c r="J66" s="274">
        <v>144.63333333333335</v>
      </c>
      <c r="K66" s="272">
        <v>142.4</v>
      </c>
      <c r="L66" s="272">
        <v>140.30000000000001</v>
      </c>
      <c r="M66" s="272">
        <v>118.10439</v>
      </c>
    </row>
    <row r="67" spans="1:13">
      <c r="A67" s="296">
        <v>58</v>
      </c>
      <c r="B67" s="272" t="s">
        <v>826</v>
      </c>
      <c r="C67" s="272">
        <v>2604.65</v>
      </c>
      <c r="D67" s="274">
        <v>2575.1666666666665</v>
      </c>
      <c r="E67" s="274">
        <v>2509.8833333333332</v>
      </c>
      <c r="F67" s="274">
        <v>2415.1166666666668</v>
      </c>
      <c r="G67" s="274">
        <v>2349.8333333333335</v>
      </c>
      <c r="H67" s="274">
        <v>2669.9333333333329</v>
      </c>
      <c r="I67" s="274">
        <v>2735.2166666666667</v>
      </c>
      <c r="J67" s="274">
        <v>2829.9833333333327</v>
      </c>
      <c r="K67" s="272">
        <v>2640.45</v>
      </c>
      <c r="L67" s="272">
        <v>2480.4</v>
      </c>
      <c r="M67" s="272">
        <v>4.8716900000000001</v>
      </c>
    </row>
    <row r="68" spans="1:13">
      <c r="A68" s="296">
        <v>59</v>
      </c>
      <c r="B68" s="272" t="s">
        <v>84</v>
      </c>
      <c r="C68" s="272">
        <v>1589.25</v>
      </c>
      <c r="D68" s="274">
        <v>1594.6499999999999</v>
      </c>
      <c r="E68" s="274">
        <v>1579.6999999999998</v>
      </c>
      <c r="F68" s="274">
        <v>1570.1499999999999</v>
      </c>
      <c r="G68" s="274">
        <v>1555.1999999999998</v>
      </c>
      <c r="H68" s="274">
        <v>1604.1999999999998</v>
      </c>
      <c r="I68" s="274">
        <v>1619.15</v>
      </c>
      <c r="J68" s="274">
        <v>1628.6999999999998</v>
      </c>
      <c r="K68" s="272">
        <v>1609.6</v>
      </c>
      <c r="L68" s="272">
        <v>1585.1</v>
      </c>
      <c r="M68" s="272">
        <v>4.5941000000000001</v>
      </c>
    </row>
    <row r="69" spans="1:13">
      <c r="A69" s="296">
        <v>60</v>
      </c>
      <c r="B69" s="272" t="s">
        <v>85</v>
      </c>
      <c r="C69" s="272">
        <v>502.45</v>
      </c>
      <c r="D69" s="274">
        <v>496.05</v>
      </c>
      <c r="E69" s="274">
        <v>476.6</v>
      </c>
      <c r="F69" s="274">
        <v>450.75</v>
      </c>
      <c r="G69" s="274">
        <v>431.3</v>
      </c>
      <c r="H69" s="274">
        <v>521.90000000000009</v>
      </c>
      <c r="I69" s="274">
        <v>541.34999999999991</v>
      </c>
      <c r="J69" s="274">
        <v>567.20000000000005</v>
      </c>
      <c r="K69" s="272">
        <v>515.5</v>
      </c>
      <c r="L69" s="272">
        <v>470.2</v>
      </c>
      <c r="M69" s="272">
        <v>88.217770000000002</v>
      </c>
    </row>
    <row r="70" spans="1:13">
      <c r="A70" s="296">
        <v>61</v>
      </c>
      <c r="B70" s="272" t="s">
        <v>233</v>
      </c>
      <c r="C70" s="272">
        <v>771.75</v>
      </c>
      <c r="D70" s="274">
        <v>767.26666666666677</v>
      </c>
      <c r="E70" s="274">
        <v>746.53333333333353</v>
      </c>
      <c r="F70" s="274">
        <v>721.31666666666672</v>
      </c>
      <c r="G70" s="274">
        <v>700.58333333333348</v>
      </c>
      <c r="H70" s="274">
        <v>792.48333333333358</v>
      </c>
      <c r="I70" s="274">
        <v>813.21666666666692</v>
      </c>
      <c r="J70" s="274">
        <v>838.43333333333362</v>
      </c>
      <c r="K70" s="272">
        <v>788</v>
      </c>
      <c r="L70" s="272">
        <v>742.05</v>
      </c>
      <c r="M70" s="272">
        <v>8.0610999999999997</v>
      </c>
    </row>
    <row r="71" spans="1:13">
      <c r="A71" s="296">
        <v>62</v>
      </c>
      <c r="B71" s="272" t="s">
        <v>234</v>
      </c>
      <c r="C71" s="272">
        <v>408.2</v>
      </c>
      <c r="D71" s="274">
        <v>410.41666666666669</v>
      </c>
      <c r="E71" s="274">
        <v>404.18333333333339</v>
      </c>
      <c r="F71" s="274">
        <v>400.16666666666669</v>
      </c>
      <c r="G71" s="274">
        <v>393.93333333333339</v>
      </c>
      <c r="H71" s="274">
        <v>414.43333333333339</v>
      </c>
      <c r="I71" s="274">
        <v>420.66666666666663</v>
      </c>
      <c r="J71" s="274">
        <v>424.68333333333339</v>
      </c>
      <c r="K71" s="272">
        <v>416.65</v>
      </c>
      <c r="L71" s="272">
        <v>406.4</v>
      </c>
      <c r="M71" s="272">
        <v>9.0267300000000006</v>
      </c>
    </row>
    <row r="72" spans="1:13">
      <c r="A72" s="296">
        <v>63</v>
      </c>
      <c r="B72" s="272" t="s">
        <v>86</v>
      </c>
      <c r="C72" s="272">
        <v>792.25</v>
      </c>
      <c r="D72" s="274">
        <v>789.38333333333333</v>
      </c>
      <c r="E72" s="274">
        <v>779.76666666666665</v>
      </c>
      <c r="F72" s="274">
        <v>767.2833333333333</v>
      </c>
      <c r="G72" s="274">
        <v>757.66666666666663</v>
      </c>
      <c r="H72" s="274">
        <v>801.86666666666667</v>
      </c>
      <c r="I72" s="274">
        <v>811.48333333333323</v>
      </c>
      <c r="J72" s="274">
        <v>823.9666666666667</v>
      </c>
      <c r="K72" s="272">
        <v>799</v>
      </c>
      <c r="L72" s="272">
        <v>776.9</v>
      </c>
      <c r="M72" s="272">
        <v>9.6187100000000001</v>
      </c>
    </row>
    <row r="73" spans="1:13">
      <c r="A73" s="296">
        <v>64</v>
      </c>
      <c r="B73" s="272" t="s">
        <v>92</v>
      </c>
      <c r="C73" s="272">
        <v>313.05</v>
      </c>
      <c r="D73" s="274">
        <v>313.81666666666666</v>
      </c>
      <c r="E73" s="274">
        <v>308.73333333333335</v>
      </c>
      <c r="F73" s="274">
        <v>304.41666666666669</v>
      </c>
      <c r="G73" s="274">
        <v>299.33333333333337</v>
      </c>
      <c r="H73" s="274">
        <v>318.13333333333333</v>
      </c>
      <c r="I73" s="274">
        <v>323.2166666666667</v>
      </c>
      <c r="J73" s="274">
        <v>327.5333333333333</v>
      </c>
      <c r="K73" s="272">
        <v>318.89999999999998</v>
      </c>
      <c r="L73" s="272">
        <v>309.5</v>
      </c>
      <c r="M73" s="272">
        <v>245.57444000000001</v>
      </c>
    </row>
    <row r="74" spans="1:13">
      <c r="A74" s="296">
        <v>65</v>
      </c>
      <c r="B74" s="272" t="s">
        <v>87</v>
      </c>
      <c r="C74" s="272">
        <v>518.4</v>
      </c>
      <c r="D74" s="274">
        <v>520.73333333333335</v>
      </c>
      <c r="E74" s="274">
        <v>514.9666666666667</v>
      </c>
      <c r="F74" s="274">
        <v>511.5333333333333</v>
      </c>
      <c r="G74" s="274">
        <v>505.76666666666665</v>
      </c>
      <c r="H74" s="274">
        <v>524.16666666666674</v>
      </c>
      <c r="I74" s="274">
        <v>529.93333333333339</v>
      </c>
      <c r="J74" s="274">
        <v>533.36666666666679</v>
      </c>
      <c r="K74" s="272">
        <v>526.5</v>
      </c>
      <c r="L74" s="272">
        <v>517.29999999999995</v>
      </c>
      <c r="M74" s="272">
        <v>26.674199999999999</v>
      </c>
    </row>
    <row r="75" spans="1:13">
      <c r="A75" s="296">
        <v>66</v>
      </c>
      <c r="B75" s="272" t="s">
        <v>235</v>
      </c>
      <c r="C75" s="272">
        <v>1332.65</v>
      </c>
      <c r="D75" s="274">
        <v>1305.8833333333334</v>
      </c>
      <c r="E75" s="274">
        <v>1271.7666666666669</v>
      </c>
      <c r="F75" s="274">
        <v>1210.8833333333334</v>
      </c>
      <c r="G75" s="274">
        <v>1176.7666666666669</v>
      </c>
      <c r="H75" s="274">
        <v>1366.7666666666669</v>
      </c>
      <c r="I75" s="274">
        <v>1400.8833333333332</v>
      </c>
      <c r="J75" s="274">
        <v>1461.7666666666669</v>
      </c>
      <c r="K75" s="272">
        <v>1340</v>
      </c>
      <c r="L75" s="272">
        <v>1245</v>
      </c>
      <c r="M75" s="272">
        <v>5.0667900000000001</v>
      </c>
    </row>
    <row r="76" spans="1:13">
      <c r="A76" s="296">
        <v>67</v>
      </c>
      <c r="B76" s="272" t="s">
        <v>841</v>
      </c>
      <c r="C76" s="272">
        <v>342.6</v>
      </c>
      <c r="D76" s="274">
        <v>343.98333333333335</v>
      </c>
      <c r="E76" s="274">
        <v>337.81666666666672</v>
      </c>
      <c r="F76" s="274">
        <v>333.03333333333336</v>
      </c>
      <c r="G76" s="274">
        <v>326.86666666666673</v>
      </c>
      <c r="H76" s="274">
        <v>348.76666666666671</v>
      </c>
      <c r="I76" s="274">
        <v>354.93333333333334</v>
      </c>
      <c r="J76" s="274">
        <v>359.7166666666667</v>
      </c>
      <c r="K76" s="272">
        <v>350.15</v>
      </c>
      <c r="L76" s="272">
        <v>339.2</v>
      </c>
      <c r="M76" s="272">
        <v>6.7521599999999999</v>
      </c>
    </row>
    <row r="77" spans="1:13">
      <c r="A77" s="296">
        <v>68</v>
      </c>
      <c r="B77" s="272" t="s">
        <v>90</v>
      </c>
      <c r="C77" s="272">
        <v>3781.85</v>
      </c>
      <c r="D77" s="274">
        <v>3773.2833333333333</v>
      </c>
      <c r="E77" s="274">
        <v>3658.5666666666666</v>
      </c>
      <c r="F77" s="274">
        <v>3535.2833333333333</v>
      </c>
      <c r="G77" s="274">
        <v>3420.5666666666666</v>
      </c>
      <c r="H77" s="274">
        <v>3896.5666666666666</v>
      </c>
      <c r="I77" s="274">
        <v>4011.2833333333328</v>
      </c>
      <c r="J77" s="274">
        <v>4134.5666666666666</v>
      </c>
      <c r="K77" s="272">
        <v>3888</v>
      </c>
      <c r="L77" s="272">
        <v>3650</v>
      </c>
      <c r="M77" s="272">
        <v>27.445640000000001</v>
      </c>
    </row>
    <row r="78" spans="1:13">
      <c r="A78" s="296">
        <v>69</v>
      </c>
      <c r="B78" s="272" t="s">
        <v>349</v>
      </c>
      <c r="C78" s="272">
        <v>2410.4</v>
      </c>
      <c r="D78" s="274">
        <v>2426.9833333333331</v>
      </c>
      <c r="E78" s="274">
        <v>2385.9666666666662</v>
      </c>
      <c r="F78" s="274">
        <v>2361.5333333333333</v>
      </c>
      <c r="G78" s="274">
        <v>2320.5166666666664</v>
      </c>
      <c r="H78" s="274">
        <v>2451.4166666666661</v>
      </c>
      <c r="I78" s="274">
        <v>2492.4333333333334</v>
      </c>
      <c r="J78" s="274">
        <v>2516.8666666666659</v>
      </c>
      <c r="K78" s="272">
        <v>2468</v>
      </c>
      <c r="L78" s="272">
        <v>2402.5500000000002</v>
      </c>
      <c r="M78" s="272">
        <v>0.93516999999999995</v>
      </c>
    </row>
    <row r="79" spans="1:13">
      <c r="A79" s="296">
        <v>70</v>
      </c>
      <c r="B79" s="272" t="s">
        <v>93</v>
      </c>
      <c r="C79" s="272">
        <v>4859.8</v>
      </c>
      <c r="D79" s="274">
        <v>4864.916666666667</v>
      </c>
      <c r="E79" s="274">
        <v>4819.8833333333341</v>
      </c>
      <c r="F79" s="274">
        <v>4779.9666666666672</v>
      </c>
      <c r="G79" s="274">
        <v>4734.9333333333343</v>
      </c>
      <c r="H79" s="274">
        <v>4904.8333333333339</v>
      </c>
      <c r="I79" s="274">
        <v>4949.8666666666668</v>
      </c>
      <c r="J79" s="274">
        <v>4989.7833333333338</v>
      </c>
      <c r="K79" s="272">
        <v>4909.95</v>
      </c>
      <c r="L79" s="272">
        <v>4825</v>
      </c>
      <c r="M79" s="272">
        <v>21.58578</v>
      </c>
    </row>
    <row r="80" spans="1:13">
      <c r="A80" s="296">
        <v>71</v>
      </c>
      <c r="B80" s="272" t="s">
        <v>236</v>
      </c>
      <c r="C80" s="272">
        <v>66.849999999999994</v>
      </c>
      <c r="D80" s="274">
        <v>67.05</v>
      </c>
      <c r="E80" s="274">
        <v>65.649999999999991</v>
      </c>
      <c r="F80" s="274">
        <v>64.449999999999989</v>
      </c>
      <c r="G80" s="274">
        <v>63.049999999999983</v>
      </c>
      <c r="H80" s="274">
        <v>68.25</v>
      </c>
      <c r="I80" s="274">
        <v>69.650000000000006</v>
      </c>
      <c r="J80" s="274">
        <v>70.850000000000009</v>
      </c>
      <c r="K80" s="272">
        <v>68.45</v>
      </c>
      <c r="L80" s="272">
        <v>65.849999999999994</v>
      </c>
      <c r="M80" s="272">
        <v>12.526770000000001</v>
      </c>
    </row>
    <row r="81" spans="1:13">
      <c r="A81" s="296">
        <v>72</v>
      </c>
      <c r="B81" s="272" t="s">
        <v>94</v>
      </c>
      <c r="C81" s="272">
        <v>2970.4</v>
      </c>
      <c r="D81" s="274">
        <v>2962.1666666666665</v>
      </c>
      <c r="E81" s="274">
        <v>2938.333333333333</v>
      </c>
      <c r="F81" s="274">
        <v>2906.2666666666664</v>
      </c>
      <c r="G81" s="274">
        <v>2882.4333333333329</v>
      </c>
      <c r="H81" s="274">
        <v>2994.2333333333331</v>
      </c>
      <c r="I81" s="274">
        <v>3018.0666666666662</v>
      </c>
      <c r="J81" s="274">
        <v>3050.1333333333332</v>
      </c>
      <c r="K81" s="272">
        <v>2986</v>
      </c>
      <c r="L81" s="272">
        <v>2930.1</v>
      </c>
      <c r="M81" s="272">
        <v>6.5448399999999998</v>
      </c>
    </row>
    <row r="82" spans="1:13">
      <c r="A82" s="296">
        <v>73</v>
      </c>
      <c r="B82" s="272" t="s">
        <v>237</v>
      </c>
      <c r="C82" s="272">
        <v>505.25</v>
      </c>
      <c r="D82" s="274">
        <v>509.06666666666666</v>
      </c>
      <c r="E82" s="274">
        <v>498.18333333333328</v>
      </c>
      <c r="F82" s="274">
        <v>491.11666666666662</v>
      </c>
      <c r="G82" s="274">
        <v>480.23333333333323</v>
      </c>
      <c r="H82" s="274">
        <v>516.13333333333333</v>
      </c>
      <c r="I82" s="274">
        <v>527.01666666666665</v>
      </c>
      <c r="J82" s="274">
        <v>534.08333333333337</v>
      </c>
      <c r="K82" s="272">
        <v>519.95000000000005</v>
      </c>
      <c r="L82" s="272">
        <v>502</v>
      </c>
      <c r="M82" s="272">
        <v>6.1787099999999997</v>
      </c>
    </row>
    <row r="83" spans="1:13">
      <c r="A83" s="296">
        <v>74</v>
      </c>
      <c r="B83" s="272" t="s">
        <v>238</v>
      </c>
      <c r="C83" s="272">
        <v>1470.9</v>
      </c>
      <c r="D83" s="274">
        <v>1470.95</v>
      </c>
      <c r="E83" s="274">
        <v>1454.95</v>
      </c>
      <c r="F83" s="274">
        <v>1439</v>
      </c>
      <c r="G83" s="274">
        <v>1423</v>
      </c>
      <c r="H83" s="274">
        <v>1486.9</v>
      </c>
      <c r="I83" s="274">
        <v>1502.9</v>
      </c>
      <c r="J83" s="274">
        <v>1518.8500000000001</v>
      </c>
      <c r="K83" s="272">
        <v>1486.95</v>
      </c>
      <c r="L83" s="272">
        <v>1455</v>
      </c>
      <c r="M83" s="272">
        <v>0.70737000000000005</v>
      </c>
    </row>
    <row r="84" spans="1:13">
      <c r="A84" s="296">
        <v>75</v>
      </c>
      <c r="B84" s="272" t="s">
        <v>96</v>
      </c>
      <c r="C84" s="272">
        <v>1432.8</v>
      </c>
      <c r="D84" s="274">
        <v>1430.2666666666667</v>
      </c>
      <c r="E84" s="274">
        <v>1406.5833333333333</v>
      </c>
      <c r="F84" s="274">
        <v>1380.3666666666666</v>
      </c>
      <c r="G84" s="274">
        <v>1356.6833333333332</v>
      </c>
      <c r="H84" s="274">
        <v>1456.4833333333333</v>
      </c>
      <c r="I84" s="274">
        <v>1480.1666666666667</v>
      </c>
      <c r="J84" s="274">
        <v>1506.3833333333334</v>
      </c>
      <c r="K84" s="272">
        <v>1453.95</v>
      </c>
      <c r="L84" s="272">
        <v>1404.05</v>
      </c>
      <c r="M84" s="272">
        <v>16.814810000000001</v>
      </c>
    </row>
    <row r="85" spans="1:13">
      <c r="A85" s="296">
        <v>76</v>
      </c>
      <c r="B85" s="272" t="s">
        <v>97</v>
      </c>
      <c r="C85" s="272">
        <v>214.55</v>
      </c>
      <c r="D85" s="274">
        <v>212.01666666666665</v>
      </c>
      <c r="E85" s="274">
        <v>207.2833333333333</v>
      </c>
      <c r="F85" s="274">
        <v>200.01666666666665</v>
      </c>
      <c r="G85" s="274">
        <v>195.2833333333333</v>
      </c>
      <c r="H85" s="274">
        <v>219.2833333333333</v>
      </c>
      <c r="I85" s="274">
        <v>224.01666666666665</v>
      </c>
      <c r="J85" s="274">
        <v>231.2833333333333</v>
      </c>
      <c r="K85" s="272">
        <v>216.75</v>
      </c>
      <c r="L85" s="272">
        <v>204.75</v>
      </c>
      <c r="M85" s="272">
        <v>222.58443</v>
      </c>
    </row>
    <row r="86" spans="1:13">
      <c r="A86" s="296">
        <v>77</v>
      </c>
      <c r="B86" s="272" t="s">
        <v>98</v>
      </c>
      <c r="C86" s="272">
        <v>82.85</v>
      </c>
      <c r="D86" s="274">
        <v>83.4</v>
      </c>
      <c r="E86" s="274">
        <v>81.850000000000009</v>
      </c>
      <c r="F86" s="274">
        <v>80.850000000000009</v>
      </c>
      <c r="G86" s="274">
        <v>79.300000000000011</v>
      </c>
      <c r="H86" s="274">
        <v>84.4</v>
      </c>
      <c r="I86" s="274">
        <v>85.950000000000017</v>
      </c>
      <c r="J86" s="274">
        <v>86.95</v>
      </c>
      <c r="K86" s="272">
        <v>84.95</v>
      </c>
      <c r="L86" s="272">
        <v>82.4</v>
      </c>
      <c r="M86" s="272">
        <v>164.75271000000001</v>
      </c>
    </row>
    <row r="87" spans="1:13">
      <c r="A87" s="296">
        <v>78</v>
      </c>
      <c r="B87" s="272" t="s">
        <v>360</v>
      </c>
      <c r="C87" s="272">
        <v>168.75</v>
      </c>
      <c r="D87" s="274">
        <v>169.91666666666666</v>
      </c>
      <c r="E87" s="274">
        <v>166.83333333333331</v>
      </c>
      <c r="F87" s="274">
        <v>164.91666666666666</v>
      </c>
      <c r="G87" s="274">
        <v>161.83333333333331</v>
      </c>
      <c r="H87" s="274">
        <v>171.83333333333331</v>
      </c>
      <c r="I87" s="274">
        <v>174.91666666666663</v>
      </c>
      <c r="J87" s="274">
        <v>176.83333333333331</v>
      </c>
      <c r="K87" s="272">
        <v>173</v>
      </c>
      <c r="L87" s="272">
        <v>168</v>
      </c>
      <c r="M87" s="272">
        <v>25.4514</v>
      </c>
    </row>
    <row r="88" spans="1:13">
      <c r="A88" s="296">
        <v>79</v>
      </c>
      <c r="B88" s="272" t="s">
        <v>241</v>
      </c>
      <c r="C88" s="272">
        <v>73.2</v>
      </c>
      <c r="D88" s="274">
        <v>73.566666666666663</v>
      </c>
      <c r="E88" s="274">
        <v>72.633333333333326</v>
      </c>
      <c r="F88" s="274">
        <v>72.066666666666663</v>
      </c>
      <c r="G88" s="274">
        <v>71.133333333333326</v>
      </c>
      <c r="H88" s="274">
        <v>74.133333333333326</v>
      </c>
      <c r="I88" s="274">
        <v>75.066666666666663</v>
      </c>
      <c r="J88" s="274">
        <v>75.633333333333326</v>
      </c>
      <c r="K88" s="272">
        <v>74.5</v>
      </c>
      <c r="L88" s="272">
        <v>73</v>
      </c>
      <c r="M88" s="272">
        <v>19.855699999999999</v>
      </c>
    </row>
    <row r="89" spans="1:13">
      <c r="A89" s="296">
        <v>80</v>
      </c>
      <c r="B89" s="272" t="s">
        <v>99</v>
      </c>
      <c r="C89" s="272">
        <v>131.4</v>
      </c>
      <c r="D89" s="274">
        <v>131.61666666666667</v>
      </c>
      <c r="E89" s="274">
        <v>128.93333333333334</v>
      </c>
      <c r="F89" s="274">
        <v>126.46666666666667</v>
      </c>
      <c r="G89" s="274">
        <v>123.78333333333333</v>
      </c>
      <c r="H89" s="274">
        <v>134.08333333333334</v>
      </c>
      <c r="I89" s="274">
        <v>136.76666666666668</v>
      </c>
      <c r="J89" s="274">
        <v>139.23333333333335</v>
      </c>
      <c r="K89" s="272">
        <v>134.30000000000001</v>
      </c>
      <c r="L89" s="272">
        <v>129.15</v>
      </c>
      <c r="M89" s="272">
        <v>277.56625000000003</v>
      </c>
    </row>
    <row r="90" spans="1:13">
      <c r="A90" s="296">
        <v>81</v>
      </c>
      <c r="B90" s="272" t="s">
        <v>102</v>
      </c>
      <c r="C90" s="272">
        <v>26.5</v>
      </c>
      <c r="D90" s="274">
        <v>26.566666666666663</v>
      </c>
      <c r="E90" s="274">
        <v>26.083333333333325</v>
      </c>
      <c r="F90" s="274">
        <v>25.666666666666661</v>
      </c>
      <c r="G90" s="274">
        <v>25.183333333333323</v>
      </c>
      <c r="H90" s="274">
        <v>26.983333333333327</v>
      </c>
      <c r="I90" s="274">
        <v>27.466666666666661</v>
      </c>
      <c r="J90" s="274">
        <v>27.883333333333329</v>
      </c>
      <c r="K90" s="272">
        <v>27.05</v>
      </c>
      <c r="L90" s="272">
        <v>26.15</v>
      </c>
      <c r="M90" s="272">
        <v>100.04861</v>
      </c>
    </row>
    <row r="91" spans="1:13">
      <c r="A91" s="296">
        <v>82</v>
      </c>
      <c r="B91" s="272" t="s">
        <v>242</v>
      </c>
      <c r="C91" s="272">
        <v>137.80000000000001</v>
      </c>
      <c r="D91" s="274">
        <v>138.63333333333333</v>
      </c>
      <c r="E91" s="274">
        <v>136.66666666666666</v>
      </c>
      <c r="F91" s="274">
        <v>135.53333333333333</v>
      </c>
      <c r="G91" s="274">
        <v>133.56666666666666</v>
      </c>
      <c r="H91" s="274">
        <v>139.76666666666665</v>
      </c>
      <c r="I91" s="274">
        <v>141.73333333333335</v>
      </c>
      <c r="J91" s="274">
        <v>142.86666666666665</v>
      </c>
      <c r="K91" s="272">
        <v>140.6</v>
      </c>
      <c r="L91" s="272">
        <v>137.5</v>
      </c>
      <c r="M91" s="272">
        <v>2.8187099999999998</v>
      </c>
    </row>
    <row r="92" spans="1:13">
      <c r="A92" s="296">
        <v>83</v>
      </c>
      <c r="B92" s="272" t="s">
        <v>100</v>
      </c>
      <c r="C92" s="272">
        <v>503.1</v>
      </c>
      <c r="D92" s="274">
        <v>503.66666666666669</v>
      </c>
      <c r="E92" s="274">
        <v>499.48333333333335</v>
      </c>
      <c r="F92" s="274">
        <v>495.86666666666667</v>
      </c>
      <c r="G92" s="274">
        <v>491.68333333333334</v>
      </c>
      <c r="H92" s="274">
        <v>507.28333333333336</v>
      </c>
      <c r="I92" s="274">
        <v>511.46666666666664</v>
      </c>
      <c r="J92" s="274">
        <v>515.08333333333337</v>
      </c>
      <c r="K92" s="272">
        <v>507.85</v>
      </c>
      <c r="L92" s="272">
        <v>500.05</v>
      </c>
      <c r="M92" s="272">
        <v>9.5075000000000003</v>
      </c>
    </row>
    <row r="93" spans="1:13">
      <c r="A93" s="296">
        <v>84</v>
      </c>
      <c r="B93" s="272" t="s">
        <v>243</v>
      </c>
      <c r="C93" s="272">
        <v>500.35</v>
      </c>
      <c r="D93" s="274">
        <v>504.13333333333338</v>
      </c>
      <c r="E93" s="274">
        <v>493.76666666666677</v>
      </c>
      <c r="F93" s="274">
        <v>487.18333333333339</v>
      </c>
      <c r="G93" s="274">
        <v>476.81666666666678</v>
      </c>
      <c r="H93" s="274">
        <v>510.71666666666675</v>
      </c>
      <c r="I93" s="274">
        <v>521.08333333333348</v>
      </c>
      <c r="J93" s="274">
        <v>527.66666666666674</v>
      </c>
      <c r="K93" s="272">
        <v>514.5</v>
      </c>
      <c r="L93" s="272">
        <v>497.55</v>
      </c>
      <c r="M93" s="272">
        <v>3.3679700000000001</v>
      </c>
    </row>
    <row r="94" spans="1:13">
      <c r="A94" s="296">
        <v>85</v>
      </c>
      <c r="B94" s="272" t="s">
        <v>103</v>
      </c>
      <c r="C94" s="272">
        <v>735.4</v>
      </c>
      <c r="D94" s="274">
        <v>742.91666666666663</v>
      </c>
      <c r="E94" s="274">
        <v>724.48333333333323</v>
      </c>
      <c r="F94" s="274">
        <v>713.56666666666661</v>
      </c>
      <c r="G94" s="274">
        <v>695.13333333333321</v>
      </c>
      <c r="H94" s="274">
        <v>753.83333333333326</v>
      </c>
      <c r="I94" s="274">
        <v>772.26666666666665</v>
      </c>
      <c r="J94" s="274">
        <v>783.18333333333328</v>
      </c>
      <c r="K94" s="272">
        <v>761.35</v>
      </c>
      <c r="L94" s="272">
        <v>732</v>
      </c>
      <c r="M94" s="272">
        <v>26.20168</v>
      </c>
    </row>
    <row r="95" spans="1:13">
      <c r="A95" s="296">
        <v>86</v>
      </c>
      <c r="B95" s="272" t="s">
        <v>244</v>
      </c>
      <c r="C95" s="272">
        <v>458.75</v>
      </c>
      <c r="D95" s="274">
        <v>458.83333333333331</v>
      </c>
      <c r="E95" s="274">
        <v>451.66666666666663</v>
      </c>
      <c r="F95" s="274">
        <v>444.58333333333331</v>
      </c>
      <c r="G95" s="274">
        <v>437.41666666666663</v>
      </c>
      <c r="H95" s="274">
        <v>465.91666666666663</v>
      </c>
      <c r="I95" s="274">
        <v>473.08333333333326</v>
      </c>
      <c r="J95" s="274">
        <v>480.16666666666663</v>
      </c>
      <c r="K95" s="272">
        <v>466</v>
      </c>
      <c r="L95" s="272">
        <v>451.75</v>
      </c>
      <c r="M95" s="272">
        <v>3.4009999999999998</v>
      </c>
    </row>
    <row r="96" spans="1:13">
      <c r="A96" s="296">
        <v>87</v>
      </c>
      <c r="B96" s="272" t="s">
        <v>245</v>
      </c>
      <c r="C96" s="272">
        <v>1424.2</v>
      </c>
      <c r="D96" s="274">
        <v>1428.7333333333333</v>
      </c>
      <c r="E96" s="274">
        <v>1399.4666666666667</v>
      </c>
      <c r="F96" s="274">
        <v>1374.7333333333333</v>
      </c>
      <c r="G96" s="274">
        <v>1345.4666666666667</v>
      </c>
      <c r="H96" s="274">
        <v>1453.4666666666667</v>
      </c>
      <c r="I96" s="274">
        <v>1482.7333333333336</v>
      </c>
      <c r="J96" s="274">
        <v>1507.4666666666667</v>
      </c>
      <c r="K96" s="272">
        <v>1458</v>
      </c>
      <c r="L96" s="272">
        <v>1404</v>
      </c>
      <c r="M96" s="272">
        <v>13.231619999999999</v>
      </c>
    </row>
    <row r="97" spans="1:13">
      <c r="A97" s="296">
        <v>88</v>
      </c>
      <c r="B97" s="272" t="s">
        <v>104</v>
      </c>
      <c r="C97" s="272">
        <v>1210.8</v>
      </c>
      <c r="D97" s="274">
        <v>1205.2666666666667</v>
      </c>
      <c r="E97" s="274">
        <v>1190.5333333333333</v>
      </c>
      <c r="F97" s="274">
        <v>1170.2666666666667</v>
      </c>
      <c r="G97" s="274">
        <v>1155.5333333333333</v>
      </c>
      <c r="H97" s="274">
        <v>1225.5333333333333</v>
      </c>
      <c r="I97" s="274">
        <v>1240.2666666666664</v>
      </c>
      <c r="J97" s="274">
        <v>1260.5333333333333</v>
      </c>
      <c r="K97" s="272">
        <v>1220</v>
      </c>
      <c r="L97" s="272">
        <v>1185</v>
      </c>
      <c r="M97" s="272">
        <v>19.558039999999998</v>
      </c>
    </row>
    <row r="98" spans="1:13">
      <c r="A98" s="296">
        <v>89</v>
      </c>
      <c r="B98" s="272" t="s">
        <v>373</v>
      </c>
      <c r="C98" s="272">
        <v>435.1</v>
      </c>
      <c r="D98" s="274">
        <v>429.9666666666667</v>
      </c>
      <c r="E98" s="274">
        <v>410.43333333333339</v>
      </c>
      <c r="F98" s="274">
        <v>385.76666666666671</v>
      </c>
      <c r="G98" s="274">
        <v>366.23333333333341</v>
      </c>
      <c r="H98" s="274">
        <v>454.63333333333338</v>
      </c>
      <c r="I98" s="274">
        <v>474.16666666666669</v>
      </c>
      <c r="J98" s="274">
        <v>498.83333333333337</v>
      </c>
      <c r="K98" s="272">
        <v>449.5</v>
      </c>
      <c r="L98" s="272">
        <v>405.3</v>
      </c>
      <c r="M98" s="272">
        <v>106.22278</v>
      </c>
    </row>
    <row r="99" spans="1:13">
      <c r="A99" s="296">
        <v>90</v>
      </c>
      <c r="B99" s="272" t="s">
        <v>247</v>
      </c>
      <c r="C99" s="272">
        <v>213.85</v>
      </c>
      <c r="D99" s="274">
        <v>212</v>
      </c>
      <c r="E99" s="274">
        <v>209</v>
      </c>
      <c r="F99" s="274">
        <v>204.15</v>
      </c>
      <c r="G99" s="274">
        <v>201.15</v>
      </c>
      <c r="H99" s="274">
        <v>216.85</v>
      </c>
      <c r="I99" s="274">
        <v>219.85</v>
      </c>
      <c r="J99" s="274">
        <v>224.7</v>
      </c>
      <c r="K99" s="272">
        <v>215</v>
      </c>
      <c r="L99" s="272">
        <v>207.15</v>
      </c>
      <c r="M99" s="272">
        <v>17.632899999999999</v>
      </c>
    </row>
    <row r="100" spans="1:13">
      <c r="A100" s="296">
        <v>91</v>
      </c>
      <c r="B100" s="272" t="s">
        <v>107</v>
      </c>
      <c r="C100" s="272">
        <v>957.75</v>
      </c>
      <c r="D100" s="274">
        <v>954.5</v>
      </c>
      <c r="E100" s="274">
        <v>944.6</v>
      </c>
      <c r="F100" s="274">
        <v>931.45</v>
      </c>
      <c r="G100" s="274">
        <v>921.55000000000007</v>
      </c>
      <c r="H100" s="274">
        <v>967.65</v>
      </c>
      <c r="I100" s="274">
        <v>977.55000000000007</v>
      </c>
      <c r="J100" s="274">
        <v>990.69999999999993</v>
      </c>
      <c r="K100" s="272">
        <v>964.4</v>
      </c>
      <c r="L100" s="272">
        <v>941.35</v>
      </c>
      <c r="M100" s="272">
        <v>65.095259999999996</v>
      </c>
    </row>
    <row r="101" spans="1:13">
      <c r="A101" s="296">
        <v>92</v>
      </c>
      <c r="B101" s="272" t="s">
        <v>249</v>
      </c>
      <c r="C101" s="272">
        <v>3086.7</v>
      </c>
      <c r="D101" s="274">
        <v>3050.9333333333329</v>
      </c>
      <c r="E101" s="274">
        <v>3007.8666666666659</v>
      </c>
      <c r="F101" s="274">
        <v>2929.0333333333328</v>
      </c>
      <c r="G101" s="274">
        <v>2885.9666666666658</v>
      </c>
      <c r="H101" s="274">
        <v>3129.766666666666</v>
      </c>
      <c r="I101" s="274">
        <v>3172.8333333333326</v>
      </c>
      <c r="J101" s="274">
        <v>3251.6666666666661</v>
      </c>
      <c r="K101" s="272">
        <v>3094</v>
      </c>
      <c r="L101" s="272">
        <v>2972.1</v>
      </c>
      <c r="M101" s="272">
        <v>2.9168400000000001</v>
      </c>
    </row>
    <row r="102" spans="1:13">
      <c r="A102" s="296">
        <v>93</v>
      </c>
      <c r="B102" s="272" t="s">
        <v>109</v>
      </c>
      <c r="C102" s="272">
        <v>1605.25</v>
      </c>
      <c r="D102" s="274">
        <v>1610.8666666666668</v>
      </c>
      <c r="E102" s="274">
        <v>1590.0833333333335</v>
      </c>
      <c r="F102" s="274">
        <v>1574.9166666666667</v>
      </c>
      <c r="G102" s="274">
        <v>1554.1333333333334</v>
      </c>
      <c r="H102" s="274">
        <v>1626.0333333333335</v>
      </c>
      <c r="I102" s="274">
        <v>1646.8166666666668</v>
      </c>
      <c r="J102" s="274">
        <v>1661.9833333333336</v>
      </c>
      <c r="K102" s="272">
        <v>1631.65</v>
      </c>
      <c r="L102" s="272">
        <v>1595.7</v>
      </c>
      <c r="M102" s="272">
        <v>87.237899999999996</v>
      </c>
    </row>
    <row r="103" spans="1:13">
      <c r="A103" s="296">
        <v>94</v>
      </c>
      <c r="B103" s="272" t="s">
        <v>250</v>
      </c>
      <c r="C103" s="272">
        <v>684.05</v>
      </c>
      <c r="D103" s="274">
        <v>684.23333333333323</v>
      </c>
      <c r="E103" s="274">
        <v>677.06666666666649</v>
      </c>
      <c r="F103" s="274">
        <v>670.08333333333326</v>
      </c>
      <c r="G103" s="274">
        <v>662.91666666666652</v>
      </c>
      <c r="H103" s="274">
        <v>691.21666666666647</v>
      </c>
      <c r="I103" s="274">
        <v>698.38333333333321</v>
      </c>
      <c r="J103" s="274">
        <v>705.36666666666645</v>
      </c>
      <c r="K103" s="272">
        <v>691.4</v>
      </c>
      <c r="L103" s="272">
        <v>677.25</v>
      </c>
      <c r="M103" s="272">
        <v>38.874929999999999</v>
      </c>
    </row>
    <row r="104" spans="1:13">
      <c r="A104" s="296">
        <v>95</v>
      </c>
      <c r="B104" s="272" t="s">
        <v>105</v>
      </c>
      <c r="C104" s="272">
        <v>1126.2</v>
      </c>
      <c r="D104" s="274">
        <v>1128.1833333333334</v>
      </c>
      <c r="E104" s="274">
        <v>1108.5666666666668</v>
      </c>
      <c r="F104" s="274">
        <v>1090.9333333333334</v>
      </c>
      <c r="G104" s="274">
        <v>1071.3166666666668</v>
      </c>
      <c r="H104" s="274">
        <v>1145.8166666666668</v>
      </c>
      <c r="I104" s="274">
        <v>1165.4333333333336</v>
      </c>
      <c r="J104" s="274">
        <v>1183.0666666666668</v>
      </c>
      <c r="K104" s="272">
        <v>1147.8</v>
      </c>
      <c r="L104" s="272">
        <v>1110.55</v>
      </c>
      <c r="M104" s="272">
        <v>17.14057</v>
      </c>
    </row>
    <row r="105" spans="1:13">
      <c r="A105" s="296">
        <v>96</v>
      </c>
      <c r="B105" s="272" t="s">
        <v>110</v>
      </c>
      <c r="C105" s="272">
        <v>3495</v>
      </c>
      <c r="D105" s="274">
        <v>3472.4333333333329</v>
      </c>
      <c r="E105" s="274">
        <v>3437.9666666666658</v>
      </c>
      <c r="F105" s="274">
        <v>3380.9333333333329</v>
      </c>
      <c r="G105" s="274">
        <v>3346.4666666666658</v>
      </c>
      <c r="H105" s="274">
        <v>3529.4666666666658</v>
      </c>
      <c r="I105" s="274">
        <v>3563.9333333333329</v>
      </c>
      <c r="J105" s="274">
        <v>3620.9666666666658</v>
      </c>
      <c r="K105" s="272">
        <v>3506.9</v>
      </c>
      <c r="L105" s="272">
        <v>3415.4</v>
      </c>
      <c r="M105" s="272">
        <v>10.04959</v>
      </c>
    </row>
    <row r="106" spans="1:13">
      <c r="A106" s="296">
        <v>97</v>
      </c>
      <c r="B106" s="272" t="s">
        <v>112</v>
      </c>
      <c r="C106" s="272">
        <v>278.95</v>
      </c>
      <c r="D106" s="274">
        <v>274.34999999999997</v>
      </c>
      <c r="E106" s="274">
        <v>268.14999999999992</v>
      </c>
      <c r="F106" s="274">
        <v>257.34999999999997</v>
      </c>
      <c r="G106" s="274">
        <v>251.14999999999992</v>
      </c>
      <c r="H106" s="274">
        <v>285.14999999999992</v>
      </c>
      <c r="I106" s="274">
        <v>291.34999999999997</v>
      </c>
      <c r="J106" s="274">
        <v>302.14999999999992</v>
      </c>
      <c r="K106" s="272">
        <v>280.55</v>
      </c>
      <c r="L106" s="272">
        <v>263.55</v>
      </c>
      <c r="M106" s="272">
        <v>275.56900999999999</v>
      </c>
    </row>
    <row r="107" spans="1:13">
      <c r="A107" s="296">
        <v>98</v>
      </c>
      <c r="B107" s="272" t="s">
        <v>113</v>
      </c>
      <c r="C107" s="272">
        <v>229.55</v>
      </c>
      <c r="D107" s="274">
        <v>229.03333333333333</v>
      </c>
      <c r="E107" s="274">
        <v>226.76666666666665</v>
      </c>
      <c r="F107" s="274">
        <v>223.98333333333332</v>
      </c>
      <c r="G107" s="274">
        <v>221.71666666666664</v>
      </c>
      <c r="H107" s="274">
        <v>231.81666666666666</v>
      </c>
      <c r="I107" s="274">
        <v>234.08333333333337</v>
      </c>
      <c r="J107" s="274">
        <v>236.86666666666667</v>
      </c>
      <c r="K107" s="272">
        <v>231.3</v>
      </c>
      <c r="L107" s="272">
        <v>226.25</v>
      </c>
      <c r="M107" s="272">
        <v>37.131059999999998</v>
      </c>
    </row>
    <row r="108" spans="1:13">
      <c r="A108" s="296">
        <v>99</v>
      </c>
      <c r="B108" s="272" t="s">
        <v>114</v>
      </c>
      <c r="C108" s="272">
        <v>2236.65</v>
      </c>
      <c r="D108" s="274">
        <v>2251.8833333333337</v>
      </c>
      <c r="E108" s="274">
        <v>2215.0666666666675</v>
      </c>
      <c r="F108" s="274">
        <v>2193.483333333334</v>
      </c>
      <c r="G108" s="274">
        <v>2156.6666666666679</v>
      </c>
      <c r="H108" s="274">
        <v>2273.4666666666672</v>
      </c>
      <c r="I108" s="274">
        <v>2310.2833333333338</v>
      </c>
      <c r="J108" s="274">
        <v>2331.8666666666668</v>
      </c>
      <c r="K108" s="272">
        <v>2288.6999999999998</v>
      </c>
      <c r="L108" s="272">
        <v>2230.3000000000002</v>
      </c>
      <c r="M108" s="272">
        <v>27.806719999999999</v>
      </c>
    </row>
    <row r="109" spans="1:13">
      <c r="A109" s="296">
        <v>100</v>
      </c>
      <c r="B109" s="272" t="s">
        <v>251</v>
      </c>
      <c r="C109" s="272">
        <v>297.3</v>
      </c>
      <c r="D109" s="274">
        <v>297.91666666666669</v>
      </c>
      <c r="E109" s="274">
        <v>289.43333333333339</v>
      </c>
      <c r="F109" s="274">
        <v>281.56666666666672</v>
      </c>
      <c r="G109" s="274">
        <v>273.08333333333343</v>
      </c>
      <c r="H109" s="274">
        <v>305.78333333333336</v>
      </c>
      <c r="I109" s="274">
        <v>314.26666666666659</v>
      </c>
      <c r="J109" s="274">
        <v>322.13333333333333</v>
      </c>
      <c r="K109" s="272">
        <v>306.39999999999998</v>
      </c>
      <c r="L109" s="272">
        <v>290.05</v>
      </c>
      <c r="M109" s="272">
        <v>24.649899999999999</v>
      </c>
    </row>
    <row r="110" spans="1:13">
      <c r="A110" s="296">
        <v>101</v>
      </c>
      <c r="B110" s="272" t="s">
        <v>252</v>
      </c>
      <c r="C110" s="272">
        <v>43.7</v>
      </c>
      <c r="D110" s="274">
        <v>43.633333333333333</v>
      </c>
      <c r="E110" s="274">
        <v>43.066666666666663</v>
      </c>
      <c r="F110" s="274">
        <v>42.43333333333333</v>
      </c>
      <c r="G110" s="274">
        <v>41.86666666666666</v>
      </c>
      <c r="H110" s="274">
        <v>44.266666666666666</v>
      </c>
      <c r="I110" s="274">
        <v>44.833333333333343</v>
      </c>
      <c r="J110" s="274">
        <v>45.466666666666669</v>
      </c>
      <c r="K110" s="272">
        <v>44.2</v>
      </c>
      <c r="L110" s="272">
        <v>43</v>
      </c>
      <c r="M110" s="272">
        <v>18.019880000000001</v>
      </c>
    </row>
    <row r="111" spans="1:13">
      <c r="A111" s="296">
        <v>102</v>
      </c>
      <c r="B111" s="272" t="s">
        <v>108</v>
      </c>
      <c r="C111" s="272">
        <v>2733.35</v>
      </c>
      <c r="D111" s="274">
        <v>2736.4833333333336</v>
      </c>
      <c r="E111" s="274">
        <v>2707.9666666666672</v>
      </c>
      <c r="F111" s="274">
        <v>2682.5833333333335</v>
      </c>
      <c r="G111" s="274">
        <v>2654.0666666666671</v>
      </c>
      <c r="H111" s="274">
        <v>2761.8666666666672</v>
      </c>
      <c r="I111" s="274">
        <v>2790.3833333333337</v>
      </c>
      <c r="J111" s="274">
        <v>2815.7666666666673</v>
      </c>
      <c r="K111" s="272">
        <v>2765</v>
      </c>
      <c r="L111" s="272">
        <v>2711.1</v>
      </c>
      <c r="M111" s="272">
        <v>38.078240000000001</v>
      </c>
    </row>
    <row r="112" spans="1:13">
      <c r="A112" s="296">
        <v>103</v>
      </c>
      <c r="B112" s="272" t="s">
        <v>116</v>
      </c>
      <c r="C112" s="272">
        <v>629.6</v>
      </c>
      <c r="D112" s="274">
        <v>628.63333333333333</v>
      </c>
      <c r="E112" s="274">
        <v>623.31666666666661</v>
      </c>
      <c r="F112" s="274">
        <v>617.0333333333333</v>
      </c>
      <c r="G112" s="274">
        <v>611.71666666666658</v>
      </c>
      <c r="H112" s="274">
        <v>634.91666666666663</v>
      </c>
      <c r="I112" s="274">
        <v>640.23333333333346</v>
      </c>
      <c r="J112" s="274">
        <v>646.51666666666665</v>
      </c>
      <c r="K112" s="272">
        <v>633.95000000000005</v>
      </c>
      <c r="L112" s="272">
        <v>622.35</v>
      </c>
      <c r="M112" s="272">
        <v>182.30551</v>
      </c>
    </row>
    <row r="113" spans="1:13">
      <c r="A113" s="296">
        <v>104</v>
      </c>
      <c r="B113" s="272" t="s">
        <v>253</v>
      </c>
      <c r="C113" s="272">
        <v>1473</v>
      </c>
      <c r="D113" s="274">
        <v>1474.1833333333334</v>
      </c>
      <c r="E113" s="274">
        <v>1463.3666666666668</v>
      </c>
      <c r="F113" s="274">
        <v>1453.7333333333333</v>
      </c>
      <c r="G113" s="274">
        <v>1442.9166666666667</v>
      </c>
      <c r="H113" s="274">
        <v>1483.8166666666668</v>
      </c>
      <c r="I113" s="274">
        <v>1494.6333333333334</v>
      </c>
      <c r="J113" s="274">
        <v>1504.2666666666669</v>
      </c>
      <c r="K113" s="272">
        <v>1485</v>
      </c>
      <c r="L113" s="272">
        <v>1464.55</v>
      </c>
      <c r="M113" s="272">
        <v>7.27597</v>
      </c>
    </row>
    <row r="114" spans="1:13">
      <c r="A114" s="296">
        <v>105</v>
      </c>
      <c r="B114" s="272" t="s">
        <v>117</v>
      </c>
      <c r="C114" s="272">
        <v>476.8</v>
      </c>
      <c r="D114" s="274">
        <v>476.59999999999997</v>
      </c>
      <c r="E114" s="274">
        <v>472.24999999999994</v>
      </c>
      <c r="F114" s="274">
        <v>467.7</v>
      </c>
      <c r="G114" s="274">
        <v>463.34999999999997</v>
      </c>
      <c r="H114" s="274">
        <v>481.14999999999992</v>
      </c>
      <c r="I114" s="274">
        <v>485.49999999999994</v>
      </c>
      <c r="J114" s="274">
        <v>490.0499999999999</v>
      </c>
      <c r="K114" s="272">
        <v>480.95</v>
      </c>
      <c r="L114" s="272">
        <v>472.05</v>
      </c>
      <c r="M114" s="272">
        <v>24.991430000000001</v>
      </c>
    </row>
    <row r="115" spans="1:13">
      <c r="A115" s="296">
        <v>106</v>
      </c>
      <c r="B115" s="272" t="s">
        <v>388</v>
      </c>
      <c r="C115" s="272">
        <v>412.65</v>
      </c>
      <c r="D115" s="274">
        <v>415.16666666666669</v>
      </c>
      <c r="E115" s="274">
        <v>409.13333333333338</v>
      </c>
      <c r="F115" s="274">
        <v>405.61666666666667</v>
      </c>
      <c r="G115" s="274">
        <v>399.58333333333337</v>
      </c>
      <c r="H115" s="274">
        <v>418.68333333333339</v>
      </c>
      <c r="I115" s="274">
        <v>424.7166666666667</v>
      </c>
      <c r="J115" s="274">
        <v>428.23333333333341</v>
      </c>
      <c r="K115" s="272">
        <v>421.2</v>
      </c>
      <c r="L115" s="272">
        <v>411.65</v>
      </c>
      <c r="M115" s="272">
        <v>3.35582</v>
      </c>
    </row>
    <row r="116" spans="1:13">
      <c r="A116" s="296">
        <v>107</v>
      </c>
      <c r="B116" s="272" t="s">
        <v>119</v>
      </c>
      <c r="C116" s="272">
        <v>49.15</v>
      </c>
      <c r="D116" s="274">
        <v>49.050000000000004</v>
      </c>
      <c r="E116" s="274">
        <v>48.70000000000001</v>
      </c>
      <c r="F116" s="274">
        <v>48.250000000000007</v>
      </c>
      <c r="G116" s="274">
        <v>47.900000000000013</v>
      </c>
      <c r="H116" s="274">
        <v>49.500000000000007</v>
      </c>
      <c r="I116" s="274">
        <v>49.85</v>
      </c>
      <c r="J116" s="274">
        <v>50.300000000000004</v>
      </c>
      <c r="K116" s="272">
        <v>49.4</v>
      </c>
      <c r="L116" s="272">
        <v>48.6</v>
      </c>
      <c r="M116" s="272">
        <v>250.04704000000001</v>
      </c>
    </row>
    <row r="117" spans="1:13">
      <c r="A117" s="296">
        <v>108</v>
      </c>
      <c r="B117" s="272" t="s">
        <v>126</v>
      </c>
      <c r="C117" s="272">
        <v>233.1</v>
      </c>
      <c r="D117" s="274">
        <v>234.21666666666667</v>
      </c>
      <c r="E117" s="274">
        <v>230.38333333333333</v>
      </c>
      <c r="F117" s="274">
        <v>227.66666666666666</v>
      </c>
      <c r="G117" s="274">
        <v>223.83333333333331</v>
      </c>
      <c r="H117" s="274">
        <v>236.93333333333334</v>
      </c>
      <c r="I117" s="274">
        <v>240.76666666666665</v>
      </c>
      <c r="J117" s="274">
        <v>243.48333333333335</v>
      </c>
      <c r="K117" s="272">
        <v>238.05</v>
      </c>
      <c r="L117" s="272">
        <v>231.5</v>
      </c>
      <c r="M117" s="272">
        <v>414.95834000000002</v>
      </c>
    </row>
    <row r="118" spans="1:13">
      <c r="A118" s="296">
        <v>109</v>
      </c>
      <c r="B118" s="272" t="s">
        <v>115</v>
      </c>
      <c r="C118" s="272">
        <v>218.75</v>
      </c>
      <c r="D118" s="274">
        <v>218.51666666666665</v>
      </c>
      <c r="E118" s="274">
        <v>215.73333333333329</v>
      </c>
      <c r="F118" s="274">
        <v>212.71666666666664</v>
      </c>
      <c r="G118" s="274">
        <v>209.93333333333328</v>
      </c>
      <c r="H118" s="274">
        <v>221.5333333333333</v>
      </c>
      <c r="I118" s="274">
        <v>224.31666666666666</v>
      </c>
      <c r="J118" s="274">
        <v>227.33333333333331</v>
      </c>
      <c r="K118" s="272">
        <v>221.3</v>
      </c>
      <c r="L118" s="272">
        <v>215.5</v>
      </c>
      <c r="M118" s="272">
        <v>98.880080000000007</v>
      </c>
    </row>
    <row r="119" spans="1:13">
      <c r="A119" s="296">
        <v>110</v>
      </c>
      <c r="B119" s="272" t="s">
        <v>256</v>
      </c>
      <c r="C119" s="272">
        <v>122.7</v>
      </c>
      <c r="D119" s="274">
        <v>121.73333333333333</v>
      </c>
      <c r="E119" s="274">
        <v>120.46666666666667</v>
      </c>
      <c r="F119" s="274">
        <v>118.23333333333333</v>
      </c>
      <c r="G119" s="274">
        <v>116.96666666666667</v>
      </c>
      <c r="H119" s="274">
        <v>123.96666666666667</v>
      </c>
      <c r="I119" s="274">
        <v>125.23333333333335</v>
      </c>
      <c r="J119" s="274">
        <v>127.46666666666667</v>
      </c>
      <c r="K119" s="272">
        <v>123</v>
      </c>
      <c r="L119" s="272">
        <v>119.5</v>
      </c>
      <c r="M119" s="272">
        <v>42.931280000000001</v>
      </c>
    </row>
    <row r="120" spans="1:13">
      <c r="A120" s="296">
        <v>111</v>
      </c>
      <c r="B120" s="272" t="s">
        <v>125</v>
      </c>
      <c r="C120" s="272">
        <v>104.1</v>
      </c>
      <c r="D120" s="274">
        <v>103.64999999999999</v>
      </c>
      <c r="E120" s="274">
        <v>102.89999999999998</v>
      </c>
      <c r="F120" s="274">
        <v>101.69999999999999</v>
      </c>
      <c r="G120" s="274">
        <v>100.94999999999997</v>
      </c>
      <c r="H120" s="274">
        <v>104.84999999999998</v>
      </c>
      <c r="I120" s="274">
        <v>105.60000000000001</v>
      </c>
      <c r="J120" s="274">
        <v>106.79999999999998</v>
      </c>
      <c r="K120" s="272">
        <v>104.4</v>
      </c>
      <c r="L120" s="272">
        <v>102.45</v>
      </c>
      <c r="M120" s="272">
        <v>379.24977000000001</v>
      </c>
    </row>
    <row r="121" spans="1:13">
      <c r="A121" s="296">
        <v>112</v>
      </c>
      <c r="B121" s="272" t="s">
        <v>773</v>
      </c>
      <c r="C121" s="272">
        <v>1618.7</v>
      </c>
      <c r="D121" s="274">
        <v>1603.2333333333333</v>
      </c>
      <c r="E121" s="274">
        <v>1577.4666666666667</v>
      </c>
      <c r="F121" s="274">
        <v>1536.2333333333333</v>
      </c>
      <c r="G121" s="274">
        <v>1510.4666666666667</v>
      </c>
      <c r="H121" s="274">
        <v>1644.4666666666667</v>
      </c>
      <c r="I121" s="274">
        <v>1670.2333333333336</v>
      </c>
      <c r="J121" s="274">
        <v>1711.4666666666667</v>
      </c>
      <c r="K121" s="272">
        <v>1629</v>
      </c>
      <c r="L121" s="272">
        <v>1562</v>
      </c>
      <c r="M121" s="272">
        <v>48.527610000000003</v>
      </c>
    </row>
    <row r="122" spans="1:13">
      <c r="A122" s="296">
        <v>113</v>
      </c>
      <c r="B122" s="272" t="s">
        <v>120</v>
      </c>
      <c r="C122" s="272">
        <v>543.85</v>
      </c>
      <c r="D122" s="274">
        <v>544.01666666666665</v>
      </c>
      <c r="E122" s="274">
        <v>538.38333333333333</v>
      </c>
      <c r="F122" s="274">
        <v>532.91666666666663</v>
      </c>
      <c r="G122" s="274">
        <v>527.2833333333333</v>
      </c>
      <c r="H122" s="274">
        <v>549.48333333333335</v>
      </c>
      <c r="I122" s="274">
        <v>555.11666666666656</v>
      </c>
      <c r="J122" s="274">
        <v>560.58333333333337</v>
      </c>
      <c r="K122" s="272">
        <v>549.65</v>
      </c>
      <c r="L122" s="272">
        <v>538.54999999999995</v>
      </c>
      <c r="M122" s="272">
        <v>13.4925</v>
      </c>
    </row>
    <row r="123" spans="1:13">
      <c r="A123" s="296">
        <v>114</v>
      </c>
      <c r="B123" s="272" t="s">
        <v>832</v>
      </c>
      <c r="C123" s="272">
        <v>239.95</v>
      </c>
      <c r="D123" s="274">
        <v>240.53333333333333</v>
      </c>
      <c r="E123" s="274">
        <v>236.06666666666666</v>
      </c>
      <c r="F123" s="274">
        <v>232.18333333333334</v>
      </c>
      <c r="G123" s="274">
        <v>227.71666666666667</v>
      </c>
      <c r="H123" s="274">
        <v>244.41666666666666</v>
      </c>
      <c r="I123" s="274">
        <v>248.8833333333333</v>
      </c>
      <c r="J123" s="274">
        <v>252.76666666666665</v>
      </c>
      <c r="K123" s="272">
        <v>245</v>
      </c>
      <c r="L123" s="272">
        <v>236.65</v>
      </c>
      <c r="M123" s="272">
        <v>67.464690000000004</v>
      </c>
    </row>
    <row r="124" spans="1:13">
      <c r="A124" s="296">
        <v>115</v>
      </c>
      <c r="B124" s="272" t="s">
        <v>122</v>
      </c>
      <c r="C124" s="272">
        <v>1035.0999999999999</v>
      </c>
      <c r="D124" s="274">
        <v>1039.3666666666666</v>
      </c>
      <c r="E124" s="274">
        <v>1023.7333333333331</v>
      </c>
      <c r="F124" s="274">
        <v>1012.3666666666666</v>
      </c>
      <c r="G124" s="274">
        <v>996.73333333333312</v>
      </c>
      <c r="H124" s="274">
        <v>1050.7333333333331</v>
      </c>
      <c r="I124" s="274">
        <v>1066.3666666666668</v>
      </c>
      <c r="J124" s="274">
        <v>1077.7333333333331</v>
      </c>
      <c r="K124" s="272">
        <v>1055</v>
      </c>
      <c r="L124" s="272">
        <v>1028</v>
      </c>
      <c r="M124" s="272">
        <v>71.622839999999997</v>
      </c>
    </row>
    <row r="125" spans="1:13">
      <c r="A125" s="296">
        <v>116</v>
      </c>
      <c r="B125" s="272" t="s">
        <v>257</v>
      </c>
      <c r="C125" s="272">
        <v>5058.55</v>
      </c>
      <c r="D125" s="274">
        <v>5014.666666666667</v>
      </c>
      <c r="E125" s="274">
        <v>4893.8833333333341</v>
      </c>
      <c r="F125" s="274">
        <v>4729.2166666666672</v>
      </c>
      <c r="G125" s="274">
        <v>4608.4333333333343</v>
      </c>
      <c r="H125" s="274">
        <v>5179.3333333333339</v>
      </c>
      <c r="I125" s="274">
        <v>5300.1166666666668</v>
      </c>
      <c r="J125" s="274">
        <v>5464.7833333333338</v>
      </c>
      <c r="K125" s="272">
        <v>5135.45</v>
      </c>
      <c r="L125" s="272">
        <v>4850</v>
      </c>
      <c r="M125" s="272">
        <v>11.14452</v>
      </c>
    </row>
    <row r="126" spans="1:13">
      <c r="A126" s="296">
        <v>117</v>
      </c>
      <c r="B126" s="272" t="s">
        <v>124</v>
      </c>
      <c r="C126" s="272">
        <v>1303.55</v>
      </c>
      <c r="D126" s="274">
        <v>1296.3500000000001</v>
      </c>
      <c r="E126" s="274">
        <v>1282.7000000000003</v>
      </c>
      <c r="F126" s="274">
        <v>1261.8500000000001</v>
      </c>
      <c r="G126" s="274">
        <v>1248.2000000000003</v>
      </c>
      <c r="H126" s="274">
        <v>1317.2000000000003</v>
      </c>
      <c r="I126" s="274">
        <v>1330.8500000000004</v>
      </c>
      <c r="J126" s="274">
        <v>1351.7000000000003</v>
      </c>
      <c r="K126" s="272">
        <v>1310</v>
      </c>
      <c r="L126" s="272">
        <v>1275.5</v>
      </c>
      <c r="M126" s="272">
        <v>69.219220000000007</v>
      </c>
    </row>
    <row r="127" spans="1:13">
      <c r="A127" s="296">
        <v>118</v>
      </c>
      <c r="B127" s="272" t="s">
        <v>121</v>
      </c>
      <c r="C127" s="272">
        <v>1695.95</v>
      </c>
      <c r="D127" s="274">
        <v>1706.9000000000003</v>
      </c>
      <c r="E127" s="274">
        <v>1669.9000000000005</v>
      </c>
      <c r="F127" s="274">
        <v>1643.8500000000001</v>
      </c>
      <c r="G127" s="274">
        <v>1606.8500000000004</v>
      </c>
      <c r="H127" s="274">
        <v>1732.9500000000007</v>
      </c>
      <c r="I127" s="274">
        <v>1769.9500000000003</v>
      </c>
      <c r="J127" s="274">
        <v>1796.0000000000009</v>
      </c>
      <c r="K127" s="272">
        <v>1743.9</v>
      </c>
      <c r="L127" s="272">
        <v>1680.85</v>
      </c>
      <c r="M127" s="272">
        <v>12.323320000000001</v>
      </c>
    </row>
    <row r="128" spans="1:13">
      <c r="A128" s="296">
        <v>119</v>
      </c>
      <c r="B128" s="272" t="s">
        <v>258</v>
      </c>
      <c r="C128" s="272">
        <v>1942.65</v>
      </c>
      <c r="D128" s="274">
        <v>1957.9166666666667</v>
      </c>
      <c r="E128" s="274">
        <v>1916.8333333333335</v>
      </c>
      <c r="F128" s="274">
        <v>1891.0166666666667</v>
      </c>
      <c r="G128" s="274">
        <v>1849.9333333333334</v>
      </c>
      <c r="H128" s="274">
        <v>1983.7333333333336</v>
      </c>
      <c r="I128" s="274">
        <v>2024.8166666666671</v>
      </c>
      <c r="J128" s="274">
        <v>2050.6333333333337</v>
      </c>
      <c r="K128" s="272">
        <v>1999</v>
      </c>
      <c r="L128" s="272">
        <v>1932.1</v>
      </c>
      <c r="M128" s="272">
        <v>2.3388100000000001</v>
      </c>
    </row>
    <row r="129" spans="1:13">
      <c r="A129" s="296">
        <v>120</v>
      </c>
      <c r="B129" s="272" t="s">
        <v>259</v>
      </c>
      <c r="C129" s="272">
        <v>71.650000000000006</v>
      </c>
      <c r="D129" s="274">
        <v>71.649999999999991</v>
      </c>
      <c r="E129" s="274">
        <v>70.549999999999983</v>
      </c>
      <c r="F129" s="274">
        <v>69.449999999999989</v>
      </c>
      <c r="G129" s="274">
        <v>68.34999999999998</v>
      </c>
      <c r="H129" s="274">
        <v>72.749999999999986</v>
      </c>
      <c r="I129" s="274">
        <v>73.84999999999998</v>
      </c>
      <c r="J129" s="274">
        <v>74.949999999999989</v>
      </c>
      <c r="K129" s="272">
        <v>72.75</v>
      </c>
      <c r="L129" s="272">
        <v>70.55</v>
      </c>
      <c r="M129" s="272">
        <v>22.978940000000001</v>
      </c>
    </row>
    <row r="130" spans="1:13">
      <c r="A130" s="296">
        <v>121</v>
      </c>
      <c r="B130" s="272" t="s">
        <v>128</v>
      </c>
      <c r="C130" s="272">
        <v>417.65</v>
      </c>
      <c r="D130" s="274">
        <v>412.7</v>
      </c>
      <c r="E130" s="274">
        <v>406.15</v>
      </c>
      <c r="F130" s="274">
        <v>394.65</v>
      </c>
      <c r="G130" s="274">
        <v>388.09999999999997</v>
      </c>
      <c r="H130" s="274">
        <v>424.2</v>
      </c>
      <c r="I130" s="274">
        <v>430.75000000000006</v>
      </c>
      <c r="J130" s="274">
        <v>442.25</v>
      </c>
      <c r="K130" s="272">
        <v>419.25</v>
      </c>
      <c r="L130" s="272">
        <v>401.2</v>
      </c>
      <c r="M130" s="272">
        <v>90.087220000000002</v>
      </c>
    </row>
    <row r="131" spans="1:13">
      <c r="A131" s="296">
        <v>122</v>
      </c>
      <c r="B131" s="272" t="s">
        <v>127</v>
      </c>
      <c r="C131" s="272">
        <v>307.14999999999998</v>
      </c>
      <c r="D131" s="274">
        <v>305.51666666666665</v>
      </c>
      <c r="E131" s="274">
        <v>299.43333333333328</v>
      </c>
      <c r="F131" s="274">
        <v>291.71666666666664</v>
      </c>
      <c r="G131" s="274">
        <v>285.63333333333327</v>
      </c>
      <c r="H131" s="274">
        <v>313.23333333333329</v>
      </c>
      <c r="I131" s="274">
        <v>319.31666666666666</v>
      </c>
      <c r="J131" s="274">
        <v>327.0333333333333</v>
      </c>
      <c r="K131" s="272">
        <v>311.60000000000002</v>
      </c>
      <c r="L131" s="272">
        <v>297.8</v>
      </c>
      <c r="M131" s="272">
        <v>155.04570000000001</v>
      </c>
    </row>
    <row r="132" spans="1:13">
      <c r="A132" s="296">
        <v>123</v>
      </c>
      <c r="B132" s="272" t="s">
        <v>129</v>
      </c>
      <c r="C132" s="272">
        <v>2810.3</v>
      </c>
      <c r="D132" s="274">
        <v>2801.3666666666668</v>
      </c>
      <c r="E132" s="274">
        <v>2773.9333333333334</v>
      </c>
      <c r="F132" s="274">
        <v>2737.5666666666666</v>
      </c>
      <c r="G132" s="274">
        <v>2710.1333333333332</v>
      </c>
      <c r="H132" s="274">
        <v>2837.7333333333336</v>
      </c>
      <c r="I132" s="274">
        <v>2865.166666666667</v>
      </c>
      <c r="J132" s="274">
        <v>2901.5333333333338</v>
      </c>
      <c r="K132" s="272">
        <v>2828.8</v>
      </c>
      <c r="L132" s="272">
        <v>2765</v>
      </c>
      <c r="M132" s="272">
        <v>5.2812900000000003</v>
      </c>
    </row>
    <row r="133" spans="1:13">
      <c r="A133" s="296">
        <v>124</v>
      </c>
      <c r="B133" s="272" t="s">
        <v>131</v>
      </c>
      <c r="C133" s="272">
        <v>1957.15</v>
      </c>
      <c r="D133" s="274">
        <v>1979.55</v>
      </c>
      <c r="E133" s="274">
        <v>1929.1</v>
      </c>
      <c r="F133" s="274">
        <v>1901.05</v>
      </c>
      <c r="G133" s="274">
        <v>1850.6</v>
      </c>
      <c r="H133" s="274">
        <v>2007.6</v>
      </c>
      <c r="I133" s="274">
        <v>2058.0500000000002</v>
      </c>
      <c r="J133" s="274">
        <v>2086.1</v>
      </c>
      <c r="K133" s="272">
        <v>2030</v>
      </c>
      <c r="L133" s="272">
        <v>1951.5</v>
      </c>
      <c r="M133" s="272">
        <v>40.214750000000002</v>
      </c>
    </row>
    <row r="134" spans="1:13">
      <c r="A134" s="296">
        <v>125</v>
      </c>
      <c r="B134" s="272" t="s">
        <v>132</v>
      </c>
      <c r="C134" s="272">
        <v>90.5</v>
      </c>
      <c r="D134" s="274">
        <v>90.783333333333346</v>
      </c>
      <c r="E134" s="274">
        <v>89.716666666666697</v>
      </c>
      <c r="F134" s="274">
        <v>88.933333333333351</v>
      </c>
      <c r="G134" s="274">
        <v>87.866666666666703</v>
      </c>
      <c r="H134" s="274">
        <v>91.566666666666691</v>
      </c>
      <c r="I134" s="274">
        <v>92.633333333333326</v>
      </c>
      <c r="J134" s="274">
        <v>93.416666666666686</v>
      </c>
      <c r="K134" s="272">
        <v>91.85</v>
      </c>
      <c r="L134" s="272">
        <v>90</v>
      </c>
      <c r="M134" s="272">
        <v>89.430570000000003</v>
      </c>
    </row>
    <row r="135" spans="1:13">
      <c r="A135" s="296">
        <v>126</v>
      </c>
      <c r="B135" s="272" t="s">
        <v>260</v>
      </c>
      <c r="C135" s="272">
        <v>2700.55</v>
      </c>
      <c r="D135" s="274">
        <v>2699.8166666666666</v>
      </c>
      <c r="E135" s="274">
        <v>2661.0333333333333</v>
      </c>
      <c r="F135" s="274">
        <v>2621.5166666666669</v>
      </c>
      <c r="G135" s="274">
        <v>2582.7333333333336</v>
      </c>
      <c r="H135" s="274">
        <v>2739.333333333333</v>
      </c>
      <c r="I135" s="274">
        <v>2778.1166666666659</v>
      </c>
      <c r="J135" s="274">
        <v>2817.6333333333328</v>
      </c>
      <c r="K135" s="272">
        <v>2738.6</v>
      </c>
      <c r="L135" s="272">
        <v>2660.3</v>
      </c>
      <c r="M135" s="272">
        <v>1.9351400000000001</v>
      </c>
    </row>
    <row r="136" spans="1:13">
      <c r="A136" s="296">
        <v>127</v>
      </c>
      <c r="B136" s="272" t="s">
        <v>133</v>
      </c>
      <c r="C136" s="272">
        <v>437.3</v>
      </c>
      <c r="D136" s="274">
        <v>440.11666666666662</v>
      </c>
      <c r="E136" s="274">
        <v>432.28333333333325</v>
      </c>
      <c r="F136" s="274">
        <v>427.26666666666665</v>
      </c>
      <c r="G136" s="274">
        <v>419.43333333333328</v>
      </c>
      <c r="H136" s="274">
        <v>445.13333333333321</v>
      </c>
      <c r="I136" s="274">
        <v>452.96666666666658</v>
      </c>
      <c r="J136" s="274">
        <v>457.98333333333318</v>
      </c>
      <c r="K136" s="272">
        <v>447.95</v>
      </c>
      <c r="L136" s="272">
        <v>435.1</v>
      </c>
      <c r="M136" s="272">
        <v>45.3459</v>
      </c>
    </row>
    <row r="137" spans="1:13">
      <c r="A137" s="296">
        <v>128</v>
      </c>
      <c r="B137" s="272" t="s">
        <v>261</v>
      </c>
      <c r="C137" s="272">
        <v>4101.8999999999996</v>
      </c>
      <c r="D137" s="274">
        <v>4114.0999999999995</v>
      </c>
      <c r="E137" s="274">
        <v>4062.7999999999993</v>
      </c>
      <c r="F137" s="274">
        <v>4023.7</v>
      </c>
      <c r="G137" s="274">
        <v>3972.3999999999996</v>
      </c>
      <c r="H137" s="274">
        <v>4153.1999999999989</v>
      </c>
      <c r="I137" s="274">
        <v>4204.5</v>
      </c>
      <c r="J137" s="274">
        <v>4243.5999999999985</v>
      </c>
      <c r="K137" s="272">
        <v>4165.3999999999996</v>
      </c>
      <c r="L137" s="272">
        <v>4075</v>
      </c>
      <c r="M137" s="272">
        <v>1.11277</v>
      </c>
    </row>
    <row r="138" spans="1:13">
      <c r="A138" s="296">
        <v>129</v>
      </c>
      <c r="B138" s="272" t="s">
        <v>134</v>
      </c>
      <c r="C138" s="272">
        <v>1551.8</v>
      </c>
      <c r="D138" s="274">
        <v>1547.2666666666667</v>
      </c>
      <c r="E138" s="274">
        <v>1524.5333333333333</v>
      </c>
      <c r="F138" s="274">
        <v>1497.2666666666667</v>
      </c>
      <c r="G138" s="274">
        <v>1474.5333333333333</v>
      </c>
      <c r="H138" s="274">
        <v>1574.5333333333333</v>
      </c>
      <c r="I138" s="274">
        <v>1597.2666666666664</v>
      </c>
      <c r="J138" s="274">
        <v>1624.5333333333333</v>
      </c>
      <c r="K138" s="272">
        <v>1570</v>
      </c>
      <c r="L138" s="272">
        <v>1520</v>
      </c>
      <c r="M138" s="272">
        <v>52.23019</v>
      </c>
    </row>
    <row r="139" spans="1:13">
      <c r="A139" s="296">
        <v>130</v>
      </c>
      <c r="B139" s="272" t="s">
        <v>135</v>
      </c>
      <c r="C139" s="272">
        <v>1072.5999999999999</v>
      </c>
      <c r="D139" s="274">
        <v>1073.7</v>
      </c>
      <c r="E139" s="274">
        <v>1060.4000000000001</v>
      </c>
      <c r="F139" s="274">
        <v>1048.2</v>
      </c>
      <c r="G139" s="274">
        <v>1034.9000000000001</v>
      </c>
      <c r="H139" s="274">
        <v>1085.9000000000001</v>
      </c>
      <c r="I139" s="274">
        <v>1099.1999999999998</v>
      </c>
      <c r="J139" s="274">
        <v>1111.4000000000001</v>
      </c>
      <c r="K139" s="272">
        <v>1087</v>
      </c>
      <c r="L139" s="272">
        <v>1061.5</v>
      </c>
      <c r="M139" s="272">
        <v>20.407579999999999</v>
      </c>
    </row>
    <row r="140" spans="1:13">
      <c r="A140" s="296">
        <v>131</v>
      </c>
      <c r="B140" s="272" t="s">
        <v>146</v>
      </c>
      <c r="C140" s="272">
        <v>90870.75</v>
      </c>
      <c r="D140" s="274">
        <v>91140.666666666672</v>
      </c>
      <c r="E140" s="274">
        <v>89730.083333333343</v>
      </c>
      <c r="F140" s="274">
        <v>88589.416666666672</v>
      </c>
      <c r="G140" s="274">
        <v>87178.833333333343</v>
      </c>
      <c r="H140" s="274">
        <v>92281.333333333343</v>
      </c>
      <c r="I140" s="274">
        <v>93691.916666666686</v>
      </c>
      <c r="J140" s="274">
        <v>94832.583333333343</v>
      </c>
      <c r="K140" s="272">
        <v>92551.25</v>
      </c>
      <c r="L140" s="272">
        <v>90000</v>
      </c>
      <c r="M140" s="272">
        <v>0.36568000000000001</v>
      </c>
    </row>
    <row r="141" spans="1:13">
      <c r="A141" s="296">
        <v>132</v>
      </c>
      <c r="B141" s="272" t="s">
        <v>143</v>
      </c>
      <c r="C141" s="272">
        <v>1110.5</v>
      </c>
      <c r="D141" s="274">
        <v>1104.8666666666666</v>
      </c>
      <c r="E141" s="274">
        <v>1095.6333333333332</v>
      </c>
      <c r="F141" s="274">
        <v>1080.7666666666667</v>
      </c>
      <c r="G141" s="274">
        <v>1071.5333333333333</v>
      </c>
      <c r="H141" s="274">
        <v>1119.7333333333331</v>
      </c>
      <c r="I141" s="274">
        <v>1128.9666666666662</v>
      </c>
      <c r="J141" s="274">
        <v>1143.833333333333</v>
      </c>
      <c r="K141" s="272">
        <v>1114.0999999999999</v>
      </c>
      <c r="L141" s="272">
        <v>1090</v>
      </c>
      <c r="M141" s="272">
        <v>5.4199400000000004</v>
      </c>
    </row>
    <row r="142" spans="1:13">
      <c r="A142" s="296">
        <v>133</v>
      </c>
      <c r="B142" s="272" t="s">
        <v>137</v>
      </c>
      <c r="C142" s="272">
        <v>184.15</v>
      </c>
      <c r="D142" s="274">
        <v>183.36666666666667</v>
      </c>
      <c r="E142" s="274">
        <v>178.83333333333334</v>
      </c>
      <c r="F142" s="274">
        <v>173.51666666666668</v>
      </c>
      <c r="G142" s="274">
        <v>168.98333333333335</v>
      </c>
      <c r="H142" s="274">
        <v>188.68333333333334</v>
      </c>
      <c r="I142" s="274">
        <v>193.21666666666664</v>
      </c>
      <c r="J142" s="274">
        <v>198.53333333333333</v>
      </c>
      <c r="K142" s="272">
        <v>187.9</v>
      </c>
      <c r="L142" s="272">
        <v>178.05</v>
      </c>
      <c r="M142" s="272">
        <v>117.16067</v>
      </c>
    </row>
    <row r="143" spans="1:13">
      <c r="A143" s="296">
        <v>134</v>
      </c>
      <c r="B143" s="272" t="s">
        <v>136</v>
      </c>
      <c r="C143" s="272">
        <v>928.4</v>
      </c>
      <c r="D143" s="274">
        <v>923.81666666666661</v>
      </c>
      <c r="E143" s="274">
        <v>895.58333333333326</v>
      </c>
      <c r="F143" s="274">
        <v>862.76666666666665</v>
      </c>
      <c r="G143" s="274">
        <v>834.5333333333333</v>
      </c>
      <c r="H143" s="274">
        <v>956.63333333333321</v>
      </c>
      <c r="I143" s="274">
        <v>984.86666666666656</v>
      </c>
      <c r="J143" s="274">
        <v>1017.6833333333332</v>
      </c>
      <c r="K143" s="272">
        <v>952.05</v>
      </c>
      <c r="L143" s="272">
        <v>891</v>
      </c>
      <c r="M143" s="272">
        <v>211.79624999999999</v>
      </c>
    </row>
    <row r="144" spans="1:13">
      <c r="A144" s="296">
        <v>135</v>
      </c>
      <c r="B144" s="272" t="s">
        <v>138</v>
      </c>
      <c r="C144" s="272">
        <v>173.6</v>
      </c>
      <c r="D144" s="274">
        <v>174.95000000000002</v>
      </c>
      <c r="E144" s="274">
        <v>170.05000000000004</v>
      </c>
      <c r="F144" s="274">
        <v>166.50000000000003</v>
      </c>
      <c r="G144" s="274">
        <v>161.60000000000005</v>
      </c>
      <c r="H144" s="274">
        <v>178.50000000000003</v>
      </c>
      <c r="I144" s="274">
        <v>183.4</v>
      </c>
      <c r="J144" s="274">
        <v>186.95000000000002</v>
      </c>
      <c r="K144" s="272">
        <v>179.85</v>
      </c>
      <c r="L144" s="272">
        <v>171.4</v>
      </c>
      <c r="M144" s="272">
        <v>55.570639999999997</v>
      </c>
    </row>
    <row r="145" spans="1:13">
      <c r="A145" s="296">
        <v>136</v>
      </c>
      <c r="B145" s="272" t="s">
        <v>139</v>
      </c>
      <c r="C145" s="272">
        <v>411.25</v>
      </c>
      <c r="D145" s="274">
        <v>411.23333333333335</v>
      </c>
      <c r="E145" s="274">
        <v>408.51666666666671</v>
      </c>
      <c r="F145" s="274">
        <v>405.78333333333336</v>
      </c>
      <c r="G145" s="274">
        <v>403.06666666666672</v>
      </c>
      <c r="H145" s="274">
        <v>413.9666666666667</v>
      </c>
      <c r="I145" s="274">
        <v>416.68333333333339</v>
      </c>
      <c r="J145" s="274">
        <v>419.41666666666669</v>
      </c>
      <c r="K145" s="272">
        <v>413.95</v>
      </c>
      <c r="L145" s="272">
        <v>408.5</v>
      </c>
      <c r="M145" s="272">
        <v>16.051649999999999</v>
      </c>
    </row>
    <row r="146" spans="1:13">
      <c r="A146" s="296">
        <v>137</v>
      </c>
      <c r="B146" s="272" t="s">
        <v>140</v>
      </c>
      <c r="C146" s="272">
        <v>7574.6</v>
      </c>
      <c r="D146" s="274">
        <v>7562.3666666666659</v>
      </c>
      <c r="E146" s="274">
        <v>7486.7333333333318</v>
      </c>
      <c r="F146" s="274">
        <v>7398.8666666666659</v>
      </c>
      <c r="G146" s="274">
        <v>7323.2333333333318</v>
      </c>
      <c r="H146" s="274">
        <v>7650.2333333333318</v>
      </c>
      <c r="I146" s="274">
        <v>7725.866666666665</v>
      </c>
      <c r="J146" s="274">
        <v>7813.7333333333318</v>
      </c>
      <c r="K146" s="272">
        <v>7638</v>
      </c>
      <c r="L146" s="272">
        <v>7474.5</v>
      </c>
      <c r="M146" s="272">
        <v>9.1237200000000005</v>
      </c>
    </row>
    <row r="147" spans="1:13">
      <c r="A147" s="296">
        <v>138</v>
      </c>
      <c r="B147" s="272" t="s">
        <v>142</v>
      </c>
      <c r="C147" s="272">
        <v>728.95</v>
      </c>
      <c r="D147" s="274">
        <v>727</v>
      </c>
      <c r="E147" s="274">
        <v>717.1</v>
      </c>
      <c r="F147" s="274">
        <v>705.25</v>
      </c>
      <c r="G147" s="274">
        <v>695.35</v>
      </c>
      <c r="H147" s="274">
        <v>738.85</v>
      </c>
      <c r="I147" s="274">
        <v>748.75000000000011</v>
      </c>
      <c r="J147" s="274">
        <v>760.6</v>
      </c>
      <c r="K147" s="272">
        <v>736.9</v>
      </c>
      <c r="L147" s="272">
        <v>715.15</v>
      </c>
      <c r="M147" s="272">
        <v>7.7191099999999997</v>
      </c>
    </row>
    <row r="148" spans="1:13">
      <c r="A148" s="296">
        <v>139</v>
      </c>
      <c r="B148" s="272" t="s">
        <v>144</v>
      </c>
      <c r="C148" s="272">
        <v>1738.95</v>
      </c>
      <c r="D148" s="274">
        <v>1722.8833333333334</v>
      </c>
      <c r="E148" s="274">
        <v>1699.8666666666668</v>
      </c>
      <c r="F148" s="274">
        <v>1660.7833333333333</v>
      </c>
      <c r="G148" s="274">
        <v>1637.7666666666667</v>
      </c>
      <c r="H148" s="274">
        <v>1761.9666666666669</v>
      </c>
      <c r="I148" s="274">
        <v>1784.9833333333338</v>
      </c>
      <c r="J148" s="274">
        <v>1824.0666666666671</v>
      </c>
      <c r="K148" s="272">
        <v>1745.9</v>
      </c>
      <c r="L148" s="272">
        <v>1683.8</v>
      </c>
      <c r="M148" s="272">
        <v>5.98278</v>
      </c>
    </row>
    <row r="149" spans="1:13">
      <c r="A149" s="296">
        <v>140</v>
      </c>
      <c r="B149" s="272" t="s">
        <v>145</v>
      </c>
      <c r="C149" s="272">
        <v>162.85</v>
      </c>
      <c r="D149" s="274">
        <v>161.83333333333334</v>
      </c>
      <c r="E149" s="274">
        <v>158.26666666666668</v>
      </c>
      <c r="F149" s="274">
        <v>153.68333333333334</v>
      </c>
      <c r="G149" s="274">
        <v>150.11666666666667</v>
      </c>
      <c r="H149" s="274">
        <v>166.41666666666669</v>
      </c>
      <c r="I149" s="274">
        <v>169.98333333333335</v>
      </c>
      <c r="J149" s="274">
        <v>174.56666666666669</v>
      </c>
      <c r="K149" s="272">
        <v>165.4</v>
      </c>
      <c r="L149" s="272">
        <v>157.25</v>
      </c>
      <c r="M149" s="272">
        <v>262.2337</v>
      </c>
    </row>
    <row r="150" spans="1:13">
      <c r="A150" s="296">
        <v>141</v>
      </c>
      <c r="B150" s="272" t="s">
        <v>263</v>
      </c>
      <c r="C150" s="272">
        <v>1632.1</v>
      </c>
      <c r="D150" s="274">
        <v>1616.4666666666665</v>
      </c>
      <c r="E150" s="274">
        <v>1593.2333333333329</v>
      </c>
      <c r="F150" s="274">
        <v>1554.3666666666663</v>
      </c>
      <c r="G150" s="274">
        <v>1531.1333333333328</v>
      </c>
      <c r="H150" s="274">
        <v>1655.333333333333</v>
      </c>
      <c r="I150" s="274">
        <v>1678.5666666666666</v>
      </c>
      <c r="J150" s="274">
        <v>1717.4333333333332</v>
      </c>
      <c r="K150" s="272">
        <v>1639.7</v>
      </c>
      <c r="L150" s="272">
        <v>1577.6</v>
      </c>
      <c r="M150" s="272">
        <v>3.7847599999999999</v>
      </c>
    </row>
    <row r="151" spans="1:13">
      <c r="A151" s="296">
        <v>142</v>
      </c>
      <c r="B151" s="272" t="s">
        <v>147</v>
      </c>
      <c r="C151" s="272">
        <v>1176.55</v>
      </c>
      <c r="D151" s="274">
        <v>1176.1333333333332</v>
      </c>
      <c r="E151" s="274">
        <v>1165.4666666666665</v>
      </c>
      <c r="F151" s="274">
        <v>1154.3833333333332</v>
      </c>
      <c r="G151" s="274">
        <v>1143.7166666666665</v>
      </c>
      <c r="H151" s="274">
        <v>1187.2166666666665</v>
      </c>
      <c r="I151" s="274">
        <v>1197.8833333333334</v>
      </c>
      <c r="J151" s="274">
        <v>1208.9666666666665</v>
      </c>
      <c r="K151" s="272">
        <v>1186.8</v>
      </c>
      <c r="L151" s="272">
        <v>1165.05</v>
      </c>
      <c r="M151" s="272">
        <v>11.076510000000001</v>
      </c>
    </row>
    <row r="152" spans="1:13">
      <c r="A152" s="296">
        <v>143</v>
      </c>
      <c r="B152" s="272" t="s">
        <v>264</v>
      </c>
      <c r="C152" s="272">
        <v>909.1</v>
      </c>
      <c r="D152" s="274">
        <v>915.0333333333333</v>
      </c>
      <c r="E152" s="274">
        <v>900.06666666666661</v>
      </c>
      <c r="F152" s="274">
        <v>891.0333333333333</v>
      </c>
      <c r="G152" s="274">
        <v>876.06666666666661</v>
      </c>
      <c r="H152" s="274">
        <v>924.06666666666661</v>
      </c>
      <c r="I152" s="274">
        <v>939.0333333333333</v>
      </c>
      <c r="J152" s="274">
        <v>948.06666666666661</v>
      </c>
      <c r="K152" s="272">
        <v>930</v>
      </c>
      <c r="L152" s="272">
        <v>906</v>
      </c>
      <c r="M152" s="272">
        <v>3.48231</v>
      </c>
    </row>
    <row r="153" spans="1:13">
      <c r="A153" s="296">
        <v>144</v>
      </c>
      <c r="B153" s="272" t="s">
        <v>152</v>
      </c>
      <c r="C153" s="272">
        <v>117.75</v>
      </c>
      <c r="D153" s="274">
        <v>117.5</v>
      </c>
      <c r="E153" s="274">
        <v>115.25</v>
      </c>
      <c r="F153" s="274">
        <v>112.75</v>
      </c>
      <c r="G153" s="274">
        <v>110.5</v>
      </c>
      <c r="H153" s="274">
        <v>120</v>
      </c>
      <c r="I153" s="274">
        <v>122.25</v>
      </c>
      <c r="J153" s="274">
        <v>124.75</v>
      </c>
      <c r="K153" s="272">
        <v>119.75</v>
      </c>
      <c r="L153" s="272">
        <v>115</v>
      </c>
      <c r="M153" s="272">
        <v>123.88909</v>
      </c>
    </row>
    <row r="154" spans="1:13">
      <c r="A154" s="296">
        <v>145</v>
      </c>
      <c r="B154" s="272" t="s">
        <v>153</v>
      </c>
      <c r="C154" s="272">
        <v>100.3</v>
      </c>
      <c r="D154" s="274">
        <v>99.116666666666674</v>
      </c>
      <c r="E154" s="274">
        <v>97.283333333333346</v>
      </c>
      <c r="F154" s="274">
        <v>94.266666666666666</v>
      </c>
      <c r="G154" s="274">
        <v>92.433333333333337</v>
      </c>
      <c r="H154" s="274">
        <v>102.13333333333335</v>
      </c>
      <c r="I154" s="274">
        <v>103.96666666666667</v>
      </c>
      <c r="J154" s="274">
        <v>106.98333333333336</v>
      </c>
      <c r="K154" s="272">
        <v>100.95</v>
      </c>
      <c r="L154" s="272">
        <v>96.1</v>
      </c>
      <c r="M154" s="272">
        <v>537.37960999999996</v>
      </c>
    </row>
    <row r="155" spans="1:13">
      <c r="A155" s="296">
        <v>146</v>
      </c>
      <c r="B155" s="272" t="s">
        <v>148</v>
      </c>
      <c r="C155" s="272">
        <v>50.55</v>
      </c>
      <c r="D155" s="274">
        <v>50.716666666666661</v>
      </c>
      <c r="E155" s="274">
        <v>50.033333333333324</v>
      </c>
      <c r="F155" s="274">
        <v>49.516666666666666</v>
      </c>
      <c r="G155" s="274">
        <v>48.833333333333329</v>
      </c>
      <c r="H155" s="274">
        <v>51.23333333333332</v>
      </c>
      <c r="I155" s="274">
        <v>51.916666666666657</v>
      </c>
      <c r="J155" s="274">
        <v>52.433333333333316</v>
      </c>
      <c r="K155" s="272">
        <v>51.4</v>
      </c>
      <c r="L155" s="272">
        <v>50.2</v>
      </c>
      <c r="M155" s="272">
        <v>137.21690000000001</v>
      </c>
    </row>
    <row r="156" spans="1:13">
      <c r="A156" s="296">
        <v>147</v>
      </c>
      <c r="B156" s="272" t="s">
        <v>451</v>
      </c>
      <c r="C156" s="272">
        <v>2505.6</v>
      </c>
      <c r="D156" s="274">
        <v>2513.5333333333333</v>
      </c>
      <c r="E156" s="274">
        <v>2484.0666666666666</v>
      </c>
      <c r="F156" s="274">
        <v>2462.5333333333333</v>
      </c>
      <c r="G156" s="274">
        <v>2433.0666666666666</v>
      </c>
      <c r="H156" s="274">
        <v>2535.0666666666666</v>
      </c>
      <c r="I156" s="274">
        <v>2564.5333333333328</v>
      </c>
      <c r="J156" s="274">
        <v>2586.0666666666666</v>
      </c>
      <c r="K156" s="272">
        <v>2543</v>
      </c>
      <c r="L156" s="272">
        <v>2492</v>
      </c>
      <c r="M156" s="272">
        <v>0.71053999999999995</v>
      </c>
    </row>
    <row r="157" spans="1:13">
      <c r="A157" s="296">
        <v>148</v>
      </c>
      <c r="B157" s="272" t="s">
        <v>151</v>
      </c>
      <c r="C157" s="272">
        <v>17218.2</v>
      </c>
      <c r="D157" s="274">
        <v>17201.416666666668</v>
      </c>
      <c r="E157" s="274">
        <v>17117.933333333334</v>
      </c>
      <c r="F157" s="274">
        <v>17017.666666666668</v>
      </c>
      <c r="G157" s="274">
        <v>16934.183333333334</v>
      </c>
      <c r="H157" s="274">
        <v>17301.683333333334</v>
      </c>
      <c r="I157" s="274">
        <v>17385.166666666664</v>
      </c>
      <c r="J157" s="274">
        <v>17485.433333333334</v>
      </c>
      <c r="K157" s="272">
        <v>17284.900000000001</v>
      </c>
      <c r="L157" s="272">
        <v>17101.150000000001</v>
      </c>
      <c r="M157" s="272">
        <v>1.21607</v>
      </c>
    </row>
    <row r="158" spans="1:13">
      <c r="A158" s="296">
        <v>149</v>
      </c>
      <c r="B158" s="272" t="s">
        <v>793</v>
      </c>
      <c r="C158" s="272">
        <v>331.1</v>
      </c>
      <c r="D158" s="274">
        <v>332.4666666666667</v>
      </c>
      <c r="E158" s="274">
        <v>327.63333333333338</v>
      </c>
      <c r="F158" s="274">
        <v>324.16666666666669</v>
      </c>
      <c r="G158" s="274">
        <v>319.33333333333337</v>
      </c>
      <c r="H158" s="274">
        <v>335.93333333333339</v>
      </c>
      <c r="I158" s="274">
        <v>340.76666666666665</v>
      </c>
      <c r="J158" s="274">
        <v>344.23333333333341</v>
      </c>
      <c r="K158" s="272">
        <v>337.3</v>
      </c>
      <c r="L158" s="272">
        <v>329</v>
      </c>
      <c r="M158" s="272">
        <v>14.250719999999999</v>
      </c>
    </row>
    <row r="159" spans="1:13">
      <c r="A159" s="296">
        <v>150</v>
      </c>
      <c r="B159" s="272" t="s">
        <v>266</v>
      </c>
      <c r="C159" s="272">
        <v>574.45000000000005</v>
      </c>
      <c r="D159" s="274">
        <v>568.66666666666663</v>
      </c>
      <c r="E159" s="274">
        <v>559.43333333333328</v>
      </c>
      <c r="F159" s="274">
        <v>544.41666666666663</v>
      </c>
      <c r="G159" s="274">
        <v>535.18333333333328</v>
      </c>
      <c r="H159" s="274">
        <v>583.68333333333328</v>
      </c>
      <c r="I159" s="274">
        <v>592.91666666666663</v>
      </c>
      <c r="J159" s="274">
        <v>607.93333333333328</v>
      </c>
      <c r="K159" s="272">
        <v>577.9</v>
      </c>
      <c r="L159" s="272">
        <v>553.65</v>
      </c>
      <c r="M159" s="272">
        <v>3.7593100000000002</v>
      </c>
    </row>
    <row r="160" spans="1:13">
      <c r="A160" s="296">
        <v>151</v>
      </c>
      <c r="B160" s="272" t="s">
        <v>155</v>
      </c>
      <c r="C160" s="272">
        <v>99.65</v>
      </c>
      <c r="D160" s="274">
        <v>99.84999999999998</v>
      </c>
      <c r="E160" s="274">
        <v>98.899999999999963</v>
      </c>
      <c r="F160" s="274">
        <v>98.149999999999977</v>
      </c>
      <c r="G160" s="274">
        <v>97.19999999999996</v>
      </c>
      <c r="H160" s="274">
        <v>100.59999999999997</v>
      </c>
      <c r="I160" s="274">
        <v>101.54999999999998</v>
      </c>
      <c r="J160" s="274">
        <v>102.29999999999997</v>
      </c>
      <c r="K160" s="272">
        <v>100.8</v>
      </c>
      <c r="L160" s="272">
        <v>99.1</v>
      </c>
      <c r="M160" s="272">
        <v>290.96830999999997</v>
      </c>
    </row>
    <row r="161" spans="1:13">
      <c r="A161" s="296">
        <v>152</v>
      </c>
      <c r="B161" s="272" t="s">
        <v>154</v>
      </c>
      <c r="C161" s="272">
        <v>118.05</v>
      </c>
      <c r="D161" s="274">
        <v>118.51666666666667</v>
      </c>
      <c r="E161" s="274">
        <v>117.03333333333333</v>
      </c>
      <c r="F161" s="274">
        <v>116.01666666666667</v>
      </c>
      <c r="G161" s="274">
        <v>114.53333333333333</v>
      </c>
      <c r="H161" s="274">
        <v>119.53333333333333</v>
      </c>
      <c r="I161" s="274">
        <v>121.01666666666665</v>
      </c>
      <c r="J161" s="274">
        <v>122.03333333333333</v>
      </c>
      <c r="K161" s="272">
        <v>120</v>
      </c>
      <c r="L161" s="272">
        <v>117.5</v>
      </c>
      <c r="M161" s="272">
        <v>12.05908</v>
      </c>
    </row>
    <row r="162" spans="1:13">
      <c r="A162" s="296">
        <v>153</v>
      </c>
      <c r="B162" s="272" t="s">
        <v>267</v>
      </c>
      <c r="C162" s="272">
        <v>3237.8</v>
      </c>
      <c r="D162" s="274">
        <v>3271.9333333333329</v>
      </c>
      <c r="E162" s="274">
        <v>3195.8666666666659</v>
      </c>
      <c r="F162" s="274">
        <v>3153.9333333333329</v>
      </c>
      <c r="G162" s="274">
        <v>3077.8666666666659</v>
      </c>
      <c r="H162" s="274">
        <v>3313.8666666666659</v>
      </c>
      <c r="I162" s="274">
        <v>3389.9333333333325</v>
      </c>
      <c r="J162" s="274">
        <v>3431.8666666666659</v>
      </c>
      <c r="K162" s="272">
        <v>3348</v>
      </c>
      <c r="L162" s="272">
        <v>3230</v>
      </c>
      <c r="M162" s="272">
        <v>0.60436999999999996</v>
      </c>
    </row>
    <row r="163" spans="1:13">
      <c r="A163" s="296">
        <v>154</v>
      </c>
      <c r="B163" s="272" t="s">
        <v>268</v>
      </c>
      <c r="C163" s="272">
        <v>2236.9</v>
      </c>
      <c r="D163" s="274">
        <v>2249.9666666666667</v>
      </c>
      <c r="E163" s="274">
        <v>2209.9333333333334</v>
      </c>
      <c r="F163" s="274">
        <v>2182.9666666666667</v>
      </c>
      <c r="G163" s="274">
        <v>2142.9333333333334</v>
      </c>
      <c r="H163" s="274">
        <v>2276.9333333333334</v>
      </c>
      <c r="I163" s="274">
        <v>2316.9666666666672</v>
      </c>
      <c r="J163" s="274">
        <v>2343.9333333333334</v>
      </c>
      <c r="K163" s="272">
        <v>2290</v>
      </c>
      <c r="L163" s="272">
        <v>2223</v>
      </c>
      <c r="M163" s="272">
        <v>2.9837400000000001</v>
      </c>
    </row>
    <row r="164" spans="1:13">
      <c r="A164" s="296">
        <v>155</v>
      </c>
      <c r="B164" s="272" t="s">
        <v>156</v>
      </c>
      <c r="C164" s="272">
        <v>29201.85</v>
      </c>
      <c r="D164" s="274">
        <v>29311.100000000002</v>
      </c>
      <c r="E164" s="274">
        <v>28670.750000000004</v>
      </c>
      <c r="F164" s="274">
        <v>28139.65</v>
      </c>
      <c r="G164" s="274">
        <v>27499.300000000003</v>
      </c>
      <c r="H164" s="274">
        <v>29842.200000000004</v>
      </c>
      <c r="I164" s="274">
        <v>30482.550000000003</v>
      </c>
      <c r="J164" s="274">
        <v>31013.650000000005</v>
      </c>
      <c r="K164" s="272">
        <v>29951.45</v>
      </c>
      <c r="L164" s="272">
        <v>28780</v>
      </c>
      <c r="M164" s="272">
        <v>0.55391000000000001</v>
      </c>
    </row>
    <row r="165" spans="1:13">
      <c r="A165" s="296">
        <v>156</v>
      </c>
      <c r="B165" s="272" t="s">
        <v>158</v>
      </c>
      <c r="C165" s="272">
        <v>242.05</v>
      </c>
      <c r="D165" s="274">
        <v>243.26666666666665</v>
      </c>
      <c r="E165" s="274">
        <v>239.5333333333333</v>
      </c>
      <c r="F165" s="274">
        <v>237.01666666666665</v>
      </c>
      <c r="G165" s="274">
        <v>233.2833333333333</v>
      </c>
      <c r="H165" s="274">
        <v>245.7833333333333</v>
      </c>
      <c r="I165" s="274">
        <v>249.51666666666665</v>
      </c>
      <c r="J165" s="274">
        <v>252.0333333333333</v>
      </c>
      <c r="K165" s="272">
        <v>247</v>
      </c>
      <c r="L165" s="272">
        <v>240.75</v>
      </c>
      <c r="M165" s="272">
        <v>38.826520000000002</v>
      </c>
    </row>
    <row r="166" spans="1:13">
      <c r="A166" s="296">
        <v>157</v>
      </c>
      <c r="B166" s="272" t="s">
        <v>270</v>
      </c>
      <c r="C166" s="272">
        <v>4493.1499999999996</v>
      </c>
      <c r="D166" s="274">
        <v>4518.1333333333332</v>
      </c>
      <c r="E166" s="274">
        <v>4450.0166666666664</v>
      </c>
      <c r="F166" s="274">
        <v>4406.8833333333332</v>
      </c>
      <c r="G166" s="274">
        <v>4338.7666666666664</v>
      </c>
      <c r="H166" s="274">
        <v>4561.2666666666664</v>
      </c>
      <c r="I166" s="274">
        <v>4629.3833333333332</v>
      </c>
      <c r="J166" s="274">
        <v>4672.5166666666664</v>
      </c>
      <c r="K166" s="272">
        <v>4586.25</v>
      </c>
      <c r="L166" s="272">
        <v>4475</v>
      </c>
      <c r="M166" s="272">
        <v>0.66268000000000005</v>
      </c>
    </row>
    <row r="167" spans="1:13">
      <c r="A167" s="296">
        <v>158</v>
      </c>
      <c r="B167" s="272" t="s">
        <v>160</v>
      </c>
      <c r="C167" s="272">
        <v>1733.7</v>
      </c>
      <c r="D167" s="274">
        <v>1739.45</v>
      </c>
      <c r="E167" s="274">
        <v>1723.9</v>
      </c>
      <c r="F167" s="274">
        <v>1714.1000000000001</v>
      </c>
      <c r="G167" s="274">
        <v>1698.5500000000002</v>
      </c>
      <c r="H167" s="274">
        <v>1749.25</v>
      </c>
      <c r="I167" s="274">
        <v>1764.7999999999997</v>
      </c>
      <c r="J167" s="274">
        <v>1774.6</v>
      </c>
      <c r="K167" s="272">
        <v>1755</v>
      </c>
      <c r="L167" s="272">
        <v>1729.65</v>
      </c>
      <c r="M167" s="272">
        <v>2.9000699999999999</v>
      </c>
    </row>
    <row r="168" spans="1:13">
      <c r="A168" s="296">
        <v>159</v>
      </c>
      <c r="B168" s="272" t="s">
        <v>157</v>
      </c>
      <c r="C168" s="272">
        <v>1591.25</v>
      </c>
      <c r="D168" s="274">
        <v>1586.0833333333333</v>
      </c>
      <c r="E168" s="274">
        <v>1554.1666666666665</v>
      </c>
      <c r="F168" s="274">
        <v>1517.0833333333333</v>
      </c>
      <c r="G168" s="274">
        <v>1485.1666666666665</v>
      </c>
      <c r="H168" s="274">
        <v>1623.1666666666665</v>
      </c>
      <c r="I168" s="274">
        <v>1655.083333333333</v>
      </c>
      <c r="J168" s="274">
        <v>1692.1666666666665</v>
      </c>
      <c r="K168" s="272">
        <v>1618</v>
      </c>
      <c r="L168" s="272">
        <v>1549</v>
      </c>
      <c r="M168" s="272">
        <v>18.49756</v>
      </c>
    </row>
    <row r="169" spans="1:13">
      <c r="A169" s="296">
        <v>160</v>
      </c>
      <c r="B169" s="272" t="s">
        <v>462</v>
      </c>
      <c r="C169" s="272">
        <v>1317.15</v>
      </c>
      <c r="D169" s="274">
        <v>1308.05</v>
      </c>
      <c r="E169" s="274">
        <v>1291.0999999999999</v>
      </c>
      <c r="F169" s="274">
        <v>1265.05</v>
      </c>
      <c r="G169" s="274">
        <v>1248.0999999999999</v>
      </c>
      <c r="H169" s="274">
        <v>1334.1</v>
      </c>
      <c r="I169" s="274">
        <v>1351.0500000000002</v>
      </c>
      <c r="J169" s="274">
        <v>1377.1</v>
      </c>
      <c r="K169" s="272">
        <v>1325</v>
      </c>
      <c r="L169" s="272">
        <v>1282</v>
      </c>
      <c r="M169" s="272">
        <v>2.5129000000000001</v>
      </c>
    </row>
    <row r="170" spans="1:13">
      <c r="A170" s="296">
        <v>161</v>
      </c>
      <c r="B170" s="272" t="s">
        <v>159</v>
      </c>
      <c r="C170" s="272">
        <v>128.1</v>
      </c>
      <c r="D170" s="274">
        <v>127.61666666666666</v>
      </c>
      <c r="E170" s="274">
        <v>126.78333333333333</v>
      </c>
      <c r="F170" s="274">
        <v>125.46666666666667</v>
      </c>
      <c r="G170" s="274">
        <v>124.63333333333334</v>
      </c>
      <c r="H170" s="274">
        <v>128.93333333333334</v>
      </c>
      <c r="I170" s="274">
        <v>129.76666666666665</v>
      </c>
      <c r="J170" s="274">
        <v>131.08333333333331</v>
      </c>
      <c r="K170" s="272">
        <v>128.44999999999999</v>
      </c>
      <c r="L170" s="272">
        <v>126.3</v>
      </c>
      <c r="M170" s="272">
        <v>60.442909999999998</v>
      </c>
    </row>
    <row r="171" spans="1:13">
      <c r="A171" s="296">
        <v>162</v>
      </c>
      <c r="B171" s="272" t="s">
        <v>162</v>
      </c>
      <c r="C171" s="272">
        <v>212.55</v>
      </c>
      <c r="D171" s="274">
        <v>210.55000000000004</v>
      </c>
      <c r="E171" s="274">
        <v>207.70000000000007</v>
      </c>
      <c r="F171" s="274">
        <v>202.85000000000002</v>
      </c>
      <c r="G171" s="274">
        <v>200.00000000000006</v>
      </c>
      <c r="H171" s="274">
        <v>215.40000000000009</v>
      </c>
      <c r="I171" s="274">
        <v>218.25000000000006</v>
      </c>
      <c r="J171" s="274">
        <v>223.10000000000011</v>
      </c>
      <c r="K171" s="272">
        <v>213.4</v>
      </c>
      <c r="L171" s="272">
        <v>205.7</v>
      </c>
      <c r="M171" s="272">
        <v>159.95755</v>
      </c>
    </row>
    <row r="172" spans="1:13">
      <c r="A172" s="296">
        <v>163</v>
      </c>
      <c r="B172" s="272" t="s">
        <v>271</v>
      </c>
      <c r="C172" s="272">
        <v>283.3</v>
      </c>
      <c r="D172" s="274">
        <v>283.7833333333333</v>
      </c>
      <c r="E172" s="274">
        <v>279.56666666666661</v>
      </c>
      <c r="F172" s="274">
        <v>275.83333333333331</v>
      </c>
      <c r="G172" s="274">
        <v>271.61666666666662</v>
      </c>
      <c r="H172" s="274">
        <v>287.51666666666659</v>
      </c>
      <c r="I172" s="274">
        <v>291.73333333333329</v>
      </c>
      <c r="J172" s="274">
        <v>295.46666666666658</v>
      </c>
      <c r="K172" s="272">
        <v>288</v>
      </c>
      <c r="L172" s="272">
        <v>280.05</v>
      </c>
      <c r="M172" s="272">
        <v>2.3005100000000001</v>
      </c>
    </row>
    <row r="173" spans="1:13">
      <c r="A173" s="296">
        <v>164</v>
      </c>
      <c r="B173" s="272" t="s">
        <v>272</v>
      </c>
      <c r="C173" s="272">
        <v>12708.8</v>
      </c>
      <c r="D173" s="274">
        <v>12621.15</v>
      </c>
      <c r="E173" s="274">
        <v>12443.3</v>
      </c>
      <c r="F173" s="274">
        <v>12177.8</v>
      </c>
      <c r="G173" s="274">
        <v>11999.949999999999</v>
      </c>
      <c r="H173" s="274">
        <v>12886.65</v>
      </c>
      <c r="I173" s="274">
        <v>13064.500000000002</v>
      </c>
      <c r="J173" s="274">
        <v>13330</v>
      </c>
      <c r="K173" s="272">
        <v>12799</v>
      </c>
      <c r="L173" s="272">
        <v>12355.65</v>
      </c>
      <c r="M173" s="272">
        <v>0.15820000000000001</v>
      </c>
    </row>
    <row r="174" spans="1:13">
      <c r="A174" s="296">
        <v>165</v>
      </c>
      <c r="B174" s="272" t="s">
        <v>161</v>
      </c>
      <c r="C174" s="272">
        <v>38</v>
      </c>
      <c r="D174" s="274">
        <v>38.983333333333334</v>
      </c>
      <c r="E174" s="274">
        <v>36.766666666666666</v>
      </c>
      <c r="F174" s="274">
        <v>35.533333333333331</v>
      </c>
      <c r="G174" s="274">
        <v>33.316666666666663</v>
      </c>
      <c r="H174" s="274">
        <v>40.216666666666669</v>
      </c>
      <c r="I174" s="274">
        <v>42.433333333333337</v>
      </c>
      <c r="J174" s="274">
        <v>43.666666666666671</v>
      </c>
      <c r="K174" s="272">
        <v>41.2</v>
      </c>
      <c r="L174" s="272">
        <v>37.75</v>
      </c>
      <c r="M174" s="272">
        <v>2081.9109400000002</v>
      </c>
    </row>
    <row r="175" spans="1:13">
      <c r="A175" s="296">
        <v>166</v>
      </c>
      <c r="B175" s="272" t="s">
        <v>165</v>
      </c>
      <c r="C175" s="272">
        <v>247.4</v>
      </c>
      <c r="D175" s="274">
        <v>250.45000000000002</v>
      </c>
      <c r="E175" s="274">
        <v>242.95000000000005</v>
      </c>
      <c r="F175" s="274">
        <v>238.50000000000003</v>
      </c>
      <c r="G175" s="274">
        <v>231.00000000000006</v>
      </c>
      <c r="H175" s="274">
        <v>254.90000000000003</v>
      </c>
      <c r="I175" s="274">
        <v>262.39999999999998</v>
      </c>
      <c r="J175" s="274">
        <v>266.85000000000002</v>
      </c>
      <c r="K175" s="272">
        <v>257.95</v>
      </c>
      <c r="L175" s="272">
        <v>246</v>
      </c>
      <c r="M175" s="272">
        <v>124.12595</v>
      </c>
    </row>
    <row r="176" spans="1:13">
      <c r="A176" s="296">
        <v>167</v>
      </c>
      <c r="B176" s="272" t="s">
        <v>166</v>
      </c>
      <c r="C176" s="272">
        <v>149.1</v>
      </c>
      <c r="D176" s="274">
        <v>148.43333333333334</v>
      </c>
      <c r="E176" s="274">
        <v>147.36666666666667</v>
      </c>
      <c r="F176" s="274">
        <v>145.63333333333333</v>
      </c>
      <c r="G176" s="274">
        <v>144.56666666666666</v>
      </c>
      <c r="H176" s="274">
        <v>150.16666666666669</v>
      </c>
      <c r="I176" s="274">
        <v>151.23333333333335</v>
      </c>
      <c r="J176" s="274">
        <v>152.9666666666667</v>
      </c>
      <c r="K176" s="272">
        <v>149.5</v>
      </c>
      <c r="L176" s="272">
        <v>146.69999999999999</v>
      </c>
      <c r="M176" s="272">
        <v>33.683520000000001</v>
      </c>
    </row>
    <row r="177" spans="1:13">
      <c r="A177" s="296">
        <v>168</v>
      </c>
      <c r="B177" s="272" t="s">
        <v>274</v>
      </c>
      <c r="C177" s="272">
        <v>478</v>
      </c>
      <c r="D177" s="274">
        <v>479.16666666666669</v>
      </c>
      <c r="E177" s="274">
        <v>475.83333333333337</v>
      </c>
      <c r="F177" s="274">
        <v>473.66666666666669</v>
      </c>
      <c r="G177" s="274">
        <v>470.33333333333337</v>
      </c>
      <c r="H177" s="274">
        <v>481.33333333333337</v>
      </c>
      <c r="I177" s="274">
        <v>484.66666666666674</v>
      </c>
      <c r="J177" s="274">
        <v>486.83333333333337</v>
      </c>
      <c r="K177" s="272">
        <v>482.5</v>
      </c>
      <c r="L177" s="272">
        <v>477</v>
      </c>
      <c r="M177" s="272">
        <v>2.0709300000000002</v>
      </c>
    </row>
    <row r="178" spans="1:13">
      <c r="A178" s="296">
        <v>169</v>
      </c>
      <c r="B178" s="272" t="s">
        <v>167</v>
      </c>
      <c r="C178" s="272">
        <v>1951.45</v>
      </c>
      <c r="D178" s="274">
        <v>1949.8333333333333</v>
      </c>
      <c r="E178" s="274">
        <v>1930.6666666666665</v>
      </c>
      <c r="F178" s="274">
        <v>1909.8833333333332</v>
      </c>
      <c r="G178" s="274">
        <v>1890.7166666666665</v>
      </c>
      <c r="H178" s="274">
        <v>1970.6166666666666</v>
      </c>
      <c r="I178" s="274">
        <v>1989.7833333333331</v>
      </c>
      <c r="J178" s="274">
        <v>2010.5666666666666</v>
      </c>
      <c r="K178" s="272">
        <v>1969</v>
      </c>
      <c r="L178" s="272">
        <v>1929.05</v>
      </c>
      <c r="M178" s="272">
        <v>97.761359999999996</v>
      </c>
    </row>
    <row r="179" spans="1:13">
      <c r="A179" s="296">
        <v>170</v>
      </c>
      <c r="B179" s="272" t="s">
        <v>818</v>
      </c>
      <c r="C179" s="272">
        <v>983.65</v>
      </c>
      <c r="D179" s="274">
        <v>985.58333333333337</v>
      </c>
      <c r="E179" s="274">
        <v>976.16666666666674</v>
      </c>
      <c r="F179" s="274">
        <v>968.68333333333339</v>
      </c>
      <c r="G179" s="274">
        <v>959.26666666666677</v>
      </c>
      <c r="H179" s="274">
        <v>993.06666666666672</v>
      </c>
      <c r="I179" s="274">
        <v>1002.4833333333335</v>
      </c>
      <c r="J179" s="274">
        <v>1009.9666666666667</v>
      </c>
      <c r="K179" s="272">
        <v>995</v>
      </c>
      <c r="L179" s="272">
        <v>978.1</v>
      </c>
      <c r="M179" s="272">
        <v>8.1376799999999996</v>
      </c>
    </row>
    <row r="180" spans="1:13">
      <c r="A180" s="296">
        <v>171</v>
      </c>
      <c r="B180" s="272" t="s">
        <v>275</v>
      </c>
      <c r="C180" s="272">
        <v>859.1</v>
      </c>
      <c r="D180" s="274">
        <v>862.6</v>
      </c>
      <c r="E180" s="274">
        <v>853.5</v>
      </c>
      <c r="F180" s="274">
        <v>847.9</v>
      </c>
      <c r="G180" s="274">
        <v>838.8</v>
      </c>
      <c r="H180" s="274">
        <v>868.2</v>
      </c>
      <c r="I180" s="274">
        <v>877.30000000000018</v>
      </c>
      <c r="J180" s="274">
        <v>882.90000000000009</v>
      </c>
      <c r="K180" s="272">
        <v>871.7</v>
      </c>
      <c r="L180" s="272">
        <v>857</v>
      </c>
      <c r="M180" s="272">
        <v>18.996759999999998</v>
      </c>
    </row>
    <row r="181" spans="1:13">
      <c r="A181" s="296">
        <v>172</v>
      </c>
      <c r="B181" s="272" t="s">
        <v>172</v>
      </c>
      <c r="C181" s="272">
        <v>5634.95</v>
      </c>
      <c r="D181" s="274">
        <v>5625.5166666666664</v>
      </c>
      <c r="E181" s="274">
        <v>5577.4333333333325</v>
      </c>
      <c r="F181" s="274">
        <v>5519.9166666666661</v>
      </c>
      <c r="G181" s="274">
        <v>5471.8333333333321</v>
      </c>
      <c r="H181" s="274">
        <v>5683.0333333333328</v>
      </c>
      <c r="I181" s="274">
        <v>5731.1166666666668</v>
      </c>
      <c r="J181" s="274">
        <v>5788.6333333333332</v>
      </c>
      <c r="K181" s="272">
        <v>5673.6</v>
      </c>
      <c r="L181" s="272">
        <v>5568</v>
      </c>
      <c r="M181" s="272">
        <v>0.93425000000000002</v>
      </c>
    </row>
    <row r="182" spans="1:13">
      <c r="A182" s="296">
        <v>173</v>
      </c>
      <c r="B182" s="272" t="s">
        <v>479</v>
      </c>
      <c r="C182" s="272">
        <v>7886.6</v>
      </c>
      <c r="D182" s="274">
        <v>7887.1833333333334</v>
      </c>
      <c r="E182" s="274">
        <v>7849.416666666667</v>
      </c>
      <c r="F182" s="274">
        <v>7812.2333333333336</v>
      </c>
      <c r="G182" s="274">
        <v>7774.4666666666672</v>
      </c>
      <c r="H182" s="274">
        <v>7924.3666666666668</v>
      </c>
      <c r="I182" s="274">
        <v>7962.1333333333332</v>
      </c>
      <c r="J182" s="274">
        <v>7999.3166666666666</v>
      </c>
      <c r="K182" s="272">
        <v>7924.95</v>
      </c>
      <c r="L182" s="272">
        <v>7850</v>
      </c>
      <c r="M182" s="272">
        <v>0.19381999999999999</v>
      </c>
    </row>
    <row r="183" spans="1:13">
      <c r="A183" s="296">
        <v>174</v>
      </c>
      <c r="B183" s="272" t="s">
        <v>170</v>
      </c>
      <c r="C183" s="272">
        <v>28022.2</v>
      </c>
      <c r="D183" s="274">
        <v>27686.583333333332</v>
      </c>
      <c r="E183" s="274">
        <v>27085.666666666664</v>
      </c>
      <c r="F183" s="274">
        <v>26149.133333333331</v>
      </c>
      <c r="G183" s="274">
        <v>25548.216666666664</v>
      </c>
      <c r="H183" s="274">
        <v>28623.116666666665</v>
      </c>
      <c r="I183" s="274">
        <v>29224.033333333329</v>
      </c>
      <c r="J183" s="274">
        <v>30160.566666666666</v>
      </c>
      <c r="K183" s="272">
        <v>28287.5</v>
      </c>
      <c r="L183" s="272">
        <v>26750.05</v>
      </c>
      <c r="M183" s="272">
        <v>1.83938</v>
      </c>
    </row>
    <row r="184" spans="1:13">
      <c r="A184" s="296">
        <v>175</v>
      </c>
      <c r="B184" s="272" t="s">
        <v>173</v>
      </c>
      <c r="C184" s="272">
        <v>1419.5</v>
      </c>
      <c r="D184" s="274">
        <v>1435.45</v>
      </c>
      <c r="E184" s="274">
        <v>1391.9</v>
      </c>
      <c r="F184" s="274">
        <v>1364.3</v>
      </c>
      <c r="G184" s="274">
        <v>1320.75</v>
      </c>
      <c r="H184" s="274">
        <v>1463.0500000000002</v>
      </c>
      <c r="I184" s="274">
        <v>1506.6</v>
      </c>
      <c r="J184" s="274">
        <v>1534.2000000000003</v>
      </c>
      <c r="K184" s="272">
        <v>1479</v>
      </c>
      <c r="L184" s="272">
        <v>1407.85</v>
      </c>
      <c r="M184" s="272">
        <v>36.634619999999998</v>
      </c>
    </row>
    <row r="185" spans="1:13">
      <c r="A185" s="296">
        <v>176</v>
      </c>
      <c r="B185" s="272" t="s">
        <v>171</v>
      </c>
      <c r="C185" s="272">
        <v>1879.25</v>
      </c>
      <c r="D185" s="274">
        <v>1866.1000000000001</v>
      </c>
      <c r="E185" s="274">
        <v>1845.2000000000003</v>
      </c>
      <c r="F185" s="274">
        <v>1811.15</v>
      </c>
      <c r="G185" s="274">
        <v>1790.2500000000002</v>
      </c>
      <c r="H185" s="274">
        <v>1900.1500000000003</v>
      </c>
      <c r="I185" s="274">
        <v>1921.0500000000004</v>
      </c>
      <c r="J185" s="274">
        <v>1955.1000000000004</v>
      </c>
      <c r="K185" s="272">
        <v>1887</v>
      </c>
      <c r="L185" s="272">
        <v>1832.05</v>
      </c>
      <c r="M185" s="272">
        <v>4.2003399999999997</v>
      </c>
    </row>
    <row r="186" spans="1:13">
      <c r="A186" s="296">
        <v>177</v>
      </c>
      <c r="B186" s="272" t="s">
        <v>169</v>
      </c>
      <c r="C186" s="272">
        <v>397.05</v>
      </c>
      <c r="D186" s="274">
        <v>399.86666666666662</v>
      </c>
      <c r="E186" s="274">
        <v>391.93333333333322</v>
      </c>
      <c r="F186" s="274">
        <v>386.81666666666661</v>
      </c>
      <c r="G186" s="274">
        <v>378.88333333333321</v>
      </c>
      <c r="H186" s="274">
        <v>404.98333333333323</v>
      </c>
      <c r="I186" s="274">
        <v>412.91666666666663</v>
      </c>
      <c r="J186" s="274">
        <v>418.03333333333325</v>
      </c>
      <c r="K186" s="272">
        <v>407.8</v>
      </c>
      <c r="L186" s="272">
        <v>394.75</v>
      </c>
      <c r="M186" s="272">
        <v>793.89205000000004</v>
      </c>
    </row>
    <row r="187" spans="1:13">
      <c r="A187" s="296">
        <v>178</v>
      </c>
      <c r="B187" s="272" t="s">
        <v>168</v>
      </c>
      <c r="C187" s="272">
        <v>67.7</v>
      </c>
      <c r="D187" s="274">
        <v>66.88333333333334</v>
      </c>
      <c r="E187" s="274">
        <v>65.566666666666677</v>
      </c>
      <c r="F187" s="274">
        <v>63.433333333333337</v>
      </c>
      <c r="G187" s="274">
        <v>62.116666666666674</v>
      </c>
      <c r="H187" s="274">
        <v>69.01666666666668</v>
      </c>
      <c r="I187" s="274">
        <v>70.333333333333343</v>
      </c>
      <c r="J187" s="274">
        <v>72.466666666666683</v>
      </c>
      <c r="K187" s="272">
        <v>68.2</v>
      </c>
      <c r="L187" s="272">
        <v>64.75</v>
      </c>
      <c r="M187" s="272">
        <v>499.44573000000003</v>
      </c>
    </row>
    <row r="188" spans="1:13">
      <c r="A188" s="296">
        <v>179</v>
      </c>
      <c r="B188" s="272" t="s">
        <v>175</v>
      </c>
      <c r="C188" s="272">
        <v>634.65</v>
      </c>
      <c r="D188" s="274">
        <v>637.35</v>
      </c>
      <c r="E188" s="274">
        <v>629.85</v>
      </c>
      <c r="F188" s="274">
        <v>625.04999999999995</v>
      </c>
      <c r="G188" s="274">
        <v>617.54999999999995</v>
      </c>
      <c r="H188" s="274">
        <v>642.15000000000009</v>
      </c>
      <c r="I188" s="274">
        <v>649.65000000000009</v>
      </c>
      <c r="J188" s="274">
        <v>654.45000000000016</v>
      </c>
      <c r="K188" s="272">
        <v>644.85</v>
      </c>
      <c r="L188" s="272">
        <v>632.54999999999995</v>
      </c>
      <c r="M188" s="272">
        <v>64.798010000000005</v>
      </c>
    </row>
    <row r="189" spans="1:13">
      <c r="A189" s="296">
        <v>180</v>
      </c>
      <c r="B189" s="272" t="s">
        <v>176</v>
      </c>
      <c r="C189" s="272">
        <v>551.45000000000005</v>
      </c>
      <c r="D189" s="274">
        <v>555.65</v>
      </c>
      <c r="E189" s="274">
        <v>540.9</v>
      </c>
      <c r="F189" s="274">
        <v>530.35</v>
      </c>
      <c r="G189" s="274">
        <v>515.6</v>
      </c>
      <c r="H189" s="274">
        <v>566.19999999999993</v>
      </c>
      <c r="I189" s="274">
        <v>580.94999999999993</v>
      </c>
      <c r="J189" s="274">
        <v>591.49999999999989</v>
      </c>
      <c r="K189" s="272">
        <v>570.4</v>
      </c>
      <c r="L189" s="272">
        <v>545.1</v>
      </c>
      <c r="M189" s="272">
        <v>61.385249999999999</v>
      </c>
    </row>
    <row r="190" spans="1:13">
      <c r="A190" s="296">
        <v>181</v>
      </c>
      <c r="B190" s="272" t="s">
        <v>276</v>
      </c>
      <c r="C190" s="272">
        <v>580.75</v>
      </c>
      <c r="D190" s="274">
        <v>580.30000000000007</v>
      </c>
      <c r="E190" s="274">
        <v>575.60000000000014</v>
      </c>
      <c r="F190" s="274">
        <v>570.45000000000005</v>
      </c>
      <c r="G190" s="274">
        <v>565.75000000000011</v>
      </c>
      <c r="H190" s="274">
        <v>585.45000000000016</v>
      </c>
      <c r="I190" s="274">
        <v>590.1500000000002</v>
      </c>
      <c r="J190" s="274">
        <v>595.30000000000018</v>
      </c>
      <c r="K190" s="272">
        <v>585</v>
      </c>
      <c r="L190" s="272">
        <v>575.15</v>
      </c>
      <c r="M190" s="272">
        <v>3.0854900000000001</v>
      </c>
    </row>
    <row r="191" spans="1:13">
      <c r="A191" s="296">
        <v>182</v>
      </c>
      <c r="B191" s="272" t="s">
        <v>189</v>
      </c>
      <c r="C191" s="272">
        <v>640.65</v>
      </c>
      <c r="D191" s="274">
        <v>638.15</v>
      </c>
      <c r="E191" s="274">
        <v>631.59999999999991</v>
      </c>
      <c r="F191" s="274">
        <v>622.54999999999995</v>
      </c>
      <c r="G191" s="274">
        <v>615.99999999999989</v>
      </c>
      <c r="H191" s="274">
        <v>647.19999999999993</v>
      </c>
      <c r="I191" s="274">
        <v>653.74999999999989</v>
      </c>
      <c r="J191" s="274">
        <v>662.8</v>
      </c>
      <c r="K191" s="272">
        <v>644.70000000000005</v>
      </c>
      <c r="L191" s="272">
        <v>629.1</v>
      </c>
      <c r="M191" s="272">
        <v>23.092379999999999</v>
      </c>
    </row>
    <row r="192" spans="1:13">
      <c r="A192" s="296">
        <v>183</v>
      </c>
      <c r="B192" s="272" t="s">
        <v>178</v>
      </c>
      <c r="C192" s="272">
        <v>535.75</v>
      </c>
      <c r="D192" s="274">
        <v>533.9</v>
      </c>
      <c r="E192" s="274">
        <v>527.79999999999995</v>
      </c>
      <c r="F192" s="274">
        <v>519.85</v>
      </c>
      <c r="G192" s="274">
        <v>513.75</v>
      </c>
      <c r="H192" s="274">
        <v>541.84999999999991</v>
      </c>
      <c r="I192" s="274">
        <v>547.95000000000005</v>
      </c>
      <c r="J192" s="274">
        <v>555.89999999999986</v>
      </c>
      <c r="K192" s="272">
        <v>540</v>
      </c>
      <c r="L192" s="272">
        <v>525.95000000000005</v>
      </c>
      <c r="M192" s="272">
        <v>27.796029999999998</v>
      </c>
    </row>
    <row r="193" spans="1:13">
      <c r="A193" s="296">
        <v>184</v>
      </c>
      <c r="B193" s="272" t="s">
        <v>184</v>
      </c>
      <c r="C193" s="272">
        <v>3214.1</v>
      </c>
      <c r="D193" s="274">
        <v>3198.4166666666665</v>
      </c>
      <c r="E193" s="274">
        <v>3170.833333333333</v>
      </c>
      <c r="F193" s="274">
        <v>3127.5666666666666</v>
      </c>
      <c r="G193" s="274">
        <v>3099.9833333333331</v>
      </c>
      <c r="H193" s="274">
        <v>3241.6833333333329</v>
      </c>
      <c r="I193" s="274">
        <v>3269.266666666666</v>
      </c>
      <c r="J193" s="274">
        <v>3312.5333333333328</v>
      </c>
      <c r="K193" s="272">
        <v>3226</v>
      </c>
      <c r="L193" s="272">
        <v>3155.15</v>
      </c>
      <c r="M193" s="272">
        <v>25.265920000000001</v>
      </c>
    </row>
    <row r="194" spans="1:13">
      <c r="A194" s="296">
        <v>185</v>
      </c>
      <c r="B194" s="272" t="s">
        <v>807</v>
      </c>
      <c r="C194" s="272">
        <v>597.1</v>
      </c>
      <c r="D194" s="274">
        <v>598.93333333333339</v>
      </c>
      <c r="E194" s="274">
        <v>593.06666666666683</v>
      </c>
      <c r="F194" s="274">
        <v>589.03333333333342</v>
      </c>
      <c r="G194" s="274">
        <v>583.16666666666686</v>
      </c>
      <c r="H194" s="274">
        <v>602.96666666666681</v>
      </c>
      <c r="I194" s="274">
        <v>608.83333333333337</v>
      </c>
      <c r="J194" s="274">
        <v>612.86666666666679</v>
      </c>
      <c r="K194" s="272">
        <v>604.79999999999995</v>
      </c>
      <c r="L194" s="272">
        <v>594.9</v>
      </c>
      <c r="M194" s="272">
        <v>39.70852</v>
      </c>
    </row>
    <row r="195" spans="1:13">
      <c r="A195" s="296">
        <v>186</v>
      </c>
      <c r="B195" s="272" t="s">
        <v>180</v>
      </c>
      <c r="C195" s="272">
        <v>335.95</v>
      </c>
      <c r="D195" s="274">
        <v>331.06666666666666</v>
      </c>
      <c r="E195" s="274">
        <v>322.88333333333333</v>
      </c>
      <c r="F195" s="274">
        <v>309.81666666666666</v>
      </c>
      <c r="G195" s="274">
        <v>301.63333333333333</v>
      </c>
      <c r="H195" s="274">
        <v>344.13333333333333</v>
      </c>
      <c r="I195" s="274">
        <v>352.31666666666661</v>
      </c>
      <c r="J195" s="274">
        <v>365.38333333333333</v>
      </c>
      <c r="K195" s="272">
        <v>339.25</v>
      </c>
      <c r="L195" s="272">
        <v>318</v>
      </c>
      <c r="M195" s="272">
        <v>1021.23614</v>
      </c>
    </row>
    <row r="196" spans="1:13">
      <c r="A196" s="296">
        <v>187</v>
      </c>
      <c r="B196" s="263" t="s">
        <v>182</v>
      </c>
      <c r="C196" s="263">
        <v>90</v>
      </c>
      <c r="D196" s="303">
        <v>89.716666666666654</v>
      </c>
      <c r="E196" s="303">
        <v>87.783333333333303</v>
      </c>
      <c r="F196" s="303">
        <v>85.566666666666649</v>
      </c>
      <c r="G196" s="303">
        <v>83.633333333333297</v>
      </c>
      <c r="H196" s="303">
        <v>91.933333333333309</v>
      </c>
      <c r="I196" s="303">
        <v>93.866666666666674</v>
      </c>
      <c r="J196" s="303">
        <v>96.083333333333314</v>
      </c>
      <c r="K196" s="263">
        <v>91.65</v>
      </c>
      <c r="L196" s="263">
        <v>87.5</v>
      </c>
      <c r="M196" s="263">
        <v>701.45365000000004</v>
      </c>
    </row>
    <row r="197" spans="1:13">
      <c r="A197" s="296">
        <v>188</v>
      </c>
      <c r="B197" s="263" t="s">
        <v>183</v>
      </c>
      <c r="C197" s="263">
        <v>702.95</v>
      </c>
      <c r="D197" s="303">
        <v>696.85</v>
      </c>
      <c r="E197" s="303">
        <v>688.80000000000007</v>
      </c>
      <c r="F197" s="303">
        <v>674.65000000000009</v>
      </c>
      <c r="G197" s="303">
        <v>666.60000000000014</v>
      </c>
      <c r="H197" s="303">
        <v>711</v>
      </c>
      <c r="I197" s="303">
        <v>719.05</v>
      </c>
      <c r="J197" s="303">
        <v>733.19999999999993</v>
      </c>
      <c r="K197" s="263">
        <v>704.9</v>
      </c>
      <c r="L197" s="263">
        <v>682.7</v>
      </c>
      <c r="M197" s="263">
        <v>214.62169</v>
      </c>
    </row>
    <row r="198" spans="1:13">
      <c r="A198" s="296">
        <v>189</v>
      </c>
      <c r="B198" s="263" t="s">
        <v>185</v>
      </c>
      <c r="C198" s="263">
        <v>982.55</v>
      </c>
      <c r="D198" s="303">
        <v>978.69999999999993</v>
      </c>
      <c r="E198" s="303">
        <v>964.39999999999986</v>
      </c>
      <c r="F198" s="303">
        <v>946.24999999999989</v>
      </c>
      <c r="G198" s="303">
        <v>931.94999999999982</v>
      </c>
      <c r="H198" s="303">
        <v>996.84999999999991</v>
      </c>
      <c r="I198" s="303">
        <v>1011.1499999999999</v>
      </c>
      <c r="J198" s="303">
        <v>1029.3</v>
      </c>
      <c r="K198" s="263">
        <v>993</v>
      </c>
      <c r="L198" s="263">
        <v>960.55</v>
      </c>
      <c r="M198" s="263">
        <v>37.13579</v>
      </c>
    </row>
    <row r="199" spans="1:13">
      <c r="A199" s="296">
        <v>190</v>
      </c>
      <c r="B199" s="263" t="s">
        <v>164</v>
      </c>
      <c r="C199" s="263">
        <v>931.45</v>
      </c>
      <c r="D199" s="303">
        <v>914.9666666666667</v>
      </c>
      <c r="E199" s="303">
        <v>891.68333333333339</v>
      </c>
      <c r="F199" s="303">
        <v>851.91666666666674</v>
      </c>
      <c r="G199" s="303">
        <v>828.63333333333344</v>
      </c>
      <c r="H199" s="303">
        <v>954.73333333333335</v>
      </c>
      <c r="I199" s="303">
        <v>978.01666666666665</v>
      </c>
      <c r="J199" s="303">
        <v>1017.7833333333333</v>
      </c>
      <c r="K199" s="263">
        <v>938.25</v>
      </c>
      <c r="L199" s="263">
        <v>875.2</v>
      </c>
      <c r="M199" s="263">
        <v>25.13091</v>
      </c>
    </row>
    <row r="200" spans="1:13">
      <c r="A200" s="296">
        <v>191</v>
      </c>
      <c r="B200" s="263" t="s">
        <v>186</v>
      </c>
      <c r="C200" s="263">
        <v>1541.7</v>
      </c>
      <c r="D200" s="303">
        <v>1538.8666666666668</v>
      </c>
      <c r="E200" s="303">
        <v>1512.8833333333337</v>
      </c>
      <c r="F200" s="303">
        <v>1484.0666666666668</v>
      </c>
      <c r="G200" s="303">
        <v>1458.0833333333337</v>
      </c>
      <c r="H200" s="303">
        <v>1567.6833333333336</v>
      </c>
      <c r="I200" s="303">
        <v>1593.6666666666667</v>
      </c>
      <c r="J200" s="303">
        <v>1622.4833333333336</v>
      </c>
      <c r="K200" s="263">
        <v>1564.85</v>
      </c>
      <c r="L200" s="263">
        <v>1510.05</v>
      </c>
      <c r="M200" s="263">
        <v>26.831980000000001</v>
      </c>
    </row>
    <row r="201" spans="1:13">
      <c r="A201" s="296">
        <v>192</v>
      </c>
      <c r="B201" s="263" t="s">
        <v>187</v>
      </c>
      <c r="C201" s="263">
        <v>2757.95</v>
      </c>
      <c r="D201" s="303">
        <v>2763.6166666666668</v>
      </c>
      <c r="E201" s="303">
        <v>2724.3333333333335</v>
      </c>
      <c r="F201" s="303">
        <v>2690.7166666666667</v>
      </c>
      <c r="G201" s="303">
        <v>2651.4333333333334</v>
      </c>
      <c r="H201" s="303">
        <v>2797.2333333333336</v>
      </c>
      <c r="I201" s="303">
        <v>2836.5166666666664</v>
      </c>
      <c r="J201" s="303">
        <v>2870.1333333333337</v>
      </c>
      <c r="K201" s="263">
        <v>2802.9</v>
      </c>
      <c r="L201" s="263">
        <v>2730</v>
      </c>
      <c r="M201" s="263">
        <v>4.3222800000000001</v>
      </c>
    </row>
    <row r="202" spans="1:13">
      <c r="A202" s="296">
        <v>193</v>
      </c>
      <c r="B202" s="263" t="s">
        <v>188</v>
      </c>
      <c r="C202" s="263">
        <v>322.60000000000002</v>
      </c>
      <c r="D202" s="303">
        <v>322.16666666666669</v>
      </c>
      <c r="E202" s="303">
        <v>319.43333333333339</v>
      </c>
      <c r="F202" s="303">
        <v>316.26666666666671</v>
      </c>
      <c r="G202" s="303">
        <v>313.53333333333342</v>
      </c>
      <c r="H202" s="303">
        <v>325.33333333333337</v>
      </c>
      <c r="I202" s="303">
        <v>328.06666666666661</v>
      </c>
      <c r="J202" s="303">
        <v>331.23333333333335</v>
      </c>
      <c r="K202" s="263">
        <v>324.89999999999998</v>
      </c>
      <c r="L202" s="263">
        <v>319</v>
      </c>
      <c r="M202" s="263">
        <v>13.37801</v>
      </c>
    </row>
    <row r="203" spans="1:13">
      <c r="A203" s="296">
        <v>194</v>
      </c>
      <c r="B203" s="263" t="s">
        <v>511</v>
      </c>
      <c r="C203" s="263">
        <v>691.9</v>
      </c>
      <c r="D203" s="303">
        <v>689.93333333333339</v>
      </c>
      <c r="E203" s="303">
        <v>683.96666666666681</v>
      </c>
      <c r="F203" s="303">
        <v>676.03333333333342</v>
      </c>
      <c r="G203" s="303">
        <v>670.06666666666683</v>
      </c>
      <c r="H203" s="303">
        <v>697.86666666666679</v>
      </c>
      <c r="I203" s="303">
        <v>703.83333333333348</v>
      </c>
      <c r="J203" s="303">
        <v>711.76666666666677</v>
      </c>
      <c r="K203" s="263">
        <v>695.9</v>
      </c>
      <c r="L203" s="263">
        <v>682</v>
      </c>
      <c r="M203" s="263">
        <v>5.2152200000000004</v>
      </c>
    </row>
    <row r="204" spans="1:13">
      <c r="A204" s="296">
        <v>195</v>
      </c>
      <c r="B204" s="263" t="s">
        <v>194</v>
      </c>
      <c r="C204" s="263">
        <v>538.29999999999995</v>
      </c>
      <c r="D204" s="303">
        <v>537.48333333333323</v>
      </c>
      <c r="E204" s="303">
        <v>528.96666666666647</v>
      </c>
      <c r="F204" s="303">
        <v>519.63333333333321</v>
      </c>
      <c r="G204" s="303">
        <v>511.11666666666645</v>
      </c>
      <c r="H204" s="303">
        <v>546.81666666666649</v>
      </c>
      <c r="I204" s="303">
        <v>555.33333333333314</v>
      </c>
      <c r="J204" s="303">
        <v>564.66666666666652</v>
      </c>
      <c r="K204" s="263">
        <v>546</v>
      </c>
      <c r="L204" s="263">
        <v>528.15</v>
      </c>
      <c r="M204" s="263">
        <v>85.114289999999997</v>
      </c>
    </row>
    <row r="205" spans="1:13">
      <c r="A205" s="296">
        <v>196</v>
      </c>
      <c r="B205" s="263" t="s">
        <v>192</v>
      </c>
      <c r="C205" s="263">
        <v>6368.15</v>
      </c>
      <c r="D205" s="303">
        <v>6390.3833333333341</v>
      </c>
      <c r="E205" s="303">
        <v>6295.7666666666682</v>
      </c>
      <c r="F205" s="303">
        <v>6223.3833333333341</v>
      </c>
      <c r="G205" s="303">
        <v>6128.7666666666682</v>
      </c>
      <c r="H205" s="303">
        <v>6462.7666666666682</v>
      </c>
      <c r="I205" s="303">
        <v>6557.383333333335</v>
      </c>
      <c r="J205" s="303">
        <v>6629.7666666666682</v>
      </c>
      <c r="K205" s="263">
        <v>6485</v>
      </c>
      <c r="L205" s="263">
        <v>6318</v>
      </c>
      <c r="M205" s="263">
        <v>7.6944100000000004</v>
      </c>
    </row>
    <row r="206" spans="1:13">
      <c r="A206" s="296">
        <v>197</v>
      </c>
      <c r="B206" s="263" t="s">
        <v>193</v>
      </c>
      <c r="C206" s="263">
        <v>34</v>
      </c>
      <c r="D206" s="303">
        <v>34.433333333333337</v>
      </c>
      <c r="E206" s="303">
        <v>33.466666666666676</v>
      </c>
      <c r="F206" s="303">
        <v>32.933333333333337</v>
      </c>
      <c r="G206" s="303">
        <v>31.966666666666676</v>
      </c>
      <c r="H206" s="303">
        <v>34.966666666666676</v>
      </c>
      <c r="I206" s="303">
        <v>35.933333333333344</v>
      </c>
      <c r="J206" s="303">
        <v>36.466666666666676</v>
      </c>
      <c r="K206" s="263">
        <v>35.4</v>
      </c>
      <c r="L206" s="263">
        <v>33.9</v>
      </c>
      <c r="M206" s="263">
        <v>107.24204</v>
      </c>
    </row>
    <row r="207" spans="1:13">
      <c r="A207" s="296">
        <v>198</v>
      </c>
      <c r="B207" s="263" t="s">
        <v>190</v>
      </c>
      <c r="C207" s="263">
        <v>1269.7</v>
      </c>
      <c r="D207" s="303">
        <v>1276.5666666666666</v>
      </c>
      <c r="E207" s="303">
        <v>1255.1333333333332</v>
      </c>
      <c r="F207" s="303">
        <v>1240.5666666666666</v>
      </c>
      <c r="G207" s="303">
        <v>1219.1333333333332</v>
      </c>
      <c r="H207" s="303">
        <v>1291.1333333333332</v>
      </c>
      <c r="I207" s="303">
        <v>1312.5666666666666</v>
      </c>
      <c r="J207" s="303">
        <v>1327.1333333333332</v>
      </c>
      <c r="K207" s="263">
        <v>1298</v>
      </c>
      <c r="L207" s="263">
        <v>1262</v>
      </c>
      <c r="M207" s="263">
        <v>6.5486500000000003</v>
      </c>
    </row>
    <row r="208" spans="1:13">
      <c r="A208" s="296">
        <v>199</v>
      </c>
      <c r="B208" s="263" t="s">
        <v>141</v>
      </c>
      <c r="C208" s="263">
        <v>580.20000000000005</v>
      </c>
      <c r="D208" s="303">
        <v>582.35</v>
      </c>
      <c r="E208" s="303">
        <v>575.70000000000005</v>
      </c>
      <c r="F208" s="303">
        <v>571.20000000000005</v>
      </c>
      <c r="G208" s="303">
        <v>564.55000000000007</v>
      </c>
      <c r="H208" s="303">
        <v>586.85</v>
      </c>
      <c r="I208" s="303">
        <v>593.49999999999989</v>
      </c>
      <c r="J208" s="303">
        <v>598</v>
      </c>
      <c r="K208" s="263">
        <v>589</v>
      </c>
      <c r="L208" s="263">
        <v>577.85</v>
      </c>
      <c r="M208" s="263">
        <v>24.052530000000001</v>
      </c>
    </row>
    <row r="209" spans="1:13">
      <c r="A209" s="296">
        <v>200</v>
      </c>
      <c r="B209" s="263" t="s">
        <v>278</v>
      </c>
      <c r="C209" s="263">
        <v>234.65</v>
      </c>
      <c r="D209" s="303">
        <v>237.5</v>
      </c>
      <c r="E209" s="303">
        <v>229.65</v>
      </c>
      <c r="F209" s="303">
        <v>224.65</v>
      </c>
      <c r="G209" s="303">
        <v>216.8</v>
      </c>
      <c r="H209" s="303">
        <v>242.5</v>
      </c>
      <c r="I209" s="303">
        <v>250.35000000000002</v>
      </c>
      <c r="J209" s="303">
        <v>255.35</v>
      </c>
      <c r="K209" s="263">
        <v>245.35</v>
      </c>
      <c r="L209" s="263">
        <v>232.5</v>
      </c>
      <c r="M209" s="263">
        <v>7.7937700000000003</v>
      </c>
    </row>
    <row r="210" spans="1:13">
      <c r="A210" s="296">
        <v>201</v>
      </c>
      <c r="B210" s="263" t="s">
        <v>523</v>
      </c>
      <c r="C210" s="263">
        <v>887.3</v>
      </c>
      <c r="D210" s="303">
        <v>892.94999999999993</v>
      </c>
      <c r="E210" s="303">
        <v>876.34999999999991</v>
      </c>
      <c r="F210" s="303">
        <v>865.4</v>
      </c>
      <c r="G210" s="303">
        <v>848.8</v>
      </c>
      <c r="H210" s="303">
        <v>903.89999999999986</v>
      </c>
      <c r="I210" s="303">
        <v>920.5</v>
      </c>
      <c r="J210" s="303">
        <v>931.44999999999982</v>
      </c>
      <c r="K210" s="263">
        <v>909.55</v>
      </c>
      <c r="L210" s="263">
        <v>882</v>
      </c>
      <c r="M210" s="263">
        <v>1.8350500000000001</v>
      </c>
    </row>
    <row r="211" spans="1:13">
      <c r="A211" s="296">
        <v>202</v>
      </c>
      <c r="B211" s="263" t="s">
        <v>118</v>
      </c>
      <c r="C211" s="263">
        <v>11.7</v>
      </c>
      <c r="D211" s="303">
        <v>11.816666666666668</v>
      </c>
      <c r="E211" s="303">
        <v>11.483333333333336</v>
      </c>
      <c r="F211" s="303">
        <v>11.266666666666667</v>
      </c>
      <c r="G211" s="303">
        <v>10.933333333333335</v>
      </c>
      <c r="H211" s="303">
        <v>12.033333333333337</v>
      </c>
      <c r="I211" s="303">
        <v>12.366666666666669</v>
      </c>
      <c r="J211" s="303">
        <v>12.583333333333337</v>
      </c>
      <c r="K211" s="263">
        <v>12.15</v>
      </c>
      <c r="L211" s="263">
        <v>11.6</v>
      </c>
      <c r="M211" s="263">
        <v>1810.41724</v>
      </c>
    </row>
    <row r="212" spans="1:13">
      <c r="A212" s="296">
        <v>203</v>
      </c>
      <c r="B212" s="263" t="s">
        <v>196</v>
      </c>
      <c r="C212" s="263">
        <v>1040.4000000000001</v>
      </c>
      <c r="D212" s="303">
        <v>1030.0166666666667</v>
      </c>
      <c r="E212" s="303">
        <v>1014.5333333333333</v>
      </c>
      <c r="F212" s="303">
        <v>988.66666666666663</v>
      </c>
      <c r="G212" s="303">
        <v>973.18333333333328</v>
      </c>
      <c r="H212" s="303">
        <v>1055.8833333333332</v>
      </c>
      <c r="I212" s="303">
        <v>1071.3666666666663</v>
      </c>
      <c r="J212" s="303">
        <v>1097.2333333333333</v>
      </c>
      <c r="K212" s="263">
        <v>1045.5</v>
      </c>
      <c r="L212" s="263">
        <v>1004.15</v>
      </c>
      <c r="M212" s="263">
        <v>21.912410000000001</v>
      </c>
    </row>
    <row r="213" spans="1:13">
      <c r="A213" s="296">
        <v>204</v>
      </c>
      <c r="B213" s="263" t="s">
        <v>529</v>
      </c>
      <c r="C213" s="263">
        <v>2374.75</v>
      </c>
      <c r="D213" s="303">
        <v>2404.0666666666666</v>
      </c>
      <c r="E213" s="303">
        <v>2340.6833333333334</v>
      </c>
      <c r="F213" s="303">
        <v>2306.6166666666668</v>
      </c>
      <c r="G213" s="303">
        <v>2243.2333333333336</v>
      </c>
      <c r="H213" s="303">
        <v>2438.1333333333332</v>
      </c>
      <c r="I213" s="303">
        <v>2501.5166666666664</v>
      </c>
      <c r="J213" s="303">
        <v>2535.583333333333</v>
      </c>
      <c r="K213" s="263">
        <v>2467.4499999999998</v>
      </c>
      <c r="L213" s="263">
        <v>2370</v>
      </c>
      <c r="M213" s="263">
        <v>2.1931400000000001</v>
      </c>
    </row>
    <row r="214" spans="1:13">
      <c r="A214" s="296">
        <v>205</v>
      </c>
      <c r="B214" s="263" t="s">
        <v>197</v>
      </c>
      <c r="C214" s="303">
        <v>435.3</v>
      </c>
      <c r="D214" s="303">
        <v>433.09999999999997</v>
      </c>
      <c r="E214" s="303">
        <v>428.49999999999994</v>
      </c>
      <c r="F214" s="303">
        <v>421.7</v>
      </c>
      <c r="G214" s="303">
        <v>417.09999999999997</v>
      </c>
      <c r="H214" s="303">
        <v>439.89999999999992</v>
      </c>
      <c r="I214" s="303">
        <v>444.49999999999994</v>
      </c>
      <c r="J214" s="303">
        <v>451.2999999999999</v>
      </c>
      <c r="K214" s="303">
        <v>437.7</v>
      </c>
      <c r="L214" s="303">
        <v>426.3</v>
      </c>
      <c r="M214" s="303">
        <v>125.1634</v>
      </c>
    </row>
    <row r="215" spans="1:13">
      <c r="A215" s="296">
        <v>206</v>
      </c>
      <c r="B215" s="263" t="s">
        <v>198</v>
      </c>
      <c r="C215" s="303">
        <v>17.05</v>
      </c>
      <c r="D215" s="303">
        <v>17.083333333333332</v>
      </c>
      <c r="E215" s="303">
        <v>16.866666666666664</v>
      </c>
      <c r="F215" s="303">
        <v>16.68333333333333</v>
      </c>
      <c r="G215" s="303">
        <v>16.466666666666661</v>
      </c>
      <c r="H215" s="303">
        <v>17.266666666666666</v>
      </c>
      <c r="I215" s="303">
        <v>17.483333333333334</v>
      </c>
      <c r="J215" s="303">
        <v>17.666666666666668</v>
      </c>
      <c r="K215" s="303">
        <v>17.3</v>
      </c>
      <c r="L215" s="303">
        <v>16.899999999999999</v>
      </c>
      <c r="M215" s="303">
        <v>1327.8878500000001</v>
      </c>
    </row>
    <row r="216" spans="1:13">
      <c r="A216" s="296">
        <v>207</v>
      </c>
      <c r="B216" s="263" t="s">
        <v>199</v>
      </c>
      <c r="C216" s="303">
        <v>219.75</v>
      </c>
      <c r="D216" s="303">
        <v>217.65</v>
      </c>
      <c r="E216" s="303">
        <v>212.9</v>
      </c>
      <c r="F216" s="303">
        <v>206.05</v>
      </c>
      <c r="G216" s="303">
        <v>201.3</v>
      </c>
      <c r="H216" s="303">
        <v>224.5</v>
      </c>
      <c r="I216" s="303">
        <v>229.25</v>
      </c>
      <c r="J216" s="303">
        <v>236.1</v>
      </c>
      <c r="K216" s="303">
        <v>222.4</v>
      </c>
      <c r="L216" s="303">
        <v>210.8</v>
      </c>
      <c r="M216" s="303">
        <v>520.78445999999997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8" sqref="B8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56"/>
      <c r="B1" s="556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44236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69"/>
      <c r="L9" s="276"/>
      <c r="M9" s="277"/>
    </row>
    <row r="10" spans="1:15" ht="42.75" customHeight="1">
      <c r="A10" s="548"/>
      <c r="B10" s="550"/>
      <c r="C10" s="555" t="s">
        <v>23</v>
      </c>
      <c r="D10" s="555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21485.05</v>
      </c>
      <c r="D11" s="274">
        <v>21314.083333333332</v>
      </c>
      <c r="E11" s="274">
        <v>21078.716666666664</v>
      </c>
      <c r="F11" s="274">
        <v>20672.383333333331</v>
      </c>
      <c r="G11" s="274">
        <v>20437.016666666663</v>
      </c>
      <c r="H11" s="274">
        <v>21720.416666666664</v>
      </c>
      <c r="I11" s="274">
        <v>21955.783333333333</v>
      </c>
      <c r="J11" s="274">
        <v>22362.116666666665</v>
      </c>
      <c r="K11" s="272">
        <v>21549.45</v>
      </c>
      <c r="L11" s="272">
        <v>20907.75</v>
      </c>
      <c r="M11" s="272">
        <v>0.15009</v>
      </c>
    </row>
    <row r="12" spans="1:15" ht="12" customHeight="1">
      <c r="A12" s="263">
        <v>2</v>
      </c>
      <c r="B12" s="272" t="s">
        <v>788</v>
      </c>
      <c r="C12" s="273">
        <v>1481.95</v>
      </c>
      <c r="D12" s="274">
        <v>1487.25</v>
      </c>
      <c r="E12" s="274">
        <v>1469.75</v>
      </c>
      <c r="F12" s="274">
        <v>1457.55</v>
      </c>
      <c r="G12" s="274">
        <v>1440.05</v>
      </c>
      <c r="H12" s="274">
        <v>1499.45</v>
      </c>
      <c r="I12" s="274">
        <v>1516.95</v>
      </c>
      <c r="J12" s="274">
        <v>1529.15</v>
      </c>
      <c r="K12" s="272">
        <v>1504.75</v>
      </c>
      <c r="L12" s="272">
        <v>1475.05</v>
      </c>
      <c r="M12" s="272">
        <v>0.90254999999999996</v>
      </c>
    </row>
    <row r="13" spans="1:15" ht="12" customHeight="1">
      <c r="A13" s="263">
        <v>3</v>
      </c>
      <c r="B13" s="272" t="s">
        <v>819</v>
      </c>
      <c r="C13" s="273">
        <v>1315</v>
      </c>
      <c r="D13" s="274">
        <v>1302.3333333333333</v>
      </c>
      <c r="E13" s="274">
        <v>1284.6666666666665</v>
      </c>
      <c r="F13" s="274">
        <v>1254.3333333333333</v>
      </c>
      <c r="G13" s="274">
        <v>1236.6666666666665</v>
      </c>
      <c r="H13" s="274">
        <v>1332.6666666666665</v>
      </c>
      <c r="I13" s="274">
        <v>1350.333333333333</v>
      </c>
      <c r="J13" s="274">
        <v>1380.6666666666665</v>
      </c>
      <c r="K13" s="272">
        <v>1320</v>
      </c>
      <c r="L13" s="272">
        <v>1272</v>
      </c>
      <c r="M13" s="272">
        <v>0.91961999999999999</v>
      </c>
    </row>
    <row r="14" spans="1:15" ht="12" customHeight="1">
      <c r="A14" s="263">
        <v>4</v>
      </c>
      <c r="B14" s="272" t="s">
        <v>38</v>
      </c>
      <c r="C14" s="273">
        <v>1763.9</v>
      </c>
      <c r="D14" s="274">
        <v>1755.6333333333332</v>
      </c>
      <c r="E14" s="274">
        <v>1735.2666666666664</v>
      </c>
      <c r="F14" s="274">
        <v>1706.6333333333332</v>
      </c>
      <c r="G14" s="274">
        <v>1686.2666666666664</v>
      </c>
      <c r="H14" s="274">
        <v>1784.2666666666664</v>
      </c>
      <c r="I14" s="274">
        <v>1804.6333333333332</v>
      </c>
      <c r="J14" s="274">
        <v>1833.2666666666664</v>
      </c>
      <c r="K14" s="272">
        <v>1776</v>
      </c>
      <c r="L14" s="272">
        <v>1727</v>
      </c>
      <c r="M14" s="272">
        <v>12.47842</v>
      </c>
    </row>
    <row r="15" spans="1:15" ht="12" customHeight="1">
      <c r="A15" s="263">
        <v>5</v>
      </c>
      <c r="B15" s="272" t="s">
        <v>286</v>
      </c>
      <c r="C15" s="273">
        <v>1978.7</v>
      </c>
      <c r="D15" s="274">
        <v>1990.2</v>
      </c>
      <c r="E15" s="274">
        <v>1958.5</v>
      </c>
      <c r="F15" s="274">
        <v>1938.3</v>
      </c>
      <c r="G15" s="274">
        <v>1906.6</v>
      </c>
      <c r="H15" s="274">
        <v>2010.4</v>
      </c>
      <c r="I15" s="274">
        <v>2042.1000000000004</v>
      </c>
      <c r="J15" s="274">
        <v>2062.3000000000002</v>
      </c>
      <c r="K15" s="272">
        <v>2021.9</v>
      </c>
      <c r="L15" s="272">
        <v>1970</v>
      </c>
      <c r="M15" s="272">
        <v>0.24875</v>
      </c>
    </row>
    <row r="16" spans="1:15" ht="12" customHeight="1">
      <c r="A16" s="263">
        <v>6</v>
      </c>
      <c r="B16" s="272" t="s">
        <v>287</v>
      </c>
      <c r="C16" s="273">
        <v>963.1</v>
      </c>
      <c r="D16" s="274">
        <v>952.41666666666663</v>
      </c>
      <c r="E16" s="274">
        <v>935.73333333333323</v>
      </c>
      <c r="F16" s="274">
        <v>908.36666666666656</v>
      </c>
      <c r="G16" s="274">
        <v>891.68333333333317</v>
      </c>
      <c r="H16" s="274">
        <v>979.7833333333333</v>
      </c>
      <c r="I16" s="274">
        <v>996.4666666666667</v>
      </c>
      <c r="J16" s="274">
        <v>1023.8333333333334</v>
      </c>
      <c r="K16" s="272">
        <v>969.1</v>
      </c>
      <c r="L16" s="272">
        <v>925.05</v>
      </c>
      <c r="M16" s="272">
        <v>10.079639999999999</v>
      </c>
    </row>
    <row r="17" spans="1:13" ht="12" customHeight="1">
      <c r="A17" s="263">
        <v>7</v>
      </c>
      <c r="B17" s="272" t="s">
        <v>223</v>
      </c>
      <c r="C17" s="273">
        <v>1032.3499999999999</v>
      </c>
      <c r="D17" s="274">
        <v>1021.6166666666667</v>
      </c>
      <c r="E17" s="274">
        <v>998.23333333333335</v>
      </c>
      <c r="F17" s="274">
        <v>964.11666666666667</v>
      </c>
      <c r="G17" s="274">
        <v>940.73333333333335</v>
      </c>
      <c r="H17" s="274">
        <v>1055.7333333333333</v>
      </c>
      <c r="I17" s="274">
        <v>1079.1166666666668</v>
      </c>
      <c r="J17" s="274">
        <v>1113.2333333333333</v>
      </c>
      <c r="K17" s="272">
        <v>1045</v>
      </c>
      <c r="L17" s="272">
        <v>987.5</v>
      </c>
      <c r="M17" s="272">
        <v>8.5764499999999995</v>
      </c>
    </row>
    <row r="18" spans="1:13" ht="12" customHeight="1">
      <c r="A18" s="263">
        <v>8</v>
      </c>
      <c r="B18" s="272" t="s">
        <v>735</v>
      </c>
      <c r="C18" s="273">
        <v>673</v>
      </c>
      <c r="D18" s="274">
        <v>675.3</v>
      </c>
      <c r="E18" s="274">
        <v>669.49999999999989</v>
      </c>
      <c r="F18" s="274">
        <v>665.99999999999989</v>
      </c>
      <c r="G18" s="274">
        <v>660.19999999999982</v>
      </c>
      <c r="H18" s="274">
        <v>678.8</v>
      </c>
      <c r="I18" s="274">
        <v>684.60000000000014</v>
      </c>
      <c r="J18" s="274">
        <v>688.1</v>
      </c>
      <c r="K18" s="272">
        <v>681.1</v>
      </c>
      <c r="L18" s="272">
        <v>671.8</v>
      </c>
      <c r="M18" s="272">
        <v>2.6398199999999998</v>
      </c>
    </row>
    <row r="19" spans="1:13" ht="12" customHeight="1">
      <c r="A19" s="263">
        <v>9</v>
      </c>
      <c r="B19" s="272" t="s">
        <v>736</v>
      </c>
      <c r="C19" s="273">
        <v>1191.7</v>
      </c>
      <c r="D19" s="274">
        <v>1198.3999999999999</v>
      </c>
      <c r="E19" s="274">
        <v>1176.7999999999997</v>
      </c>
      <c r="F19" s="274">
        <v>1161.8999999999999</v>
      </c>
      <c r="G19" s="274">
        <v>1140.2999999999997</v>
      </c>
      <c r="H19" s="274">
        <v>1213.2999999999997</v>
      </c>
      <c r="I19" s="274">
        <v>1234.8999999999996</v>
      </c>
      <c r="J19" s="274">
        <v>1249.7999999999997</v>
      </c>
      <c r="K19" s="272">
        <v>1220</v>
      </c>
      <c r="L19" s="272">
        <v>1183.5</v>
      </c>
      <c r="M19" s="272">
        <v>2.5181900000000002</v>
      </c>
    </row>
    <row r="20" spans="1:13" ht="12" customHeight="1">
      <c r="A20" s="263">
        <v>10</v>
      </c>
      <c r="B20" s="272" t="s">
        <v>288</v>
      </c>
      <c r="C20" s="273">
        <v>2067.1999999999998</v>
      </c>
      <c r="D20" s="274">
        <v>2032.8833333333332</v>
      </c>
      <c r="E20" s="274">
        <v>1976.7666666666664</v>
      </c>
      <c r="F20" s="274">
        <v>1886.3333333333333</v>
      </c>
      <c r="G20" s="274">
        <v>1830.2166666666665</v>
      </c>
      <c r="H20" s="274">
        <v>2123.3166666666666</v>
      </c>
      <c r="I20" s="274">
        <v>2179.4333333333334</v>
      </c>
      <c r="J20" s="274">
        <v>2269.8666666666663</v>
      </c>
      <c r="K20" s="272">
        <v>2089</v>
      </c>
      <c r="L20" s="272">
        <v>1942.45</v>
      </c>
      <c r="M20" s="272">
        <v>2.59307</v>
      </c>
    </row>
    <row r="21" spans="1:13" ht="12" customHeight="1">
      <c r="A21" s="263">
        <v>11</v>
      </c>
      <c r="B21" s="272" t="s">
        <v>289</v>
      </c>
      <c r="C21" s="273">
        <v>14500.6</v>
      </c>
      <c r="D21" s="274">
        <v>14450.016666666668</v>
      </c>
      <c r="E21" s="274">
        <v>14311.033333333336</v>
      </c>
      <c r="F21" s="274">
        <v>14121.466666666669</v>
      </c>
      <c r="G21" s="274">
        <v>13982.483333333337</v>
      </c>
      <c r="H21" s="274">
        <v>14639.583333333336</v>
      </c>
      <c r="I21" s="274">
        <v>14778.566666666669</v>
      </c>
      <c r="J21" s="274">
        <v>14968.133333333335</v>
      </c>
      <c r="K21" s="272">
        <v>14589</v>
      </c>
      <c r="L21" s="272">
        <v>14260.45</v>
      </c>
      <c r="M21" s="272">
        <v>0.29672999999999999</v>
      </c>
    </row>
    <row r="22" spans="1:13" ht="12" customHeight="1">
      <c r="A22" s="263">
        <v>12</v>
      </c>
      <c r="B22" s="272" t="s">
        <v>40</v>
      </c>
      <c r="C22" s="273">
        <v>628.29999999999995</v>
      </c>
      <c r="D22" s="274">
        <v>623.2833333333333</v>
      </c>
      <c r="E22" s="274">
        <v>608.56666666666661</v>
      </c>
      <c r="F22" s="274">
        <v>588.83333333333326</v>
      </c>
      <c r="G22" s="274">
        <v>574.11666666666656</v>
      </c>
      <c r="H22" s="274">
        <v>643.01666666666665</v>
      </c>
      <c r="I22" s="274">
        <v>657.73333333333335</v>
      </c>
      <c r="J22" s="274">
        <v>677.4666666666667</v>
      </c>
      <c r="K22" s="272">
        <v>638</v>
      </c>
      <c r="L22" s="272">
        <v>603.54999999999995</v>
      </c>
      <c r="M22" s="272">
        <v>70.852760000000004</v>
      </c>
    </row>
    <row r="23" spans="1:13">
      <c r="A23" s="263">
        <v>13</v>
      </c>
      <c r="B23" s="272" t="s">
        <v>290</v>
      </c>
      <c r="C23" s="273">
        <v>1063.45</v>
      </c>
      <c r="D23" s="274">
        <v>1071.95</v>
      </c>
      <c r="E23" s="274">
        <v>1046.7</v>
      </c>
      <c r="F23" s="274">
        <v>1029.95</v>
      </c>
      <c r="G23" s="274">
        <v>1004.7</v>
      </c>
      <c r="H23" s="274">
        <v>1088.7</v>
      </c>
      <c r="I23" s="274">
        <v>1113.95</v>
      </c>
      <c r="J23" s="274">
        <v>1130.7</v>
      </c>
      <c r="K23" s="272">
        <v>1097.2</v>
      </c>
      <c r="L23" s="272">
        <v>1055.2</v>
      </c>
      <c r="M23" s="272">
        <v>4.3147700000000002</v>
      </c>
    </row>
    <row r="24" spans="1:13">
      <c r="A24" s="263">
        <v>14</v>
      </c>
      <c r="B24" s="272" t="s">
        <v>41</v>
      </c>
      <c r="C24" s="273">
        <v>582.04999999999995</v>
      </c>
      <c r="D24" s="274">
        <v>582.38333333333333</v>
      </c>
      <c r="E24" s="274">
        <v>570.76666666666665</v>
      </c>
      <c r="F24" s="274">
        <v>559.48333333333335</v>
      </c>
      <c r="G24" s="274">
        <v>547.86666666666667</v>
      </c>
      <c r="H24" s="274">
        <v>593.66666666666663</v>
      </c>
      <c r="I24" s="274">
        <v>605.28333333333319</v>
      </c>
      <c r="J24" s="274">
        <v>616.56666666666661</v>
      </c>
      <c r="K24" s="272">
        <v>594</v>
      </c>
      <c r="L24" s="272">
        <v>571.1</v>
      </c>
      <c r="M24" s="272">
        <v>88.877099999999999</v>
      </c>
    </row>
    <row r="25" spans="1:13">
      <c r="A25" s="263">
        <v>15</v>
      </c>
      <c r="B25" s="272" t="s">
        <v>839</v>
      </c>
      <c r="C25" s="273">
        <v>382.7</v>
      </c>
      <c r="D25" s="274">
        <v>383.96666666666664</v>
      </c>
      <c r="E25" s="274">
        <v>379.2833333333333</v>
      </c>
      <c r="F25" s="274">
        <v>375.86666666666667</v>
      </c>
      <c r="G25" s="274">
        <v>371.18333333333334</v>
      </c>
      <c r="H25" s="274">
        <v>387.38333333333327</v>
      </c>
      <c r="I25" s="274">
        <v>392.06666666666655</v>
      </c>
      <c r="J25" s="274">
        <v>395.48333333333323</v>
      </c>
      <c r="K25" s="272">
        <v>388.65</v>
      </c>
      <c r="L25" s="272">
        <v>380.55</v>
      </c>
      <c r="M25" s="272">
        <v>9.6892499999999995</v>
      </c>
    </row>
    <row r="26" spans="1:13">
      <c r="A26" s="263">
        <v>16</v>
      </c>
      <c r="B26" s="272" t="s">
        <v>291</v>
      </c>
      <c r="C26" s="273">
        <v>571.54999999999995</v>
      </c>
      <c r="D26" s="274">
        <v>563.93333333333328</v>
      </c>
      <c r="E26" s="274">
        <v>537.86666666666656</v>
      </c>
      <c r="F26" s="274">
        <v>504.18333333333328</v>
      </c>
      <c r="G26" s="274">
        <v>478.11666666666656</v>
      </c>
      <c r="H26" s="274">
        <v>597.61666666666656</v>
      </c>
      <c r="I26" s="274">
        <v>623.68333333333339</v>
      </c>
      <c r="J26" s="274">
        <v>657.36666666666656</v>
      </c>
      <c r="K26" s="272">
        <v>590</v>
      </c>
      <c r="L26" s="272">
        <v>530.25</v>
      </c>
      <c r="M26" s="272">
        <v>12.35134</v>
      </c>
    </row>
    <row r="27" spans="1:13">
      <c r="A27" s="263">
        <v>17</v>
      </c>
      <c r="B27" s="272" t="s">
        <v>224</v>
      </c>
      <c r="C27" s="273">
        <v>91.9</v>
      </c>
      <c r="D27" s="274">
        <v>91.100000000000009</v>
      </c>
      <c r="E27" s="274">
        <v>89.500000000000014</v>
      </c>
      <c r="F27" s="274">
        <v>87.100000000000009</v>
      </c>
      <c r="G27" s="274">
        <v>85.500000000000014</v>
      </c>
      <c r="H27" s="274">
        <v>93.500000000000014</v>
      </c>
      <c r="I27" s="274">
        <v>95.100000000000009</v>
      </c>
      <c r="J27" s="274">
        <v>97.500000000000014</v>
      </c>
      <c r="K27" s="272">
        <v>92.7</v>
      </c>
      <c r="L27" s="272">
        <v>88.7</v>
      </c>
      <c r="M27" s="272">
        <v>68.901539999999997</v>
      </c>
    </row>
    <row r="28" spans="1:13">
      <c r="A28" s="263">
        <v>18</v>
      </c>
      <c r="B28" s="272" t="s">
        <v>225</v>
      </c>
      <c r="C28" s="273">
        <v>164.4</v>
      </c>
      <c r="D28" s="274">
        <v>166.65</v>
      </c>
      <c r="E28" s="274">
        <v>160.9</v>
      </c>
      <c r="F28" s="274">
        <v>157.4</v>
      </c>
      <c r="G28" s="274">
        <v>151.65</v>
      </c>
      <c r="H28" s="274">
        <v>170.15</v>
      </c>
      <c r="I28" s="274">
        <v>175.9</v>
      </c>
      <c r="J28" s="274">
        <v>179.4</v>
      </c>
      <c r="K28" s="272">
        <v>172.4</v>
      </c>
      <c r="L28" s="272">
        <v>163.15</v>
      </c>
      <c r="M28" s="272">
        <v>88.825029999999998</v>
      </c>
    </row>
    <row r="29" spans="1:13">
      <c r="A29" s="263">
        <v>19</v>
      </c>
      <c r="B29" s="272" t="s">
        <v>292</v>
      </c>
      <c r="C29" s="273">
        <v>364.35</v>
      </c>
      <c r="D29" s="274">
        <v>355.76666666666665</v>
      </c>
      <c r="E29" s="274">
        <v>343.63333333333333</v>
      </c>
      <c r="F29" s="274">
        <v>322.91666666666669</v>
      </c>
      <c r="G29" s="274">
        <v>310.78333333333336</v>
      </c>
      <c r="H29" s="274">
        <v>376.48333333333329</v>
      </c>
      <c r="I29" s="274">
        <v>388.61666666666662</v>
      </c>
      <c r="J29" s="274">
        <v>409.33333333333326</v>
      </c>
      <c r="K29" s="272">
        <v>367.9</v>
      </c>
      <c r="L29" s="272">
        <v>335.05</v>
      </c>
      <c r="M29" s="272">
        <v>17.612760000000002</v>
      </c>
    </row>
    <row r="30" spans="1:13">
      <c r="A30" s="263">
        <v>20</v>
      </c>
      <c r="B30" s="272" t="s">
        <v>293</v>
      </c>
      <c r="C30" s="273">
        <v>315.7</v>
      </c>
      <c r="D30" s="274">
        <v>309.84999999999997</v>
      </c>
      <c r="E30" s="274">
        <v>300.74999999999994</v>
      </c>
      <c r="F30" s="274">
        <v>285.79999999999995</v>
      </c>
      <c r="G30" s="274">
        <v>276.69999999999993</v>
      </c>
      <c r="H30" s="274">
        <v>324.79999999999995</v>
      </c>
      <c r="I30" s="274">
        <v>333.9</v>
      </c>
      <c r="J30" s="274">
        <v>348.84999999999997</v>
      </c>
      <c r="K30" s="272">
        <v>318.95</v>
      </c>
      <c r="L30" s="272">
        <v>294.89999999999998</v>
      </c>
      <c r="M30" s="272">
        <v>8.9762000000000004</v>
      </c>
    </row>
    <row r="31" spans="1:13">
      <c r="A31" s="263">
        <v>21</v>
      </c>
      <c r="B31" s="272" t="s">
        <v>737</v>
      </c>
      <c r="C31" s="273">
        <v>4286.05</v>
      </c>
      <c r="D31" s="274">
        <v>4360.0666666666666</v>
      </c>
      <c r="E31" s="274">
        <v>4141.1833333333334</v>
      </c>
      <c r="F31" s="274">
        <v>3996.3166666666666</v>
      </c>
      <c r="G31" s="274">
        <v>3777.4333333333334</v>
      </c>
      <c r="H31" s="274">
        <v>4504.9333333333334</v>
      </c>
      <c r="I31" s="274">
        <v>4723.8166666666666</v>
      </c>
      <c r="J31" s="274">
        <v>4868.6833333333334</v>
      </c>
      <c r="K31" s="272">
        <v>4578.95</v>
      </c>
      <c r="L31" s="272">
        <v>4215.2</v>
      </c>
      <c r="M31" s="272">
        <v>4.4293899999999997</v>
      </c>
    </row>
    <row r="32" spans="1:13">
      <c r="A32" s="263">
        <v>22</v>
      </c>
      <c r="B32" s="272" t="s">
        <v>226</v>
      </c>
      <c r="C32" s="273">
        <v>1811</v>
      </c>
      <c r="D32" s="274">
        <v>1814</v>
      </c>
      <c r="E32" s="274">
        <v>1794.65</v>
      </c>
      <c r="F32" s="274">
        <v>1778.3000000000002</v>
      </c>
      <c r="G32" s="274">
        <v>1758.9500000000003</v>
      </c>
      <c r="H32" s="274">
        <v>1830.35</v>
      </c>
      <c r="I32" s="274">
        <v>1849.6999999999998</v>
      </c>
      <c r="J32" s="274">
        <v>1866.0499999999997</v>
      </c>
      <c r="K32" s="272">
        <v>1833.35</v>
      </c>
      <c r="L32" s="272">
        <v>1797.65</v>
      </c>
      <c r="M32" s="272">
        <v>1.7605</v>
      </c>
    </row>
    <row r="33" spans="1:13">
      <c r="A33" s="263">
        <v>23</v>
      </c>
      <c r="B33" s="272" t="s">
        <v>294</v>
      </c>
      <c r="C33" s="273">
        <v>2269.8000000000002</v>
      </c>
      <c r="D33" s="274">
        <v>2283.9166666666665</v>
      </c>
      <c r="E33" s="274">
        <v>2250.8833333333332</v>
      </c>
      <c r="F33" s="274">
        <v>2231.9666666666667</v>
      </c>
      <c r="G33" s="274">
        <v>2198.9333333333334</v>
      </c>
      <c r="H33" s="274">
        <v>2302.833333333333</v>
      </c>
      <c r="I33" s="274">
        <v>2335.8666666666668</v>
      </c>
      <c r="J33" s="274">
        <v>2354.7833333333328</v>
      </c>
      <c r="K33" s="272">
        <v>2316.9499999999998</v>
      </c>
      <c r="L33" s="272">
        <v>2265</v>
      </c>
      <c r="M33" s="272">
        <v>0.10452</v>
      </c>
    </row>
    <row r="34" spans="1:13">
      <c r="A34" s="263">
        <v>24</v>
      </c>
      <c r="B34" s="272" t="s">
        <v>738</v>
      </c>
      <c r="C34" s="273">
        <v>106.8</v>
      </c>
      <c r="D34" s="274">
        <v>104.78333333333332</v>
      </c>
      <c r="E34" s="274">
        <v>101.21666666666664</v>
      </c>
      <c r="F34" s="274">
        <v>95.633333333333326</v>
      </c>
      <c r="G34" s="274">
        <v>92.066666666666649</v>
      </c>
      <c r="H34" s="274">
        <v>110.36666666666663</v>
      </c>
      <c r="I34" s="274">
        <v>113.93333333333332</v>
      </c>
      <c r="J34" s="274">
        <v>119.51666666666662</v>
      </c>
      <c r="K34" s="272">
        <v>108.35</v>
      </c>
      <c r="L34" s="272">
        <v>99.2</v>
      </c>
      <c r="M34" s="272">
        <v>21.72589</v>
      </c>
    </row>
    <row r="35" spans="1:13">
      <c r="A35" s="263">
        <v>25</v>
      </c>
      <c r="B35" s="272" t="s">
        <v>295</v>
      </c>
      <c r="C35" s="273">
        <v>940.1</v>
      </c>
      <c r="D35" s="274">
        <v>941.25</v>
      </c>
      <c r="E35" s="274">
        <v>927.65</v>
      </c>
      <c r="F35" s="274">
        <v>915.19999999999993</v>
      </c>
      <c r="G35" s="274">
        <v>901.59999999999991</v>
      </c>
      <c r="H35" s="274">
        <v>953.7</v>
      </c>
      <c r="I35" s="274">
        <v>967.3</v>
      </c>
      <c r="J35" s="274">
        <v>979.75000000000011</v>
      </c>
      <c r="K35" s="272">
        <v>954.85</v>
      </c>
      <c r="L35" s="272">
        <v>928.8</v>
      </c>
      <c r="M35" s="272">
        <v>4.00244</v>
      </c>
    </row>
    <row r="36" spans="1:13">
      <c r="A36" s="263">
        <v>26</v>
      </c>
      <c r="B36" s="272" t="s">
        <v>227</v>
      </c>
      <c r="C36" s="273">
        <v>2901.95</v>
      </c>
      <c r="D36" s="274">
        <v>2915</v>
      </c>
      <c r="E36" s="274">
        <v>2863.95</v>
      </c>
      <c r="F36" s="274">
        <v>2825.95</v>
      </c>
      <c r="G36" s="274">
        <v>2774.8999999999996</v>
      </c>
      <c r="H36" s="274">
        <v>2953</v>
      </c>
      <c r="I36" s="274">
        <v>3004.05</v>
      </c>
      <c r="J36" s="274">
        <v>3042.05</v>
      </c>
      <c r="K36" s="272">
        <v>2966.05</v>
      </c>
      <c r="L36" s="272">
        <v>2877</v>
      </c>
      <c r="M36" s="272">
        <v>1.59798</v>
      </c>
    </row>
    <row r="37" spans="1:13">
      <c r="A37" s="263">
        <v>27</v>
      </c>
      <c r="B37" s="272" t="s">
        <v>739</v>
      </c>
      <c r="C37" s="273">
        <v>5047.6000000000004</v>
      </c>
      <c r="D37" s="274">
        <v>5038.8499999999995</v>
      </c>
      <c r="E37" s="274">
        <v>4998.7499999999991</v>
      </c>
      <c r="F37" s="274">
        <v>4949.8999999999996</v>
      </c>
      <c r="G37" s="274">
        <v>4909.7999999999993</v>
      </c>
      <c r="H37" s="274">
        <v>5087.6999999999989</v>
      </c>
      <c r="I37" s="274">
        <v>5127.7999999999993</v>
      </c>
      <c r="J37" s="274">
        <v>5176.6499999999987</v>
      </c>
      <c r="K37" s="272">
        <v>5078.95</v>
      </c>
      <c r="L37" s="272">
        <v>4990</v>
      </c>
      <c r="M37" s="272">
        <v>0.27018999999999999</v>
      </c>
    </row>
    <row r="38" spans="1:13">
      <c r="A38" s="263">
        <v>28</v>
      </c>
      <c r="B38" s="272" t="s">
        <v>803</v>
      </c>
      <c r="C38" s="273">
        <v>20.9</v>
      </c>
      <c r="D38" s="274">
        <v>20.95</v>
      </c>
      <c r="E38" s="274">
        <v>20.799999999999997</v>
      </c>
      <c r="F38" s="274">
        <v>20.7</v>
      </c>
      <c r="G38" s="274">
        <v>20.549999999999997</v>
      </c>
      <c r="H38" s="274">
        <v>21.049999999999997</v>
      </c>
      <c r="I38" s="274">
        <v>21.199999999999996</v>
      </c>
      <c r="J38" s="274">
        <v>21.299999999999997</v>
      </c>
      <c r="K38" s="272">
        <v>21.1</v>
      </c>
      <c r="L38" s="272">
        <v>20.85</v>
      </c>
      <c r="M38" s="272">
        <v>64.758780000000002</v>
      </c>
    </row>
    <row r="39" spans="1:13">
      <c r="A39" s="263">
        <v>29</v>
      </c>
      <c r="B39" s="272" t="s">
        <v>44</v>
      </c>
      <c r="C39" s="273">
        <v>977.45</v>
      </c>
      <c r="D39" s="274">
        <v>971.81666666666661</v>
      </c>
      <c r="E39" s="274">
        <v>949.63333333333321</v>
      </c>
      <c r="F39" s="274">
        <v>921.81666666666661</v>
      </c>
      <c r="G39" s="274">
        <v>899.63333333333321</v>
      </c>
      <c r="H39" s="274">
        <v>999.63333333333321</v>
      </c>
      <c r="I39" s="274">
        <v>1021.8166666666666</v>
      </c>
      <c r="J39" s="274">
        <v>1049.6333333333332</v>
      </c>
      <c r="K39" s="272">
        <v>994</v>
      </c>
      <c r="L39" s="272">
        <v>944</v>
      </c>
      <c r="M39" s="272">
        <v>17.453600000000002</v>
      </c>
    </row>
    <row r="40" spans="1:13">
      <c r="A40" s="263">
        <v>30</v>
      </c>
      <c r="B40" s="272" t="s">
        <v>297</v>
      </c>
      <c r="C40" s="273">
        <v>2736.7</v>
      </c>
      <c r="D40" s="274">
        <v>2742.6333333333332</v>
      </c>
      <c r="E40" s="274">
        <v>2714.0666666666666</v>
      </c>
      <c r="F40" s="274">
        <v>2691.4333333333334</v>
      </c>
      <c r="G40" s="274">
        <v>2662.8666666666668</v>
      </c>
      <c r="H40" s="274">
        <v>2765.2666666666664</v>
      </c>
      <c r="I40" s="274">
        <v>2793.833333333333</v>
      </c>
      <c r="J40" s="274">
        <v>2816.4666666666662</v>
      </c>
      <c r="K40" s="272">
        <v>2771.2</v>
      </c>
      <c r="L40" s="272">
        <v>2720</v>
      </c>
      <c r="M40" s="272">
        <v>0.61970000000000003</v>
      </c>
    </row>
    <row r="41" spans="1:13">
      <c r="A41" s="263">
        <v>31</v>
      </c>
      <c r="B41" s="272" t="s">
        <v>45</v>
      </c>
      <c r="C41" s="273">
        <v>274.35000000000002</v>
      </c>
      <c r="D41" s="274">
        <v>274.84999999999997</v>
      </c>
      <c r="E41" s="274">
        <v>271.49999999999994</v>
      </c>
      <c r="F41" s="274">
        <v>268.64999999999998</v>
      </c>
      <c r="G41" s="274">
        <v>265.29999999999995</v>
      </c>
      <c r="H41" s="274">
        <v>277.69999999999993</v>
      </c>
      <c r="I41" s="274">
        <v>281.04999999999995</v>
      </c>
      <c r="J41" s="274">
        <v>283.89999999999992</v>
      </c>
      <c r="K41" s="272">
        <v>278.2</v>
      </c>
      <c r="L41" s="272">
        <v>272</v>
      </c>
      <c r="M41" s="272">
        <v>54.457729999999998</v>
      </c>
    </row>
    <row r="42" spans="1:13">
      <c r="A42" s="263">
        <v>32</v>
      </c>
      <c r="B42" s="272" t="s">
        <v>46</v>
      </c>
      <c r="C42" s="273">
        <v>2730.25</v>
      </c>
      <c r="D42" s="274">
        <v>2745.0833333333335</v>
      </c>
      <c r="E42" s="274">
        <v>2710.166666666667</v>
      </c>
      <c r="F42" s="274">
        <v>2690.0833333333335</v>
      </c>
      <c r="G42" s="274">
        <v>2655.166666666667</v>
      </c>
      <c r="H42" s="274">
        <v>2765.166666666667</v>
      </c>
      <c r="I42" s="274">
        <v>2800.0833333333339</v>
      </c>
      <c r="J42" s="274">
        <v>2820.166666666667</v>
      </c>
      <c r="K42" s="272">
        <v>2780</v>
      </c>
      <c r="L42" s="272">
        <v>2725</v>
      </c>
      <c r="M42" s="272">
        <v>5.6404300000000003</v>
      </c>
    </row>
    <row r="43" spans="1:13">
      <c r="A43" s="263">
        <v>33</v>
      </c>
      <c r="B43" s="272" t="s">
        <v>47</v>
      </c>
      <c r="C43" s="273">
        <v>248.85</v>
      </c>
      <c r="D43" s="274">
        <v>249.16666666666666</v>
      </c>
      <c r="E43" s="274">
        <v>241.83333333333331</v>
      </c>
      <c r="F43" s="274">
        <v>234.81666666666666</v>
      </c>
      <c r="G43" s="274">
        <v>227.48333333333332</v>
      </c>
      <c r="H43" s="274">
        <v>256.18333333333328</v>
      </c>
      <c r="I43" s="274">
        <v>263.51666666666665</v>
      </c>
      <c r="J43" s="274">
        <v>270.5333333333333</v>
      </c>
      <c r="K43" s="272">
        <v>256.5</v>
      </c>
      <c r="L43" s="272">
        <v>242.15</v>
      </c>
      <c r="M43" s="272">
        <v>193.99395999999999</v>
      </c>
    </row>
    <row r="44" spans="1:13">
      <c r="A44" s="263">
        <v>34</v>
      </c>
      <c r="B44" s="272" t="s">
        <v>48</v>
      </c>
      <c r="C44" s="273">
        <v>135.85</v>
      </c>
      <c r="D44" s="274">
        <v>135.25</v>
      </c>
      <c r="E44" s="274">
        <v>133.69999999999999</v>
      </c>
      <c r="F44" s="274">
        <v>131.54999999999998</v>
      </c>
      <c r="G44" s="274">
        <v>129.99999999999997</v>
      </c>
      <c r="H44" s="274">
        <v>137.4</v>
      </c>
      <c r="I44" s="274">
        <v>138.95000000000002</v>
      </c>
      <c r="J44" s="274">
        <v>141.10000000000002</v>
      </c>
      <c r="K44" s="272">
        <v>136.80000000000001</v>
      </c>
      <c r="L44" s="272">
        <v>133.1</v>
      </c>
      <c r="M44" s="272">
        <v>227.22991999999999</v>
      </c>
    </row>
    <row r="45" spans="1:13">
      <c r="A45" s="263">
        <v>35</v>
      </c>
      <c r="B45" s="272" t="s">
        <v>298</v>
      </c>
      <c r="C45" s="273">
        <v>104.75</v>
      </c>
      <c r="D45" s="274">
        <v>105.28333333333335</v>
      </c>
      <c r="E45" s="274">
        <v>101.66666666666669</v>
      </c>
      <c r="F45" s="274">
        <v>98.583333333333343</v>
      </c>
      <c r="G45" s="274">
        <v>94.966666666666683</v>
      </c>
      <c r="H45" s="274">
        <v>108.36666666666669</v>
      </c>
      <c r="I45" s="274">
        <v>111.98333333333333</v>
      </c>
      <c r="J45" s="274">
        <v>115.06666666666669</v>
      </c>
      <c r="K45" s="272">
        <v>108.9</v>
      </c>
      <c r="L45" s="272">
        <v>102.2</v>
      </c>
      <c r="M45" s="272">
        <v>44.457749999999997</v>
      </c>
    </row>
    <row r="46" spans="1:13">
      <c r="A46" s="263">
        <v>36</v>
      </c>
      <c r="B46" s="272" t="s">
        <v>50</v>
      </c>
      <c r="C46" s="273">
        <v>2416.85</v>
      </c>
      <c r="D46" s="274">
        <v>2408.3833333333332</v>
      </c>
      <c r="E46" s="274">
        <v>2381.8666666666663</v>
      </c>
      <c r="F46" s="274">
        <v>2346.8833333333332</v>
      </c>
      <c r="G46" s="274">
        <v>2320.3666666666663</v>
      </c>
      <c r="H46" s="274">
        <v>2443.3666666666663</v>
      </c>
      <c r="I46" s="274">
        <v>2469.8833333333328</v>
      </c>
      <c r="J46" s="274">
        <v>2504.8666666666663</v>
      </c>
      <c r="K46" s="272">
        <v>2434.9</v>
      </c>
      <c r="L46" s="272">
        <v>2373.4</v>
      </c>
      <c r="M46" s="272">
        <v>36.663130000000002</v>
      </c>
    </row>
    <row r="47" spans="1:13">
      <c r="A47" s="263">
        <v>37</v>
      </c>
      <c r="B47" s="272" t="s">
        <v>299</v>
      </c>
      <c r="C47" s="273">
        <v>157.85</v>
      </c>
      <c r="D47" s="274">
        <v>156.85</v>
      </c>
      <c r="E47" s="274">
        <v>153.5</v>
      </c>
      <c r="F47" s="274">
        <v>149.15</v>
      </c>
      <c r="G47" s="274">
        <v>145.80000000000001</v>
      </c>
      <c r="H47" s="274">
        <v>161.19999999999999</v>
      </c>
      <c r="I47" s="274">
        <v>164.54999999999995</v>
      </c>
      <c r="J47" s="274">
        <v>168.89999999999998</v>
      </c>
      <c r="K47" s="272">
        <v>160.19999999999999</v>
      </c>
      <c r="L47" s="272">
        <v>152.5</v>
      </c>
      <c r="M47" s="272">
        <v>2.5339499999999999</v>
      </c>
    </row>
    <row r="48" spans="1:13">
      <c r="A48" s="263">
        <v>38</v>
      </c>
      <c r="B48" s="272" t="s">
        <v>300</v>
      </c>
      <c r="C48" s="273">
        <v>3891</v>
      </c>
      <c r="D48" s="274">
        <v>3910.3666666666668</v>
      </c>
      <c r="E48" s="274">
        <v>3860.7333333333336</v>
      </c>
      <c r="F48" s="274">
        <v>3830.4666666666667</v>
      </c>
      <c r="G48" s="274">
        <v>3780.8333333333335</v>
      </c>
      <c r="H48" s="274">
        <v>3940.6333333333337</v>
      </c>
      <c r="I48" s="274">
        <v>3990.2666666666669</v>
      </c>
      <c r="J48" s="274">
        <v>4020.5333333333338</v>
      </c>
      <c r="K48" s="272">
        <v>3960</v>
      </c>
      <c r="L48" s="272">
        <v>3880.1</v>
      </c>
      <c r="M48" s="272">
        <v>0.36481000000000002</v>
      </c>
    </row>
    <row r="49" spans="1:13">
      <c r="A49" s="263">
        <v>39</v>
      </c>
      <c r="B49" s="272" t="s">
        <v>301</v>
      </c>
      <c r="C49" s="273">
        <v>2068.65</v>
      </c>
      <c r="D49" s="274">
        <v>2053.7666666666664</v>
      </c>
      <c r="E49" s="274">
        <v>2021.5333333333328</v>
      </c>
      <c r="F49" s="274">
        <v>1974.4166666666665</v>
      </c>
      <c r="G49" s="274">
        <v>1942.1833333333329</v>
      </c>
      <c r="H49" s="274">
        <v>2100.8833333333328</v>
      </c>
      <c r="I49" s="274">
        <v>2133.1166666666663</v>
      </c>
      <c r="J49" s="274">
        <v>2180.2333333333327</v>
      </c>
      <c r="K49" s="272">
        <v>2086</v>
      </c>
      <c r="L49" s="272">
        <v>2006.65</v>
      </c>
      <c r="M49" s="272">
        <v>2.1492599999999999</v>
      </c>
    </row>
    <row r="50" spans="1:13">
      <c r="A50" s="263">
        <v>40</v>
      </c>
      <c r="B50" s="272" t="s">
        <v>302</v>
      </c>
      <c r="C50" s="273">
        <v>6368.3</v>
      </c>
      <c r="D50" s="274">
        <v>6373.8499999999995</v>
      </c>
      <c r="E50" s="274">
        <v>6305.6999999999989</v>
      </c>
      <c r="F50" s="274">
        <v>6243.0999999999995</v>
      </c>
      <c r="G50" s="274">
        <v>6174.9499999999989</v>
      </c>
      <c r="H50" s="274">
        <v>6436.4499999999989</v>
      </c>
      <c r="I50" s="274">
        <v>6504.5999999999985</v>
      </c>
      <c r="J50" s="274">
        <v>6567.1999999999989</v>
      </c>
      <c r="K50" s="272">
        <v>6442</v>
      </c>
      <c r="L50" s="272">
        <v>6311.25</v>
      </c>
      <c r="M50" s="272">
        <v>0.19037999999999999</v>
      </c>
    </row>
    <row r="51" spans="1:13">
      <c r="A51" s="263">
        <v>41</v>
      </c>
      <c r="B51" s="272" t="s">
        <v>52</v>
      </c>
      <c r="C51" s="273">
        <v>956.95</v>
      </c>
      <c r="D51" s="274">
        <v>952.4666666666667</v>
      </c>
      <c r="E51" s="274">
        <v>945.13333333333344</v>
      </c>
      <c r="F51" s="274">
        <v>933.31666666666672</v>
      </c>
      <c r="G51" s="274">
        <v>925.98333333333346</v>
      </c>
      <c r="H51" s="274">
        <v>964.28333333333342</v>
      </c>
      <c r="I51" s="274">
        <v>971.61666666666667</v>
      </c>
      <c r="J51" s="274">
        <v>983.43333333333339</v>
      </c>
      <c r="K51" s="272">
        <v>959.8</v>
      </c>
      <c r="L51" s="272">
        <v>940.65</v>
      </c>
      <c r="M51" s="272">
        <v>32.807070000000003</v>
      </c>
    </row>
    <row r="52" spans="1:13">
      <c r="A52" s="263">
        <v>42</v>
      </c>
      <c r="B52" s="272" t="s">
        <v>303</v>
      </c>
      <c r="C52" s="273">
        <v>506.1</v>
      </c>
      <c r="D52" s="274">
        <v>505.5333333333333</v>
      </c>
      <c r="E52" s="274">
        <v>502.66666666666663</v>
      </c>
      <c r="F52" s="274">
        <v>499.23333333333335</v>
      </c>
      <c r="G52" s="274">
        <v>496.36666666666667</v>
      </c>
      <c r="H52" s="274">
        <v>508.96666666666658</v>
      </c>
      <c r="I52" s="274">
        <v>511.83333333333326</v>
      </c>
      <c r="J52" s="274">
        <v>515.26666666666654</v>
      </c>
      <c r="K52" s="272">
        <v>508.4</v>
      </c>
      <c r="L52" s="272">
        <v>502.1</v>
      </c>
      <c r="M52" s="272">
        <v>5.1263100000000001</v>
      </c>
    </row>
    <row r="53" spans="1:13">
      <c r="A53" s="263">
        <v>43</v>
      </c>
      <c r="B53" s="272" t="s">
        <v>228</v>
      </c>
      <c r="C53" s="273">
        <v>2984.4</v>
      </c>
      <c r="D53" s="274">
        <v>2967.9666666666667</v>
      </c>
      <c r="E53" s="274">
        <v>2926.9333333333334</v>
      </c>
      <c r="F53" s="274">
        <v>2869.4666666666667</v>
      </c>
      <c r="G53" s="274">
        <v>2828.4333333333334</v>
      </c>
      <c r="H53" s="274">
        <v>3025.4333333333334</v>
      </c>
      <c r="I53" s="274">
        <v>3066.4666666666672</v>
      </c>
      <c r="J53" s="274">
        <v>3123.9333333333334</v>
      </c>
      <c r="K53" s="272">
        <v>3009</v>
      </c>
      <c r="L53" s="272">
        <v>2910.5</v>
      </c>
      <c r="M53" s="272">
        <v>4.4277800000000003</v>
      </c>
    </row>
    <row r="54" spans="1:13">
      <c r="A54" s="263">
        <v>44</v>
      </c>
      <c r="B54" s="272" t="s">
        <v>54</v>
      </c>
      <c r="C54" s="273">
        <v>736.15</v>
      </c>
      <c r="D54" s="274">
        <v>736.65</v>
      </c>
      <c r="E54" s="274">
        <v>725.5</v>
      </c>
      <c r="F54" s="274">
        <v>714.85</v>
      </c>
      <c r="G54" s="274">
        <v>703.7</v>
      </c>
      <c r="H54" s="274">
        <v>747.3</v>
      </c>
      <c r="I54" s="274">
        <v>758.44999999999982</v>
      </c>
      <c r="J54" s="274">
        <v>769.09999999999991</v>
      </c>
      <c r="K54" s="272">
        <v>747.8</v>
      </c>
      <c r="L54" s="272">
        <v>726</v>
      </c>
      <c r="M54" s="272">
        <v>156.62889999999999</v>
      </c>
    </row>
    <row r="55" spans="1:13">
      <c r="A55" s="263">
        <v>45</v>
      </c>
      <c r="B55" s="272" t="s">
        <v>304</v>
      </c>
      <c r="C55" s="273">
        <v>1639.3</v>
      </c>
      <c r="D55" s="274">
        <v>1639.3333333333333</v>
      </c>
      <c r="E55" s="274">
        <v>1623.6666666666665</v>
      </c>
      <c r="F55" s="274">
        <v>1608.0333333333333</v>
      </c>
      <c r="G55" s="274">
        <v>1592.3666666666666</v>
      </c>
      <c r="H55" s="274">
        <v>1654.9666666666665</v>
      </c>
      <c r="I55" s="274">
        <v>1670.633333333333</v>
      </c>
      <c r="J55" s="274">
        <v>1686.2666666666664</v>
      </c>
      <c r="K55" s="272">
        <v>1655</v>
      </c>
      <c r="L55" s="272">
        <v>1623.7</v>
      </c>
      <c r="M55" s="272">
        <v>0.31720999999999999</v>
      </c>
    </row>
    <row r="56" spans="1:13">
      <c r="A56" s="263">
        <v>46</v>
      </c>
      <c r="B56" s="272" t="s">
        <v>305</v>
      </c>
      <c r="C56" s="273">
        <v>974</v>
      </c>
      <c r="D56" s="274">
        <v>968.81666666666661</v>
      </c>
      <c r="E56" s="274">
        <v>950.63333333333321</v>
      </c>
      <c r="F56" s="274">
        <v>927.26666666666665</v>
      </c>
      <c r="G56" s="274">
        <v>909.08333333333326</v>
      </c>
      <c r="H56" s="274">
        <v>992.18333333333317</v>
      </c>
      <c r="I56" s="274">
        <v>1010.3666666666666</v>
      </c>
      <c r="J56" s="274">
        <v>1033.7333333333331</v>
      </c>
      <c r="K56" s="272">
        <v>987</v>
      </c>
      <c r="L56" s="272">
        <v>945.45</v>
      </c>
      <c r="M56" s="272">
        <v>11.301880000000001</v>
      </c>
    </row>
    <row r="57" spans="1:13">
      <c r="A57" s="263">
        <v>47</v>
      </c>
      <c r="B57" s="272" t="s">
        <v>306</v>
      </c>
      <c r="C57" s="273">
        <v>608.20000000000005</v>
      </c>
      <c r="D57" s="274">
        <v>611.0333333333333</v>
      </c>
      <c r="E57" s="274">
        <v>602.16666666666663</v>
      </c>
      <c r="F57" s="274">
        <v>596.13333333333333</v>
      </c>
      <c r="G57" s="274">
        <v>587.26666666666665</v>
      </c>
      <c r="H57" s="274">
        <v>617.06666666666661</v>
      </c>
      <c r="I57" s="274">
        <v>625.93333333333339</v>
      </c>
      <c r="J57" s="274">
        <v>631.96666666666658</v>
      </c>
      <c r="K57" s="272">
        <v>619.9</v>
      </c>
      <c r="L57" s="272">
        <v>605</v>
      </c>
      <c r="M57" s="272">
        <v>2.73177</v>
      </c>
    </row>
    <row r="58" spans="1:13">
      <c r="A58" s="263">
        <v>48</v>
      </c>
      <c r="B58" s="272" t="s">
        <v>55</v>
      </c>
      <c r="C58" s="273">
        <v>4237.45</v>
      </c>
      <c r="D58" s="274">
        <v>4230.3166666666666</v>
      </c>
      <c r="E58" s="274">
        <v>4202.1333333333332</v>
      </c>
      <c r="F58" s="274">
        <v>4166.8166666666666</v>
      </c>
      <c r="G58" s="274">
        <v>4138.6333333333332</v>
      </c>
      <c r="H58" s="274">
        <v>4265.6333333333332</v>
      </c>
      <c r="I58" s="274">
        <v>4293.8166666666657</v>
      </c>
      <c r="J58" s="274">
        <v>4329.1333333333332</v>
      </c>
      <c r="K58" s="272">
        <v>4258.5</v>
      </c>
      <c r="L58" s="272">
        <v>4195</v>
      </c>
      <c r="M58" s="272">
        <v>6.1623599999999996</v>
      </c>
    </row>
    <row r="59" spans="1:13">
      <c r="A59" s="263">
        <v>49</v>
      </c>
      <c r="B59" s="272" t="s">
        <v>307</v>
      </c>
      <c r="C59" s="273">
        <v>263.64999999999998</v>
      </c>
      <c r="D59" s="274">
        <v>260.96666666666664</v>
      </c>
      <c r="E59" s="274">
        <v>252.93333333333328</v>
      </c>
      <c r="F59" s="274">
        <v>242.21666666666664</v>
      </c>
      <c r="G59" s="274">
        <v>234.18333333333328</v>
      </c>
      <c r="H59" s="274">
        <v>271.68333333333328</v>
      </c>
      <c r="I59" s="274">
        <v>279.7166666666667</v>
      </c>
      <c r="J59" s="274">
        <v>290.43333333333328</v>
      </c>
      <c r="K59" s="272">
        <v>269</v>
      </c>
      <c r="L59" s="272">
        <v>250.25</v>
      </c>
      <c r="M59" s="272">
        <v>15.361879999999999</v>
      </c>
    </row>
    <row r="60" spans="1:13" ht="12" customHeight="1">
      <c r="A60" s="263">
        <v>50</v>
      </c>
      <c r="B60" s="272" t="s">
        <v>308</v>
      </c>
      <c r="C60" s="273">
        <v>1020.35</v>
      </c>
      <c r="D60" s="274">
        <v>1021.5500000000001</v>
      </c>
      <c r="E60" s="274">
        <v>936.65000000000009</v>
      </c>
      <c r="F60" s="274">
        <v>852.95</v>
      </c>
      <c r="G60" s="274">
        <v>768.05000000000007</v>
      </c>
      <c r="H60" s="274">
        <v>1105.25</v>
      </c>
      <c r="I60" s="274">
        <v>1190.1500000000001</v>
      </c>
      <c r="J60" s="274">
        <v>1273.8500000000001</v>
      </c>
      <c r="K60" s="272">
        <v>1106.45</v>
      </c>
      <c r="L60" s="272">
        <v>937.85</v>
      </c>
      <c r="M60" s="272">
        <v>54.513129999999997</v>
      </c>
    </row>
    <row r="61" spans="1:13">
      <c r="A61" s="263">
        <v>51</v>
      </c>
      <c r="B61" s="272" t="s">
        <v>58</v>
      </c>
      <c r="C61" s="273">
        <v>5497.7</v>
      </c>
      <c r="D61" s="274">
        <v>5546</v>
      </c>
      <c r="E61" s="274">
        <v>5427</v>
      </c>
      <c r="F61" s="274">
        <v>5356.3</v>
      </c>
      <c r="G61" s="274">
        <v>5237.3</v>
      </c>
      <c r="H61" s="274">
        <v>5616.7</v>
      </c>
      <c r="I61" s="274">
        <v>5735.7</v>
      </c>
      <c r="J61" s="274">
        <v>5806.4</v>
      </c>
      <c r="K61" s="272">
        <v>5665</v>
      </c>
      <c r="L61" s="272">
        <v>5475.3</v>
      </c>
      <c r="M61" s="272">
        <v>28.008089999999999</v>
      </c>
    </row>
    <row r="62" spans="1:13">
      <c r="A62" s="263">
        <v>52</v>
      </c>
      <c r="B62" s="272" t="s">
        <v>57</v>
      </c>
      <c r="C62" s="273">
        <v>10021.049999999999</v>
      </c>
      <c r="D62" s="274">
        <v>9956.3666666666668</v>
      </c>
      <c r="E62" s="274">
        <v>9802.7333333333336</v>
      </c>
      <c r="F62" s="274">
        <v>9584.4166666666661</v>
      </c>
      <c r="G62" s="274">
        <v>9430.7833333333328</v>
      </c>
      <c r="H62" s="274">
        <v>10174.683333333334</v>
      </c>
      <c r="I62" s="274">
        <v>10328.316666666669</v>
      </c>
      <c r="J62" s="274">
        <v>10546.633333333335</v>
      </c>
      <c r="K62" s="272">
        <v>10110</v>
      </c>
      <c r="L62" s="272">
        <v>9738.0499999999993</v>
      </c>
      <c r="M62" s="272">
        <v>9.8585499999999993</v>
      </c>
    </row>
    <row r="63" spans="1:13">
      <c r="A63" s="263">
        <v>53</v>
      </c>
      <c r="B63" s="272" t="s">
        <v>229</v>
      </c>
      <c r="C63" s="273">
        <v>3518.6</v>
      </c>
      <c r="D63" s="274">
        <v>3522.3000000000006</v>
      </c>
      <c r="E63" s="274">
        <v>3476.3500000000013</v>
      </c>
      <c r="F63" s="274">
        <v>3434.1000000000008</v>
      </c>
      <c r="G63" s="274">
        <v>3388.1500000000015</v>
      </c>
      <c r="H63" s="274">
        <v>3564.5500000000011</v>
      </c>
      <c r="I63" s="274">
        <v>3610.5000000000009</v>
      </c>
      <c r="J63" s="274">
        <v>3652.7500000000009</v>
      </c>
      <c r="K63" s="272">
        <v>3568.25</v>
      </c>
      <c r="L63" s="272">
        <v>3480.05</v>
      </c>
      <c r="M63" s="272">
        <v>0.51520999999999995</v>
      </c>
    </row>
    <row r="64" spans="1:13">
      <c r="A64" s="263">
        <v>54</v>
      </c>
      <c r="B64" s="272" t="s">
        <v>59</v>
      </c>
      <c r="C64" s="273">
        <v>1841.3</v>
      </c>
      <c r="D64" s="274">
        <v>1829.9666666666665</v>
      </c>
      <c r="E64" s="274">
        <v>1809.9333333333329</v>
      </c>
      <c r="F64" s="274">
        <v>1778.5666666666664</v>
      </c>
      <c r="G64" s="274">
        <v>1758.5333333333328</v>
      </c>
      <c r="H64" s="274">
        <v>1861.333333333333</v>
      </c>
      <c r="I64" s="274">
        <v>1881.3666666666663</v>
      </c>
      <c r="J64" s="274">
        <v>1912.7333333333331</v>
      </c>
      <c r="K64" s="272">
        <v>1850</v>
      </c>
      <c r="L64" s="272">
        <v>1798.6</v>
      </c>
      <c r="M64" s="272">
        <v>8.5306300000000004</v>
      </c>
    </row>
    <row r="65" spans="1:13">
      <c r="A65" s="263">
        <v>55</v>
      </c>
      <c r="B65" s="272" t="s">
        <v>309</v>
      </c>
      <c r="C65" s="273">
        <v>120.15</v>
      </c>
      <c r="D65" s="274">
        <v>120.89999999999999</v>
      </c>
      <c r="E65" s="274">
        <v>118.29999999999998</v>
      </c>
      <c r="F65" s="274">
        <v>116.44999999999999</v>
      </c>
      <c r="G65" s="274">
        <v>113.84999999999998</v>
      </c>
      <c r="H65" s="274">
        <v>122.74999999999999</v>
      </c>
      <c r="I65" s="274">
        <v>125.34999999999998</v>
      </c>
      <c r="J65" s="274">
        <v>127.19999999999999</v>
      </c>
      <c r="K65" s="272">
        <v>123.5</v>
      </c>
      <c r="L65" s="272">
        <v>119.05</v>
      </c>
      <c r="M65" s="272">
        <v>5.66045</v>
      </c>
    </row>
    <row r="66" spans="1:13">
      <c r="A66" s="263">
        <v>56</v>
      </c>
      <c r="B66" s="272" t="s">
        <v>310</v>
      </c>
      <c r="C66" s="273">
        <v>160.05000000000001</v>
      </c>
      <c r="D66" s="274">
        <v>161.33333333333334</v>
      </c>
      <c r="E66" s="274">
        <v>157.76666666666668</v>
      </c>
      <c r="F66" s="274">
        <v>155.48333333333335</v>
      </c>
      <c r="G66" s="274">
        <v>151.91666666666669</v>
      </c>
      <c r="H66" s="274">
        <v>163.61666666666667</v>
      </c>
      <c r="I66" s="274">
        <v>167.18333333333334</v>
      </c>
      <c r="J66" s="274">
        <v>169.46666666666667</v>
      </c>
      <c r="K66" s="272">
        <v>164.9</v>
      </c>
      <c r="L66" s="272">
        <v>159.05000000000001</v>
      </c>
      <c r="M66" s="272">
        <v>7.3473100000000002</v>
      </c>
    </row>
    <row r="67" spans="1:13">
      <c r="A67" s="263">
        <v>57</v>
      </c>
      <c r="B67" s="272" t="s">
        <v>230</v>
      </c>
      <c r="C67" s="273">
        <v>330.65</v>
      </c>
      <c r="D67" s="274">
        <v>333.05</v>
      </c>
      <c r="E67" s="274">
        <v>327.10000000000002</v>
      </c>
      <c r="F67" s="274">
        <v>323.55</v>
      </c>
      <c r="G67" s="274">
        <v>317.60000000000002</v>
      </c>
      <c r="H67" s="274">
        <v>336.6</v>
      </c>
      <c r="I67" s="274">
        <v>342.54999999999995</v>
      </c>
      <c r="J67" s="274">
        <v>346.1</v>
      </c>
      <c r="K67" s="272">
        <v>339</v>
      </c>
      <c r="L67" s="272">
        <v>329.5</v>
      </c>
      <c r="M67" s="272">
        <v>88.436899999999994</v>
      </c>
    </row>
    <row r="68" spans="1:13">
      <c r="A68" s="263">
        <v>58</v>
      </c>
      <c r="B68" s="272" t="s">
        <v>60</v>
      </c>
      <c r="C68" s="273">
        <v>80.95</v>
      </c>
      <c r="D68" s="274">
        <v>82.05</v>
      </c>
      <c r="E68" s="274">
        <v>79</v>
      </c>
      <c r="F68" s="274">
        <v>77.05</v>
      </c>
      <c r="G68" s="274">
        <v>74</v>
      </c>
      <c r="H68" s="274">
        <v>84</v>
      </c>
      <c r="I68" s="274">
        <v>87.049999999999983</v>
      </c>
      <c r="J68" s="274">
        <v>89</v>
      </c>
      <c r="K68" s="272">
        <v>85.1</v>
      </c>
      <c r="L68" s="272">
        <v>80.099999999999994</v>
      </c>
      <c r="M68" s="272">
        <v>445.35602999999998</v>
      </c>
    </row>
    <row r="69" spans="1:13">
      <c r="A69" s="263">
        <v>59</v>
      </c>
      <c r="B69" s="272" t="s">
        <v>61</v>
      </c>
      <c r="C69" s="273">
        <v>59.05</v>
      </c>
      <c r="D69" s="274">
        <v>59.883333333333333</v>
      </c>
      <c r="E69" s="274">
        <v>57.316666666666663</v>
      </c>
      <c r="F69" s="274">
        <v>55.583333333333329</v>
      </c>
      <c r="G69" s="274">
        <v>53.016666666666659</v>
      </c>
      <c r="H69" s="274">
        <v>61.616666666666667</v>
      </c>
      <c r="I69" s="274">
        <v>64.183333333333337</v>
      </c>
      <c r="J69" s="274">
        <v>65.916666666666671</v>
      </c>
      <c r="K69" s="272">
        <v>62.45</v>
      </c>
      <c r="L69" s="272">
        <v>58.15</v>
      </c>
      <c r="M69" s="272">
        <v>82.015039999999999</v>
      </c>
    </row>
    <row r="70" spans="1:13">
      <c r="A70" s="263">
        <v>60</v>
      </c>
      <c r="B70" s="272" t="s">
        <v>311</v>
      </c>
      <c r="C70" s="273">
        <v>16.350000000000001</v>
      </c>
      <c r="D70" s="274">
        <v>16.399999999999999</v>
      </c>
      <c r="E70" s="274">
        <v>16.099999999999998</v>
      </c>
      <c r="F70" s="274">
        <v>15.849999999999998</v>
      </c>
      <c r="G70" s="274">
        <v>15.549999999999997</v>
      </c>
      <c r="H70" s="274">
        <v>16.649999999999999</v>
      </c>
      <c r="I70" s="274">
        <v>16.949999999999996</v>
      </c>
      <c r="J70" s="274">
        <v>17.2</v>
      </c>
      <c r="K70" s="272">
        <v>16.7</v>
      </c>
      <c r="L70" s="272">
        <v>16.149999999999999</v>
      </c>
      <c r="M70" s="272">
        <v>49.905290000000001</v>
      </c>
    </row>
    <row r="71" spans="1:13">
      <c r="A71" s="263">
        <v>61</v>
      </c>
      <c r="B71" s="272" t="s">
        <v>62</v>
      </c>
      <c r="C71" s="273">
        <v>1592.7</v>
      </c>
      <c r="D71" s="274">
        <v>1581.8833333333332</v>
      </c>
      <c r="E71" s="274">
        <v>1565.8166666666664</v>
      </c>
      <c r="F71" s="274">
        <v>1538.9333333333332</v>
      </c>
      <c r="G71" s="274">
        <v>1522.8666666666663</v>
      </c>
      <c r="H71" s="274">
        <v>1608.7666666666664</v>
      </c>
      <c r="I71" s="274">
        <v>1624.833333333333</v>
      </c>
      <c r="J71" s="274">
        <v>1651.7166666666665</v>
      </c>
      <c r="K71" s="272">
        <v>1597.95</v>
      </c>
      <c r="L71" s="272">
        <v>1555</v>
      </c>
      <c r="M71" s="272">
        <v>7.5576400000000001</v>
      </c>
    </row>
    <row r="72" spans="1:13">
      <c r="A72" s="263">
        <v>62</v>
      </c>
      <c r="B72" s="272" t="s">
        <v>312</v>
      </c>
      <c r="C72" s="273">
        <v>5532.6</v>
      </c>
      <c r="D72" s="274">
        <v>5518.05</v>
      </c>
      <c r="E72" s="274">
        <v>5486.1</v>
      </c>
      <c r="F72" s="274">
        <v>5439.6</v>
      </c>
      <c r="G72" s="274">
        <v>5407.6500000000005</v>
      </c>
      <c r="H72" s="274">
        <v>5564.55</v>
      </c>
      <c r="I72" s="274">
        <v>5596.4999999999991</v>
      </c>
      <c r="J72" s="274">
        <v>5643</v>
      </c>
      <c r="K72" s="272">
        <v>5550</v>
      </c>
      <c r="L72" s="272">
        <v>5471.55</v>
      </c>
      <c r="M72" s="272">
        <v>0.23812</v>
      </c>
    </row>
    <row r="73" spans="1:13">
      <c r="A73" s="263">
        <v>63</v>
      </c>
      <c r="B73" s="272" t="s">
        <v>65</v>
      </c>
      <c r="C73" s="273">
        <v>751.95</v>
      </c>
      <c r="D73" s="274">
        <v>746.05000000000007</v>
      </c>
      <c r="E73" s="274">
        <v>734.10000000000014</v>
      </c>
      <c r="F73" s="274">
        <v>716.25000000000011</v>
      </c>
      <c r="G73" s="274">
        <v>704.30000000000018</v>
      </c>
      <c r="H73" s="274">
        <v>763.90000000000009</v>
      </c>
      <c r="I73" s="274">
        <v>775.85000000000014</v>
      </c>
      <c r="J73" s="274">
        <v>793.7</v>
      </c>
      <c r="K73" s="272">
        <v>758</v>
      </c>
      <c r="L73" s="272">
        <v>728.2</v>
      </c>
      <c r="M73" s="272">
        <v>21.582159999999998</v>
      </c>
    </row>
    <row r="74" spans="1:13">
      <c r="A74" s="263">
        <v>64</v>
      </c>
      <c r="B74" s="272" t="s">
        <v>313</v>
      </c>
      <c r="C74" s="273">
        <v>341.4</v>
      </c>
      <c r="D74" s="274">
        <v>341.61666666666662</v>
      </c>
      <c r="E74" s="274">
        <v>338.73333333333323</v>
      </c>
      <c r="F74" s="274">
        <v>336.06666666666661</v>
      </c>
      <c r="G74" s="274">
        <v>333.18333333333322</v>
      </c>
      <c r="H74" s="274">
        <v>344.28333333333325</v>
      </c>
      <c r="I74" s="274">
        <v>347.16666666666657</v>
      </c>
      <c r="J74" s="274">
        <v>349.83333333333326</v>
      </c>
      <c r="K74" s="272">
        <v>344.5</v>
      </c>
      <c r="L74" s="272">
        <v>338.95</v>
      </c>
      <c r="M74" s="272">
        <v>4.5542400000000001</v>
      </c>
    </row>
    <row r="75" spans="1:13">
      <c r="A75" s="263">
        <v>65</v>
      </c>
      <c r="B75" s="272" t="s">
        <v>64</v>
      </c>
      <c r="C75" s="273">
        <v>140.75</v>
      </c>
      <c r="D75" s="274">
        <v>141.08333333333334</v>
      </c>
      <c r="E75" s="274">
        <v>139.16666666666669</v>
      </c>
      <c r="F75" s="274">
        <v>137.58333333333334</v>
      </c>
      <c r="G75" s="274">
        <v>135.66666666666669</v>
      </c>
      <c r="H75" s="274">
        <v>142.66666666666669</v>
      </c>
      <c r="I75" s="274">
        <v>144.58333333333337</v>
      </c>
      <c r="J75" s="274">
        <v>146.16666666666669</v>
      </c>
      <c r="K75" s="272">
        <v>143</v>
      </c>
      <c r="L75" s="272">
        <v>139.5</v>
      </c>
      <c r="M75" s="272">
        <v>106.42397</v>
      </c>
    </row>
    <row r="76" spans="1:13" s="13" customFormat="1">
      <c r="A76" s="263">
        <v>66</v>
      </c>
      <c r="B76" s="272" t="s">
        <v>66</v>
      </c>
      <c r="C76" s="273">
        <v>643.04999999999995</v>
      </c>
      <c r="D76" s="274">
        <v>636.01666666666665</v>
      </c>
      <c r="E76" s="274">
        <v>627.0333333333333</v>
      </c>
      <c r="F76" s="274">
        <v>611.01666666666665</v>
      </c>
      <c r="G76" s="274">
        <v>602.0333333333333</v>
      </c>
      <c r="H76" s="274">
        <v>652.0333333333333</v>
      </c>
      <c r="I76" s="274">
        <v>661.01666666666665</v>
      </c>
      <c r="J76" s="274">
        <v>677.0333333333333</v>
      </c>
      <c r="K76" s="272">
        <v>645</v>
      </c>
      <c r="L76" s="272">
        <v>620</v>
      </c>
      <c r="M76" s="272">
        <v>24.276900000000001</v>
      </c>
    </row>
    <row r="77" spans="1:13" s="13" customFormat="1">
      <c r="A77" s="263">
        <v>67</v>
      </c>
      <c r="B77" s="272" t="s">
        <v>69</v>
      </c>
      <c r="C77" s="273">
        <v>39.85</v>
      </c>
      <c r="D77" s="274">
        <v>40.299999999999997</v>
      </c>
      <c r="E77" s="274">
        <v>39.099999999999994</v>
      </c>
      <c r="F77" s="274">
        <v>38.349999999999994</v>
      </c>
      <c r="G77" s="274">
        <v>37.149999999999991</v>
      </c>
      <c r="H77" s="274">
        <v>41.05</v>
      </c>
      <c r="I77" s="274">
        <v>42.25</v>
      </c>
      <c r="J77" s="274">
        <v>43</v>
      </c>
      <c r="K77" s="272">
        <v>41.5</v>
      </c>
      <c r="L77" s="272">
        <v>39.549999999999997</v>
      </c>
      <c r="M77" s="272">
        <v>1145.5448799999999</v>
      </c>
    </row>
    <row r="78" spans="1:13" s="13" customFormat="1">
      <c r="A78" s="263">
        <v>68</v>
      </c>
      <c r="B78" s="272" t="s">
        <v>73</v>
      </c>
      <c r="C78" s="273">
        <v>420.05</v>
      </c>
      <c r="D78" s="274">
        <v>420.15000000000003</v>
      </c>
      <c r="E78" s="274">
        <v>415.90000000000009</v>
      </c>
      <c r="F78" s="274">
        <v>411.75000000000006</v>
      </c>
      <c r="G78" s="274">
        <v>407.50000000000011</v>
      </c>
      <c r="H78" s="274">
        <v>424.30000000000007</v>
      </c>
      <c r="I78" s="274">
        <v>428.54999999999995</v>
      </c>
      <c r="J78" s="274">
        <v>432.70000000000005</v>
      </c>
      <c r="K78" s="272">
        <v>424.4</v>
      </c>
      <c r="L78" s="272">
        <v>416</v>
      </c>
      <c r="M78" s="272">
        <v>63.228270000000002</v>
      </c>
    </row>
    <row r="79" spans="1:13" s="13" customFormat="1">
      <c r="A79" s="263">
        <v>69</v>
      </c>
      <c r="B79" s="272" t="s">
        <v>740</v>
      </c>
      <c r="C79" s="273">
        <v>9960.5499999999993</v>
      </c>
      <c r="D79" s="274">
        <v>9996.8666666666668</v>
      </c>
      <c r="E79" s="274">
        <v>9885.7333333333336</v>
      </c>
      <c r="F79" s="274">
        <v>9810.9166666666661</v>
      </c>
      <c r="G79" s="274">
        <v>9699.7833333333328</v>
      </c>
      <c r="H79" s="274">
        <v>10071.683333333334</v>
      </c>
      <c r="I79" s="274">
        <v>10182.816666666669</v>
      </c>
      <c r="J79" s="274">
        <v>10257.633333333335</v>
      </c>
      <c r="K79" s="272">
        <v>10108</v>
      </c>
      <c r="L79" s="272">
        <v>9922.0499999999993</v>
      </c>
      <c r="M79" s="272">
        <v>3.0370000000000001E-2</v>
      </c>
    </row>
    <row r="80" spans="1:13" s="13" customFormat="1">
      <c r="A80" s="263">
        <v>70</v>
      </c>
      <c r="B80" s="272" t="s">
        <v>68</v>
      </c>
      <c r="C80" s="273">
        <v>597.29999999999995</v>
      </c>
      <c r="D80" s="274">
        <v>595.21666666666658</v>
      </c>
      <c r="E80" s="274">
        <v>586.78333333333319</v>
      </c>
      <c r="F80" s="274">
        <v>576.26666666666665</v>
      </c>
      <c r="G80" s="274">
        <v>567.83333333333326</v>
      </c>
      <c r="H80" s="274">
        <v>605.73333333333312</v>
      </c>
      <c r="I80" s="274">
        <v>614.16666666666652</v>
      </c>
      <c r="J80" s="274">
        <v>624.68333333333305</v>
      </c>
      <c r="K80" s="272">
        <v>603.65</v>
      </c>
      <c r="L80" s="272">
        <v>584.70000000000005</v>
      </c>
      <c r="M80" s="272">
        <v>212.47165000000001</v>
      </c>
    </row>
    <row r="81" spans="1:13" s="13" customFormat="1">
      <c r="A81" s="263">
        <v>71</v>
      </c>
      <c r="B81" s="272" t="s">
        <v>70</v>
      </c>
      <c r="C81" s="273">
        <v>409</v>
      </c>
      <c r="D81" s="274">
        <v>409.45</v>
      </c>
      <c r="E81" s="274">
        <v>405.65</v>
      </c>
      <c r="F81" s="274">
        <v>402.3</v>
      </c>
      <c r="G81" s="274">
        <v>398.5</v>
      </c>
      <c r="H81" s="274">
        <v>412.79999999999995</v>
      </c>
      <c r="I81" s="274">
        <v>416.6</v>
      </c>
      <c r="J81" s="274">
        <v>419.94999999999993</v>
      </c>
      <c r="K81" s="272">
        <v>413.25</v>
      </c>
      <c r="L81" s="272">
        <v>406.1</v>
      </c>
      <c r="M81" s="272">
        <v>33.334499999999998</v>
      </c>
    </row>
    <row r="82" spans="1:13" s="13" customFormat="1">
      <c r="A82" s="263">
        <v>72</v>
      </c>
      <c r="B82" s="272" t="s">
        <v>314</v>
      </c>
      <c r="C82" s="273">
        <v>821.8</v>
      </c>
      <c r="D82" s="274">
        <v>828.16666666666663</v>
      </c>
      <c r="E82" s="274">
        <v>808.33333333333326</v>
      </c>
      <c r="F82" s="274">
        <v>794.86666666666667</v>
      </c>
      <c r="G82" s="274">
        <v>775.0333333333333</v>
      </c>
      <c r="H82" s="274">
        <v>841.63333333333321</v>
      </c>
      <c r="I82" s="274">
        <v>861.46666666666647</v>
      </c>
      <c r="J82" s="274">
        <v>874.93333333333317</v>
      </c>
      <c r="K82" s="272">
        <v>848</v>
      </c>
      <c r="L82" s="272">
        <v>814.7</v>
      </c>
      <c r="M82" s="272">
        <v>3.1749999999999998</v>
      </c>
    </row>
    <row r="83" spans="1:13" s="13" customFormat="1">
      <c r="A83" s="263">
        <v>73</v>
      </c>
      <c r="B83" s="272" t="s">
        <v>315</v>
      </c>
      <c r="C83" s="273">
        <v>256.39999999999998</v>
      </c>
      <c r="D83" s="274">
        <v>265.13333333333333</v>
      </c>
      <c r="E83" s="274">
        <v>245.26666666666665</v>
      </c>
      <c r="F83" s="274">
        <v>234.13333333333333</v>
      </c>
      <c r="G83" s="274">
        <v>214.26666666666665</v>
      </c>
      <c r="H83" s="274">
        <v>276.26666666666665</v>
      </c>
      <c r="I83" s="274">
        <v>296.13333333333333</v>
      </c>
      <c r="J83" s="274">
        <v>307.26666666666665</v>
      </c>
      <c r="K83" s="272">
        <v>285</v>
      </c>
      <c r="L83" s="272">
        <v>254</v>
      </c>
      <c r="M83" s="272">
        <v>26.186129999999999</v>
      </c>
    </row>
    <row r="84" spans="1:13" s="13" customFormat="1">
      <c r="A84" s="263">
        <v>74</v>
      </c>
      <c r="B84" s="272" t="s">
        <v>316</v>
      </c>
      <c r="C84" s="273">
        <v>185.7</v>
      </c>
      <c r="D84" s="274">
        <v>186.54999999999998</v>
      </c>
      <c r="E84" s="274">
        <v>183.34999999999997</v>
      </c>
      <c r="F84" s="274">
        <v>180.99999999999997</v>
      </c>
      <c r="G84" s="274">
        <v>177.79999999999995</v>
      </c>
      <c r="H84" s="274">
        <v>188.89999999999998</v>
      </c>
      <c r="I84" s="274">
        <v>192.09999999999997</v>
      </c>
      <c r="J84" s="274">
        <v>194.45</v>
      </c>
      <c r="K84" s="272">
        <v>189.75</v>
      </c>
      <c r="L84" s="272">
        <v>184.2</v>
      </c>
      <c r="M84" s="272">
        <v>5.1215400000000004</v>
      </c>
    </row>
    <row r="85" spans="1:13" s="13" customFormat="1">
      <c r="A85" s="263">
        <v>75</v>
      </c>
      <c r="B85" s="272" t="s">
        <v>317</v>
      </c>
      <c r="C85" s="273">
        <v>4389.95</v>
      </c>
      <c r="D85" s="274">
        <v>4378.3166666666666</v>
      </c>
      <c r="E85" s="274">
        <v>4331.7333333333336</v>
      </c>
      <c r="F85" s="274">
        <v>4273.5166666666673</v>
      </c>
      <c r="G85" s="274">
        <v>4226.9333333333343</v>
      </c>
      <c r="H85" s="274">
        <v>4436.5333333333328</v>
      </c>
      <c r="I85" s="274">
        <v>4483.1166666666668</v>
      </c>
      <c r="J85" s="274">
        <v>4541.3333333333321</v>
      </c>
      <c r="K85" s="272">
        <v>4424.8999999999996</v>
      </c>
      <c r="L85" s="272">
        <v>4320.1000000000004</v>
      </c>
      <c r="M85" s="272">
        <v>0.15628</v>
      </c>
    </row>
    <row r="86" spans="1:13" s="13" customFormat="1">
      <c r="A86" s="263">
        <v>76</v>
      </c>
      <c r="B86" s="272" t="s">
        <v>318</v>
      </c>
      <c r="C86" s="273">
        <v>811.1</v>
      </c>
      <c r="D86" s="274">
        <v>814.30000000000007</v>
      </c>
      <c r="E86" s="274">
        <v>804.80000000000018</v>
      </c>
      <c r="F86" s="274">
        <v>798.50000000000011</v>
      </c>
      <c r="G86" s="274">
        <v>789.00000000000023</v>
      </c>
      <c r="H86" s="274">
        <v>820.60000000000014</v>
      </c>
      <c r="I86" s="274">
        <v>830.09999999999991</v>
      </c>
      <c r="J86" s="274">
        <v>836.40000000000009</v>
      </c>
      <c r="K86" s="272">
        <v>823.8</v>
      </c>
      <c r="L86" s="272">
        <v>808</v>
      </c>
      <c r="M86" s="272">
        <v>0.46836</v>
      </c>
    </row>
    <row r="87" spans="1:13" s="13" customFormat="1">
      <c r="A87" s="263">
        <v>77</v>
      </c>
      <c r="B87" s="272" t="s">
        <v>231</v>
      </c>
      <c r="C87" s="273">
        <v>1231.3</v>
      </c>
      <c r="D87" s="274">
        <v>1241.1333333333332</v>
      </c>
      <c r="E87" s="274">
        <v>1212.3666666666663</v>
      </c>
      <c r="F87" s="274">
        <v>1193.4333333333332</v>
      </c>
      <c r="G87" s="274">
        <v>1164.6666666666663</v>
      </c>
      <c r="H87" s="274">
        <v>1260.0666666666664</v>
      </c>
      <c r="I87" s="274">
        <v>1288.8333333333333</v>
      </c>
      <c r="J87" s="274">
        <v>1307.7666666666664</v>
      </c>
      <c r="K87" s="272">
        <v>1269.9000000000001</v>
      </c>
      <c r="L87" s="272">
        <v>1222.2</v>
      </c>
      <c r="M87" s="272">
        <v>0.64471999999999996</v>
      </c>
    </row>
    <row r="88" spans="1:13" s="13" customFormat="1">
      <c r="A88" s="263">
        <v>78</v>
      </c>
      <c r="B88" s="272" t="s">
        <v>319</v>
      </c>
      <c r="C88" s="273">
        <v>76.25</v>
      </c>
      <c r="D88" s="274">
        <v>76.416666666666671</v>
      </c>
      <c r="E88" s="274">
        <v>75.333333333333343</v>
      </c>
      <c r="F88" s="274">
        <v>74.416666666666671</v>
      </c>
      <c r="G88" s="274">
        <v>73.333333333333343</v>
      </c>
      <c r="H88" s="274">
        <v>77.333333333333343</v>
      </c>
      <c r="I88" s="274">
        <v>78.416666666666686</v>
      </c>
      <c r="J88" s="274">
        <v>79.333333333333343</v>
      </c>
      <c r="K88" s="272">
        <v>77.5</v>
      </c>
      <c r="L88" s="272">
        <v>75.5</v>
      </c>
      <c r="M88" s="272">
        <v>15.519450000000001</v>
      </c>
    </row>
    <row r="89" spans="1:13" s="13" customFormat="1">
      <c r="A89" s="263">
        <v>79</v>
      </c>
      <c r="B89" s="272" t="s">
        <v>71</v>
      </c>
      <c r="C89" s="273">
        <v>16679.349999999999</v>
      </c>
      <c r="D89" s="274">
        <v>16534.416666666668</v>
      </c>
      <c r="E89" s="274">
        <v>16269.833333333336</v>
      </c>
      <c r="F89" s="274">
        <v>15860.316666666668</v>
      </c>
      <c r="G89" s="274">
        <v>15595.733333333335</v>
      </c>
      <c r="H89" s="274">
        <v>16943.933333333334</v>
      </c>
      <c r="I89" s="274">
        <v>17208.51666666667</v>
      </c>
      <c r="J89" s="274">
        <v>17618.033333333336</v>
      </c>
      <c r="K89" s="272">
        <v>16799</v>
      </c>
      <c r="L89" s="272">
        <v>16124.9</v>
      </c>
      <c r="M89" s="272">
        <v>0.84226999999999996</v>
      </c>
    </row>
    <row r="90" spans="1:13" s="13" customFormat="1">
      <c r="A90" s="263">
        <v>80</v>
      </c>
      <c r="B90" s="272" t="s">
        <v>320</v>
      </c>
      <c r="C90" s="273">
        <v>285.39999999999998</v>
      </c>
      <c r="D90" s="274">
        <v>282.68333333333334</v>
      </c>
      <c r="E90" s="274">
        <v>272.4666666666667</v>
      </c>
      <c r="F90" s="274">
        <v>259.53333333333336</v>
      </c>
      <c r="G90" s="274">
        <v>249.31666666666672</v>
      </c>
      <c r="H90" s="274">
        <v>295.61666666666667</v>
      </c>
      <c r="I90" s="274">
        <v>305.83333333333326</v>
      </c>
      <c r="J90" s="274">
        <v>318.76666666666665</v>
      </c>
      <c r="K90" s="272">
        <v>292.89999999999998</v>
      </c>
      <c r="L90" s="272">
        <v>269.75</v>
      </c>
      <c r="M90" s="272">
        <v>6.8751699999999998</v>
      </c>
    </row>
    <row r="91" spans="1:13" s="13" customFormat="1">
      <c r="A91" s="263">
        <v>81</v>
      </c>
      <c r="B91" s="272" t="s">
        <v>74</v>
      </c>
      <c r="C91" s="273">
        <v>3473.7</v>
      </c>
      <c r="D91" s="274">
        <v>3518.2333333333336</v>
      </c>
      <c r="E91" s="274">
        <v>3419.5666666666671</v>
      </c>
      <c r="F91" s="274">
        <v>3365.4333333333334</v>
      </c>
      <c r="G91" s="274">
        <v>3266.7666666666669</v>
      </c>
      <c r="H91" s="274">
        <v>3572.3666666666672</v>
      </c>
      <c r="I91" s="274">
        <v>3671.0333333333333</v>
      </c>
      <c r="J91" s="274">
        <v>3725.1666666666674</v>
      </c>
      <c r="K91" s="272">
        <v>3616.9</v>
      </c>
      <c r="L91" s="272">
        <v>3464.1</v>
      </c>
      <c r="M91" s="272">
        <v>23.882709999999999</v>
      </c>
    </row>
    <row r="92" spans="1:13" s="13" customFormat="1">
      <c r="A92" s="263">
        <v>82</v>
      </c>
      <c r="B92" s="272" t="s">
        <v>321</v>
      </c>
      <c r="C92" s="273">
        <v>509.25</v>
      </c>
      <c r="D92" s="274">
        <v>517.08333333333337</v>
      </c>
      <c r="E92" s="274">
        <v>499.16666666666674</v>
      </c>
      <c r="F92" s="274">
        <v>489.08333333333337</v>
      </c>
      <c r="G92" s="274">
        <v>471.16666666666674</v>
      </c>
      <c r="H92" s="274">
        <v>527.16666666666674</v>
      </c>
      <c r="I92" s="274">
        <v>545.08333333333348</v>
      </c>
      <c r="J92" s="274">
        <v>555.16666666666674</v>
      </c>
      <c r="K92" s="272">
        <v>535</v>
      </c>
      <c r="L92" s="272">
        <v>507</v>
      </c>
      <c r="M92" s="272">
        <v>5.4394600000000004</v>
      </c>
    </row>
    <row r="93" spans="1:13" s="13" customFormat="1">
      <c r="A93" s="263">
        <v>83</v>
      </c>
      <c r="B93" s="272" t="s">
        <v>322</v>
      </c>
      <c r="C93" s="273">
        <v>251.4</v>
      </c>
      <c r="D93" s="274">
        <v>250.16666666666666</v>
      </c>
      <c r="E93" s="274">
        <v>247.23333333333332</v>
      </c>
      <c r="F93" s="274">
        <v>243.06666666666666</v>
      </c>
      <c r="G93" s="274">
        <v>240.13333333333333</v>
      </c>
      <c r="H93" s="274">
        <v>254.33333333333331</v>
      </c>
      <c r="I93" s="274">
        <v>257.26666666666665</v>
      </c>
      <c r="J93" s="274">
        <v>261.43333333333328</v>
      </c>
      <c r="K93" s="272">
        <v>253.1</v>
      </c>
      <c r="L93" s="272">
        <v>246</v>
      </c>
      <c r="M93" s="272">
        <v>1.3728400000000001</v>
      </c>
    </row>
    <row r="94" spans="1:13" s="13" customFormat="1">
      <c r="A94" s="263">
        <v>84</v>
      </c>
      <c r="B94" s="272" t="s">
        <v>80</v>
      </c>
      <c r="C94" s="273">
        <v>605.75</v>
      </c>
      <c r="D94" s="274">
        <v>609.13333333333333</v>
      </c>
      <c r="E94" s="274">
        <v>600.86666666666667</v>
      </c>
      <c r="F94" s="274">
        <v>595.98333333333335</v>
      </c>
      <c r="G94" s="274">
        <v>587.7166666666667</v>
      </c>
      <c r="H94" s="274">
        <v>614.01666666666665</v>
      </c>
      <c r="I94" s="274">
        <v>622.2833333333333</v>
      </c>
      <c r="J94" s="274">
        <v>627.16666666666663</v>
      </c>
      <c r="K94" s="272">
        <v>617.4</v>
      </c>
      <c r="L94" s="272">
        <v>604.25</v>
      </c>
      <c r="M94" s="272">
        <v>3.6793800000000001</v>
      </c>
    </row>
    <row r="95" spans="1:13" s="13" customFormat="1">
      <c r="A95" s="263">
        <v>85</v>
      </c>
      <c r="B95" s="272" t="s">
        <v>323</v>
      </c>
      <c r="C95" s="273">
        <v>1945.9</v>
      </c>
      <c r="D95" s="274">
        <v>1944.9666666666665</v>
      </c>
      <c r="E95" s="274">
        <v>1930.9333333333329</v>
      </c>
      <c r="F95" s="274">
        <v>1915.9666666666665</v>
      </c>
      <c r="G95" s="274">
        <v>1901.9333333333329</v>
      </c>
      <c r="H95" s="274">
        <v>1959.9333333333329</v>
      </c>
      <c r="I95" s="274">
        <v>1973.9666666666662</v>
      </c>
      <c r="J95" s="274">
        <v>1988.9333333333329</v>
      </c>
      <c r="K95" s="272">
        <v>1959</v>
      </c>
      <c r="L95" s="272">
        <v>1930</v>
      </c>
      <c r="M95" s="272">
        <v>0.14474000000000001</v>
      </c>
    </row>
    <row r="96" spans="1:13" s="13" customFormat="1">
      <c r="A96" s="263">
        <v>86</v>
      </c>
      <c r="B96" s="272" t="s">
        <v>786</v>
      </c>
      <c r="C96" s="273">
        <v>220.4</v>
      </c>
      <c r="D96" s="274">
        <v>220.73333333333335</v>
      </c>
      <c r="E96" s="274">
        <v>219.01666666666671</v>
      </c>
      <c r="F96" s="274">
        <v>217.63333333333335</v>
      </c>
      <c r="G96" s="274">
        <v>215.91666666666671</v>
      </c>
      <c r="H96" s="274">
        <v>222.1166666666667</v>
      </c>
      <c r="I96" s="274">
        <v>223.83333333333334</v>
      </c>
      <c r="J96" s="274">
        <v>225.2166666666667</v>
      </c>
      <c r="K96" s="272">
        <v>222.45</v>
      </c>
      <c r="L96" s="272">
        <v>219.35</v>
      </c>
      <c r="M96" s="272">
        <v>1.24081</v>
      </c>
    </row>
    <row r="97" spans="1:13" s="13" customFormat="1">
      <c r="A97" s="263">
        <v>87</v>
      </c>
      <c r="B97" s="272" t="s">
        <v>75</v>
      </c>
      <c r="C97" s="273">
        <v>473.45</v>
      </c>
      <c r="D97" s="274">
        <v>475.33333333333331</v>
      </c>
      <c r="E97" s="274">
        <v>470.76666666666665</v>
      </c>
      <c r="F97" s="274">
        <v>468.08333333333331</v>
      </c>
      <c r="G97" s="274">
        <v>463.51666666666665</v>
      </c>
      <c r="H97" s="274">
        <v>478.01666666666665</v>
      </c>
      <c r="I97" s="274">
        <v>482.58333333333337</v>
      </c>
      <c r="J97" s="274">
        <v>485.26666666666665</v>
      </c>
      <c r="K97" s="272">
        <v>479.9</v>
      </c>
      <c r="L97" s="272">
        <v>472.65</v>
      </c>
      <c r="M97" s="272">
        <v>37.17127</v>
      </c>
    </row>
    <row r="98" spans="1:13" s="13" customFormat="1">
      <c r="A98" s="263">
        <v>88</v>
      </c>
      <c r="B98" s="272" t="s">
        <v>324</v>
      </c>
      <c r="C98" s="273">
        <v>510.6</v>
      </c>
      <c r="D98" s="274">
        <v>507.18333333333334</v>
      </c>
      <c r="E98" s="274">
        <v>501.7166666666667</v>
      </c>
      <c r="F98" s="274">
        <v>492.83333333333337</v>
      </c>
      <c r="G98" s="274">
        <v>487.36666666666673</v>
      </c>
      <c r="H98" s="274">
        <v>516.06666666666661</v>
      </c>
      <c r="I98" s="274">
        <v>521.5333333333333</v>
      </c>
      <c r="J98" s="274">
        <v>530.41666666666663</v>
      </c>
      <c r="K98" s="272">
        <v>512.65</v>
      </c>
      <c r="L98" s="272">
        <v>498.3</v>
      </c>
      <c r="M98" s="272">
        <v>3.11619</v>
      </c>
    </row>
    <row r="99" spans="1:13" s="13" customFormat="1">
      <c r="A99" s="263">
        <v>89</v>
      </c>
      <c r="B99" s="272" t="s">
        <v>76</v>
      </c>
      <c r="C99" s="273">
        <v>158.44999999999999</v>
      </c>
      <c r="D99" s="274">
        <v>159.91666666666666</v>
      </c>
      <c r="E99" s="274">
        <v>156.08333333333331</v>
      </c>
      <c r="F99" s="274">
        <v>153.71666666666667</v>
      </c>
      <c r="G99" s="274">
        <v>149.88333333333333</v>
      </c>
      <c r="H99" s="274">
        <v>162.2833333333333</v>
      </c>
      <c r="I99" s="274">
        <v>166.11666666666662</v>
      </c>
      <c r="J99" s="274">
        <v>168.48333333333329</v>
      </c>
      <c r="K99" s="272">
        <v>163.75</v>
      </c>
      <c r="L99" s="272">
        <v>157.55000000000001</v>
      </c>
      <c r="M99" s="272">
        <v>215.30215000000001</v>
      </c>
    </row>
    <row r="100" spans="1:13" s="13" customFormat="1">
      <c r="A100" s="263">
        <v>90</v>
      </c>
      <c r="B100" s="272" t="s">
        <v>325</v>
      </c>
      <c r="C100" s="273">
        <v>461.25</v>
      </c>
      <c r="D100" s="274">
        <v>464.06666666666666</v>
      </c>
      <c r="E100" s="274">
        <v>457.18333333333334</v>
      </c>
      <c r="F100" s="274">
        <v>453.11666666666667</v>
      </c>
      <c r="G100" s="274">
        <v>446.23333333333335</v>
      </c>
      <c r="H100" s="274">
        <v>468.13333333333333</v>
      </c>
      <c r="I100" s="274">
        <v>475.01666666666665</v>
      </c>
      <c r="J100" s="274">
        <v>479.08333333333331</v>
      </c>
      <c r="K100" s="272">
        <v>470.95</v>
      </c>
      <c r="L100" s="272">
        <v>460</v>
      </c>
      <c r="M100" s="272">
        <v>1.58474</v>
      </c>
    </row>
    <row r="101" spans="1:13">
      <c r="A101" s="263">
        <v>91</v>
      </c>
      <c r="B101" s="272" t="s">
        <v>326</v>
      </c>
      <c r="C101" s="273">
        <v>364.25</v>
      </c>
      <c r="D101" s="274">
        <v>364.7166666666667</v>
      </c>
      <c r="E101" s="274">
        <v>361.63333333333338</v>
      </c>
      <c r="F101" s="274">
        <v>359.01666666666671</v>
      </c>
      <c r="G101" s="274">
        <v>355.93333333333339</v>
      </c>
      <c r="H101" s="274">
        <v>367.33333333333337</v>
      </c>
      <c r="I101" s="274">
        <v>370.41666666666663</v>
      </c>
      <c r="J101" s="274">
        <v>373.03333333333336</v>
      </c>
      <c r="K101" s="272">
        <v>367.8</v>
      </c>
      <c r="L101" s="272">
        <v>362.1</v>
      </c>
      <c r="M101" s="272">
        <v>1.5270600000000001</v>
      </c>
    </row>
    <row r="102" spans="1:13">
      <c r="A102" s="263">
        <v>92</v>
      </c>
      <c r="B102" s="272" t="s">
        <v>327</v>
      </c>
      <c r="C102" s="273">
        <v>505.15</v>
      </c>
      <c r="D102" s="274">
        <v>499.88333333333338</v>
      </c>
      <c r="E102" s="274">
        <v>483.76666666666677</v>
      </c>
      <c r="F102" s="274">
        <v>462.38333333333338</v>
      </c>
      <c r="G102" s="274">
        <v>446.26666666666677</v>
      </c>
      <c r="H102" s="274">
        <v>521.26666666666677</v>
      </c>
      <c r="I102" s="274">
        <v>537.38333333333344</v>
      </c>
      <c r="J102" s="274">
        <v>558.76666666666677</v>
      </c>
      <c r="K102" s="272">
        <v>516</v>
      </c>
      <c r="L102" s="272">
        <v>478.5</v>
      </c>
      <c r="M102" s="272">
        <v>6.2171399999999997</v>
      </c>
    </row>
    <row r="103" spans="1:13">
      <c r="A103" s="263">
        <v>93</v>
      </c>
      <c r="B103" s="272" t="s">
        <v>77</v>
      </c>
      <c r="C103" s="273">
        <v>133.55000000000001</v>
      </c>
      <c r="D103" s="274">
        <v>132.35000000000002</v>
      </c>
      <c r="E103" s="274">
        <v>130.80000000000004</v>
      </c>
      <c r="F103" s="274">
        <v>128.05000000000001</v>
      </c>
      <c r="G103" s="274">
        <v>126.50000000000003</v>
      </c>
      <c r="H103" s="274">
        <v>135.10000000000005</v>
      </c>
      <c r="I103" s="274">
        <v>136.65</v>
      </c>
      <c r="J103" s="274">
        <v>139.40000000000006</v>
      </c>
      <c r="K103" s="272">
        <v>133.9</v>
      </c>
      <c r="L103" s="272">
        <v>129.6</v>
      </c>
      <c r="M103" s="272">
        <v>21.69408</v>
      </c>
    </row>
    <row r="104" spans="1:13">
      <c r="A104" s="263">
        <v>94</v>
      </c>
      <c r="B104" s="272" t="s">
        <v>328</v>
      </c>
      <c r="C104" s="273">
        <v>1614.2</v>
      </c>
      <c r="D104" s="274">
        <v>1637.1666666666667</v>
      </c>
      <c r="E104" s="274">
        <v>1579.3333333333335</v>
      </c>
      <c r="F104" s="274">
        <v>1544.4666666666667</v>
      </c>
      <c r="G104" s="274">
        <v>1486.6333333333334</v>
      </c>
      <c r="H104" s="274">
        <v>1672.0333333333335</v>
      </c>
      <c r="I104" s="274">
        <v>1729.866666666667</v>
      </c>
      <c r="J104" s="274">
        <v>1764.7333333333336</v>
      </c>
      <c r="K104" s="272">
        <v>1695</v>
      </c>
      <c r="L104" s="272">
        <v>1602.3</v>
      </c>
      <c r="M104" s="272">
        <v>5.1872400000000001</v>
      </c>
    </row>
    <row r="105" spans="1:13">
      <c r="A105" s="263">
        <v>95</v>
      </c>
      <c r="B105" s="272" t="s">
        <v>329</v>
      </c>
      <c r="C105" s="273">
        <v>14.85</v>
      </c>
      <c r="D105" s="274">
        <v>14.966666666666669</v>
      </c>
      <c r="E105" s="274">
        <v>14.683333333333337</v>
      </c>
      <c r="F105" s="274">
        <v>14.516666666666669</v>
      </c>
      <c r="G105" s="274">
        <v>14.233333333333338</v>
      </c>
      <c r="H105" s="274">
        <v>15.133333333333336</v>
      </c>
      <c r="I105" s="274">
        <v>15.416666666666668</v>
      </c>
      <c r="J105" s="274">
        <v>15.583333333333336</v>
      </c>
      <c r="K105" s="272">
        <v>15.25</v>
      </c>
      <c r="L105" s="272">
        <v>14.8</v>
      </c>
      <c r="M105" s="272">
        <v>80.069339999999997</v>
      </c>
    </row>
    <row r="106" spans="1:13">
      <c r="A106" s="263">
        <v>96</v>
      </c>
      <c r="B106" s="272" t="s">
        <v>330</v>
      </c>
      <c r="C106" s="273">
        <v>519.5</v>
      </c>
      <c r="D106" s="274">
        <v>518.76666666666665</v>
      </c>
      <c r="E106" s="274">
        <v>512.73333333333335</v>
      </c>
      <c r="F106" s="274">
        <v>505.9666666666667</v>
      </c>
      <c r="G106" s="274">
        <v>499.93333333333339</v>
      </c>
      <c r="H106" s="274">
        <v>525.5333333333333</v>
      </c>
      <c r="I106" s="274">
        <v>531.56666666666661</v>
      </c>
      <c r="J106" s="274">
        <v>538.33333333333326</v>
      </c>
      <c r="K106" s="272">
        <v>524.79999999999995</v>
      </c>
      <c r="L106" s="272">
        <v>512</v>
      </c>
      <c r="M106" s="272">
        <v>7.6902499999999998</v>
      </c>
    </row>
    <row r="107" spans="1:13">
      <c r="A107" s="263">
        <v>97</v>
      </c>
      <c r="B107" s="272" t="s">
        <v>331</v>
      </c>
      <c r="C107" s="273">
        <v>287.05</v>
      </c>
      <c r="D107" s="274">
        <v>283.81666666666666</v>
      </c>
      <c r="E107" s="274">
        <v>278.0333333333333</v>
      </c>
      <c r="F107" s="274">
        <v>269.01666666666665</v>
      </c>
      <c r="G107" s="274">
        <v>263.23333333333329</v>
      </c>
      <c r="H107" s="274">
        <v>292.83333333333331</v>
      </c>
      <c r="I107" s="274">
        <v>298.61666666666673</v>
      </c>
      <c r="J107" s="274">
        <v>307.63333333333333</v>
      </c>
      <c r="K107" s="272">
        <v>289.60000000000002</v>
      </c>
      <c r="L107" s="272">
        <v>274.8</v>
      </c>
      <c r="M107" s="272">
        <v>3.9077000000000002</v>
      </c>
    </row>
    <row r="108" spans="1:13">
      <c r="A108" s="263">
        <v>98</v>
      </c>
      <c r="B108" s="280" t="s">
        <v>79</v>
      </c>
      <c r="C108" s="273">
        <v>470.7</v>
      </c>
      <c r="D108" s="274">
        <v>466.60000000000008</v>
      </c>
      <c r="E108" s="274">
        <v>457.20000000000016</v>
      </c>
      <c r="F108" s="274">
        <v>443.7000000000001</v>
      </c>
      <c r="G108" s="274">
        <v>434.30000000000018</v>
      </c>
      <c r="H108" s="274">
        <v>480.10000000000014</v>
      </c>
      <c r="I108" s="274">
        <v>489.50000000000011</v>
      </c>
      <c r="J108" s="274">
        <v>503.00000000000011</v>
      </c>
      <c r="K108" s="272">
        <v>476</v>
      </c>
      <c r="L108" s="272">
        <v>453.1</v>
      </c>
      <c r="M108" s="272">
        <v>13.056800000000001</v>
      </c>
    </row>
    <row r="109" spans="1:13">
      <c r="A109" s="263">
        <v>99</v>
      </c>
      <c r="B109" s="272" t="s">
        <v>332</v>
      </c>
      <c r="C109" s="273">
        <v>3559.15</v>
      </c>
      <c r="D109" s="274">
        <v>3546.7333333333336</v>
      </c>
      <c r="E109" s="274">
        <v>3506.8666666666672</v>
      </c>
      <c r="F109" s="274">
        <v>3454.5833333333335</v>
      </c>
      <c r="G109" s="274">
        <v>3414.7166666666672</v>
      </c>
      <c r="H109" s="274">
        <v>3599.0166666666673</v>
      </c>
      <c r="I109" s="274">
        <v>3638.8833333333341</v>
      </c>
      <c r="J109" s="274">
        <v>3691.1666666666674</v>
      </c>
      <c r="K109" s="272">
        <v>3586.6</v>
      </c>
      <c r="L109" s="272">
        <v>3494.45</v>
      </c>
      <c r="M109" s="272">
        <v>0.15393999999999999</v>
      </c>
    </row>
    <row r="110" spans="1:13">
      <c r="A110" s="263">
        <v>100</v>
      </c>
      <c r="B110" s="272" t="s">
        <v>333</v>
      </c>
      <c r="C110" s="273">
        <v>178.35</v>
      </c>
      <c r="D110" s="274">
        <v>178.95000000000002</v>
      </c>
      <c r="E110" s="274">
        <v>176.80000000000004</v>
      </c>
      <c r="F110" s="274">
        <v>175.25000000000003</v>
      </c>
      <c r="G110" s="274">
        <v>173.10000000000005</v>
      </c>
      <c r="H110" s="274">
        <v>180.50000000000003</v>
      </c>
      <c r="I110" s="274">
        <v>182.65</v>
      </c>
      <c r="J110" s="274">
        <v>184.20000000000002</v>
      </c>
      <c r="K110" s="272">
        <v>181.1</v>
      </c>
      <c r="L110" s="272">
        <v>177.4</v>
      </c>
      <c r="M110" s="272">
        <v>1.84894</v>
      </c>
    </row>
    <row r="111" spans="1:13">
      <c r="A111" s="263">
        <v>101</v>
      </c>
      <c r="B111" s="272" t="s">
        <v>334</v>
      </c>
      <c r="C111" s="273">
        <v>236.45</v>
      </c>
      <c r="D111" s="274">
        <v>240.33333333333334</v>
      </c>
      <c r="E111" s="274">
        <v>231.16666666666669</v>
      </c>
      <c r="F111" s="274">
        <v>225.88333333333335</v>
      </c>
      <c r="G111" s="274">
        <v>216.7166666666667</v>
      </c>
      <c r="H111" s="274">
        <v>245.61666666666667</v>
      </c>
      <c r="I111" s="274">
        <v>254.78333333333336</v>
      </c>
      <c r="J111" s="274">
        <v>260.06666666666666</v>
      </c>
      <c r="K111" s="272">
        <v>249.5</v>
      </c>
      <c r="L111" s="272">
        <v>235.05</v>
      </c>
      <c r="M111" s="272">
        <v>11.15474</v>
      </c>
    </row>
    <row r="112" spans="1:13">
      <c r="A112" s="263">
        <v>102</v>
      </c>
      <c r="B112" s="272" t="s">
        <v>335</v>
      </c>
      <c r="C112" s="273">
        <v>91.55</v>
      </c>
      <c r="D112" s="274">
        <v>92.666666666666671</v>
      </c>
      <c r="E112" s="274">
        <v>90.183333333333337</v>
      </c>
      <c r="F112" s="274">
        <v>88.816666666666663</v>
      </c>
      <c r="G112" s="274">
        <v>86.333333333333329</v>
      </c>
      <c r="H112" s="274">
        <v>94.033333333333346</v>
      </c>
      <c r="I112" s="274">
        <v>96.516666666666666</v>
      </c>
      <c r="J112" s="274">
        <v>97.883333333333354</v>
      </c>
      <c r="K112" s="272">
        <v>95.15</v>
      </c>
      <c r="L112" s="272">
        <v>91.3</v>
      </c>
      <c r="M112" s="272">
        <v>8.8422699999999992</v>
      </c>
    </row>
    <row r="113" spans="1:13">
      <c r="A113" s="263">
        <v>103</v>
      </c>
      <c r="B113" s="272" t="s">
        <v>336</v>
      </c>
      <c r="C113" s="273">
        <v>550.20000000000005</v>
      </c>
      <c r="D113" s="274">
        <v>552.93333333333339</v>
      </c>
      <c r="E113" s="274">
        <v>542.26666666666677</v>
      </c>
      <c r="F113" s="274">
        <v>534.33333333333337</v>
      </c>
      <c r="G113" s="274">
        <v>523.66666666666674</v>
      </c>
      <c r="H113" s="274">
        <v>560.86666666666679</v>
      </c>
      <c r="I113" s="274">
        <v>571.5333333333333</v>
      </c>
      <c r="J113" s="274">
        <v>579.46666666666681</v>
      </c>
      <c r="K113" s="272">
        <v>563.6</v>
      </c>
      <c r="L113" s="272">
        <v>545</v>
      </c>
      <c r="M113" s="272">
        <v>0.45629999999999998</v>
      </c>
    </row>
    <row r="114" spans="1:13">
      <c r="A114" s="263">
        <v>104</v>
      </c>
      <c r="B114" s="272" t="s">
        <v>81</v>
      </c>
      <c r="C114" s="273">
        <v>460.6</v>
      </c>
      <c r="D114" s="274">
        <v>461.05</v>
      </c>
      <c r="E114" s="274">
        <v>453.55</v>
      </c>
      <c r="F114" s="274">
        <v>446.5</v>
      </c>
      <c r="G114" s="274">
        <v>439</v>
      </c>
      <c r="H114" s="274">
        <v>468.1</v>
      </c>
      <c r="I114" s="274">
        <v>475.6</v>
      </c>
      <c r="J114" s="274">
        <v>482.65000000000003</v>
      </c>
      <c r="K114" s="272">
        <v>468.55</v>
      </c>
      <c r="L114" s="272">
        <v>454</v>
      </c>
      <c r="M114" s="272">
        <v>24.7818</v>
      </c>
    </row>
    <row r="115" spans="1:13">
      <c r="A115" s="263">
        <v>105</v>
      </c>
      <c r="B115" s="272" t="s">
        <v>82</v>
      </c>
      <c r="C115" s="273">
        <v>847.25</v>
      </c>
      <c r="D115" s="274">
        <v>849.18333333333339</v>
      </c>
      <c r="E115" s="274">
        <v>839.11666666666679</v>
      </c>
      <c r="F115" s="274">
        <v>830.98333333333335</v>
      </c>
      <c r="G115" s="274">
        <v>820.91666666666674</v>
      </c>
      <c r="H115" s="274">
        <v>857.31666666666683</v>
      </c>
      <c r="I115" s="274">
        <v>867.38333333333344</v>
      </c>
      <c r="J115" s="274">
        <v>875.51666666666688</v>
      </c>
      <c r="K115" s="272">
        <v>859.25</v>
      </c>
      <c r="L115" s="272">
        <v>841.05</v>
      </c>
      <c r="M115" s="272">
        <v>42.449060000000003</v>
      </c>
    </row>
    <row r="116" spans="1:13">
      <c r="A116" s="263">
        <v>106</v>
      </c>
      <c r="B116" s="272" t="s">
        <v>232</v>
      </c>
      <c r="C116" s="273">
        <v>171.9</v>
      </c>
      <c r="D116" s="274">
        <v>172.7833333333333</v>
      </c>
      <c r="E116" s="274">
        <v>170.31666666666661</v>
      </c>
      <c r="F116" s="274">
        <v>168.73333333333329</v>
      </c>
      <c r="G116" s="274">
        <v>166.26666666666659</v>
      </c>
      <c r="H116" s="274">
        <v>174.36666666666662</v>
      </c>
      <c r="I116" s="274">
        <v>176.83333333333331</v>
      </c>
      <c r="J116" s="274">
        <v>178.41666666666663</v>
      </c>
      <c r="K116" s="272">
        <v>175.25</v>
      </c>
      <c r="L116" s="272">
        <v>171.2</v>
      </c>
      <c r="M116" s="272">
        <v>16.300509999999999</v>
      </c>
    </row>
    <row r="117" spans="1:13">
      <c r="A117" s="263">
        <v>107</v>
      </c>
      <c r="B117" s="272" t="s">
        <v>83</v>
      </c>
      <c r="C117" s="273">
        <v>141.55000000000001</v>
      </c>
      <c r="D117" s="274">
        <v>141.41666666666669</v>
      </c>
      <c r="E117" s="274">
        <v>140.43333333333337</v>
      </c>
      <c r="F117" s="274">
        <v>139.31666666666669</v>
      </c>
      <c r="G117" s="274">
        <v>138.33333333333337</v>
      </c>
      <c r="H117" s="274">
        <v>142.53333333333336</v>
      </c>
      <c r="I117" s="274">
        <v>143.51666666666671</v>
      </c>
      <c r="J117" s="274">
        <v>144.63333333333335</v>
      </c>
      <c r="K117" s="272">
        <v>142.4</v>
      </c>
      <c r="L117" s="272">
        <v>140.30000000000001</v>
      </c>
      <c r="M117" s="272">
        <v>118.10439</v>
      </c>
    </row>
    <row r="118" spans="1:13">
      <c r="A118" s="263">
        <v>108</v>
      </c>
      <c r="B118" s="272" t="s">
        <v>337</v>
      </c>
      <c r="C118" s="273">
        <v>347.75</v>
      </c>
      <c r="D118" s="274">
        <v>348.2833333333333</v>
      </c>
      <c r="E118" s="274">
        <v>344.76666666666659</v>
      </c>
      <c r="F118" s="274">
        <v>341.7833333333333</v>
      </c>
      <c r="G118" s="274">
        <v>338.26666666666659</v>
      </c>
      <c r="H118" s="274">
        <v>351.26666666666659</v>
      </c>
      <c r="I118" s="274">
        <v>354.78333333333325</v>
      </c>
      <c r="J118" s="274">
        <v>357.76666666666659</v>
      </c>
      <c r="K118" s="272">
        <v>351.8</v>
      </c>
      <c r="L118" s="272">
        <v>345.3</v>
      </c>
      <c r="M118" s="272">
        <v>1.7699499999999999</v>
      </c>
    </row>
    <row r="119" spans="1:13">
      <c r="A119" s="263">
        <v>109</v>
      </c>
      <c r="B119" s="272" t="s">
        <v>826</v>
      </c>
      <c r="C119" s="273">
        <v>2604.65</v>
      </c>
      <c r="D119" s="274">
        <v>2575.1666666666665</v>
      </c>
      <c r="E119" s="274">
        <v>2509.8833333333332</v>
      </c>
      <c r="F119" s="274">
        <v>2415.1166666666668</v>
      </c>
      <c r="G119" s="274">
        <v>2349.8333333333335</v>
      </c>
      <c r="H119" s="274">
        <v>2669.9333333333329</v>
      </c>
      <c r="I119" s="274">
        <v>2735.2166666666667</v>
      </c>
      <c r="J119" s="274">
        <v>2829.9833333333327</v>
      </c>
      <c r="K119" s="272">
        <v>2640.45</v>
      </c>
      <c r="L119" s="272">
        <v>2480.4</v>
      </c>
      <c r="M119" s="272">
        <v>4.8716900000000001</v>
      </c>
    </row>
    <row r="120" spans="1:13">
      <c r="A120" s="263">
        <v>110</v>
      </c>
      <c r="B120" s="272" t="s">
        <v>84</v>
      </c>
      <c r="C120" s="273">
        <v>1589.25</v>
      </c>
      <c r="D120" s="274">
        <v>1594.6499999999999</v>
      </c>
      <c r="E120" s="274">
        <v>1579.6999999999998</v>
      </c>
      <c r="F120" s="274">
        <v>1570.1499999999999</v>
      </c>
      <c r="G120" s="274">
        <v>1555.1999999999998</v>
      </c>
      <c r="H120" s="274">
        <v>1604.1999999999998</v>
      </c>
      <c r="I120" s="274">
        <v>1619.15</v>
      </c>
      <c r="J120" s="274">
        <v>1628.6999999999998</v>
      </c>
      <c r="K120" s="272">
        <v>1609.6</v>
      </c>
      <c r="L120" s="272">
        <v>1585.1</v>
      </c>
      <c r="M120" s="272">
        <v>4.5941000000000001</v>
      </c>
    </row>
    <row r="121" spans="1:13">
      <c r="A121" s="263">
        <v>111</v>
      </c>
      <c r="B121" s="272" t="s">
        <v>85</v>
      </c>
      <c r="C121" s="273">
        <v>502.45</v>
      </c>
      <c r="D121" s="274">
        <v>496.05</v>
      </c>
      <c r="E121" s="274">
        <v>476.6</v>
      </c>
      <c r="F121" s="274">
        <v>450.75</v>
      </c>
      <c r="G121" s="274">
        <v>431.3</v>
      </c>
      <c r="H121" s="274">
        <v>521.90000000000009</v>
      </c>
      <c r="I121" s="274">
        <v>541.34999999999991</v>
      </c>
      <c r="J121" s="274">
        <v>567.20000000000005</v>
      </c>
      <c r="K121" s="272">
        <v>515.5</v>
      </c>
      <c r="L121" s="272">
        <v>470.2</v>
      </c>
      <c r="M121" s="272">
        <v>88.217770000000002</v>
      </c>
    </row>
    <row r="122" spans="1:13">
      <c r="A122" s="263">
        <v>112</v>
      </c>
      <c r="B122" s="272" t="s">
        <v>233</v>
      </c>
      <c r="C122" s="273">
        <v>771.75</v>
      </c>
      <c r="D122" s="274">
        <v>767.26666666666677</v>
      </c>
      <c r="E122" s="274">
        <v>746.53333333333353</v>
      </c>
      <c r="F122" s="274">
        <v>721.31666666666672</v>
      </c>
      <c r="G122" s="274">
        <v>700.58333333333348</v>
      </c>
      <c r="H122" s="274">
        <v>792.48333333333358</v>
      </c>
      <c r="I122" s="274">
        <v>813.21666666666692</v>
      </c>
      <c r="J122" s="274">
        <v>838.43333333333362</v>
      </c>
      <c r="K122" s="272">
        <v>788</v>
      </c>
      <c r="L122" s="272">
        <v>742.05</v>
      </c>
      <c r="M122" s="272">
        <v>8.0610999999999997</v>
      </c>
    </row>
    <row r="123" spans="1:13">
      <c r="A123" s="263">
        <v>113</v>
      </c>
      <c r="B123" s="272" t="s">
        <v>338</v>
      </c>
      <c r="C123" s="273">
        <v>737.8</v>
      </c>
      <c r="D123" s="274">
        <v>737.93333333333339</v>
      </c>
      <c r="E123" s="274">
        <v>724.86666666666679</v>
      </c>
      <c r="F123" s="274">
        <v>711.93333333333339</v>
      </c>
      <c r="G123" s="274">
        <v>698.86666666666679</v>
      </c>
      <c r="H123" s="274">
        <v>750.86666666666679</v>
      </c>
      <c r="I123" s="274">
        <v>763.93333333333339</v>
      </c>
      <c r="J123" s="274">
        <v>776.86666666666679</v>
      </c>
      <c r="K123" s="272">
        <v>751</v>
      </c>
      <c r="L123" s="272">
        <v>725</v>
      </c>
      <c r="M123" s="272">
        <v>0.88049999999999995</v>
      </c>
    </row>
    <row r="124" spans="1:13">
      <c r="A124" s="263">
        <v>114</v>
      </c>
      <c r="B124" s="272" t="s">
        <v>234</v>
      </c>
      <c r="C124" s="273">
        <v>408.2</v>
      </c>
      <c r="D124" s="274">
        <v>410.41666666666669</v>
      </c>
      <c r="E124" s="274">
        <v>404.18333333333339</v>
      </c>
      <c r="F124" s="274">
        <v>400.16666666666669</v>
      </c>
      <c r="G124" s="274">
        <v>393.93333333333339</v>
      </c>
      <c r="H124" s="274">
        <v>414.43333333333339</v>
      </c>
      <c r="I124" s="274">
        <v>420.66666666666663</v>
      </c>
      <c r="J124" s="274">
        <v>424.68333333333339</v>
      </c>
      <c r="K124" s="272">
        <v>416.65</v>
      </c>
      <c r="L124" s="272">
        <v>406.4</v>
      </c>
      <c r="M124" s="272">
        <v>9.0267300000000006</v>
      </c>
    </row>
    <row r="125" spans="1:13">
      <c r="A125" s="263">
        <v>115</v>
      </c>
      <c r="B125" s="272" t="s">
        <v>86</v>
      </c>
      <c r="C125" s="273">
        <v>792.25</v>
      </c>
      <c r="D125" s="274">
        <v>789.38333333333333</v>
      </c>
      <c r="E125" s="274">
        <v>779.76666666666665</v>
      </c>
      <c r="F125" s="274">
        <v>767.2833333333333</v>
      </c>
      <c r="G125" s="274">
        <v>757.66666666666663</v>
      </c>
      <c r="H125" s="274">
        <v>801.86666666666667</v>
      </c>
      <c r="I125" s="274">
        <v>811.48333333333323</v>
      </c>
      <c r="J125" s="274">
        <v>823.9666666666667</v>
      </c>
      <c r="K125" s="272">
        <v>799</v>
      </c>
      <c r="L125" s="272">
        <v>776.9</v>
      </c>
      <c r="M125" s="272">
        <v>9.6187100000000001</v>
      </c>
    </row>
    <row r="126" spans="1:13">
      <c r="A126" s="263">
        <v>116</v>
      </c>
      <c r="B126" s="272" t="s">
        <v>339</v>
      </c>
      <c r="C126" s="273">
        <v>645.85</v>
      </c>
      <c r="D126" s="274">
        <v>647.98333333333335</v>
      </c>
      <c r="E126" s="274">
        <v>629.86666666666667</v>
      </c>
      <c r="F126" s="274">
        <v>613.88333333333333</v>
      </c>
      <c r="G126" s="274">
        <v>595.76666666666665</v>
      </c>
      <c r="H126" s="274">
        <v>663.9666666666667</v>
      </c>
      <c r="I126" s="274">
        <v>682.08333333333348</v>
      </c>
      <c r="J126" s="274">
        <v>698.06666666666672</v>
      </c>
      <c r="K126" s="272">
        <v>666.1</v>
      </c>
      <c r="L126" s="272">
        <v>632</v>
      </c>
      <c r="M126" s="272">
        <v>7.5045099999999998</v>
      </c>
    </row>
    <row r="127" spans="1:13">
      <c r="A127" s="263">
        <v>117</v>
      </c>
      <c r="B127" s="272" t="s">
        <v>340</v>
      </c>
      <c r="C127" s="273">
        <v>86.65</v>
      </c>
      <c r="D127" s="274">
        <v>87.333333333333329</v>
      </c>
      <c r="E127" s="274">
        <v>85.566666666666663</v>
      </c>
      <c r="F127" s="274">
        <v>84.483333333333334</v>
      </c>
      <c r="G127" s="274">
        <v>82.716666666666669</v>
      </c>
      <c r="H127" s="274">
        <v>88.416666666666657</v>
      </c>
      <c r="I127" s="274">
        <v>90.183333333333337</v>
      </c>
      <c r="J127" s="274">
        <v>91.266666666666652</v>
      </c>
      <c r="K127" s="272">
        <v>89.1</v>
      </c>
      <c r="L127" s="272">
        <v>86.25</v>
      </c>
      <c r="M127" s="272">
        <v>3.79067</v>
      </c>
    </row>
    <row r="128" spans="1:13">
      <c r="A128" s="263">
        <v>118</v>
      </c>
      <c r="B128" s="272" t="s">
        <v>341</v>
      </c>
      <c r="C128" s="273">
        <v>113.85</v>
      </c>
      <c r="D128" s="274">
        <v>114.88333333333333</v>
      </c>
      <c r="E128" s="274">
        <v>112.66666666666666</v>
      </c>
      <c r="F128" s="274">
        <v>111.48333333333333</v>
      </c>
      <c r="G128" s="274">
        <v>109.26666666666667</v>
      </c>
      <c r="H128" s="274">
        <v>116.06666666666665</v>
      </c>
      <c r="I128" s="274">
        <v>118.28333333333332</v>
      </c>
      <c r="J128" s="274">
        <v>119.46666666666664</v>
      </c>
      <c r="K128" s="272">
        <v>117.1</v>
      </c>
      <c r="L128" s="272">
        <v>113.7</v>
      </c>
      <c r="M128" s="272">
        <v>11.86304</v>
      </c>
    </row>
    <row r="129" spans="1:13">
      <c r="A129" s="263">
        <v>119</v>
      </c>
      <c r="B129" s="272" t="s">
        <v>342</v>
      </c>
      <c r="C129" s="273">
        <v>463.15</v>
      </c>
      <c r="D129" s="274">
        <v>461.71666666666664</v>
      </c>
      <c r="E129" s="274">
        <v>450.73333333333329</v>
      </c>
      <c r="F129" s="274">
        <v>438.31666666666666</v>
      </c>
      <c r="G129" s="274">
        <v>427.33333333333331</v>
      </c>
      <c r="H129" s="274">
        <v>474.13333333333327</v>
      </c>
      <c r="I129" s="274">
        <v>485.11666666666662</v>
      </c>
      <c r="J129" s="274">
        <v>497.53333333333325</v>
      </c>
      <c r="K129" s="272">
        <v>472.7</v>
      </c>
      <c r="L129" s="272">
        <v>449.3</v>
      </c>
      <c r="M129" s="272">
        <v>2.2849300000000001</v>
      </c>
    </row>
    <row r="130" spans="1:13">
      <c r="A130" s="263">
        <v>120</v>
      </c>
      <c r="B130" s="272" t="s">
        <v>92</v>
      </c>
      <c r="C130" s="273">
        <v>313.05</v>
      </c>
      <c r="D130" s="274">
        <v>313.81666666666666</v>
      </c>
      <c r="E130" s="274">
        <v>308.73333333333335</v>
      </c>
      <c r="F130" s="274">
        <v>304.41666666666669</v>
      </c>
      <c r="G130" s="274">
        <v>299.33333333333337</v>
      </c>
      <c r="H130" s="274">
        <v>318.13333333333333</v>
      </c>
      <c r="I130" s="274">
        <v>323.2166666666667</v>
      </c>
      <c r="J130" s="274">
        <v>327.5333333333333</v>
      </c>
      <c r="K130" s="272">
        <v>318.89999999999998</v>
      </c>
      <c r="L130" s="272">
        <v>309.5</v>
      </c>
      <c r="M130" s="272">
        <v>245.57444000000001</v>
      </c>
    </row>
    <row r="131" spans="1:13">
      <c r="A131" s="263">
        <v>121</v>
      </c>
      <c r="B131" s="272" t="s">
        <v>87</v>
      </c>
      <c r="C131" s="273">
        <v>518.4</v>
      </c>
      <c r="D131" s="274">
        <v>520.73333333333335</v>
      </c>
      <c r="E131" s="274">
        <v>514.9666666666667</v>
      </c>
      <c r="F131" s="274">
        <v>511.5333333333333</v>
      </c>
      <c r="G131" s="274">
        <v>505.76666666666665</v>
      </c>
      <c r="H131" s="274">
        <v>524.16666666666674</v>
      </c>
      <c r="I131" s="274">
        <v>529.93333333333339</v>
      </c>
      <c r="J131" s="274">
        <v>533.36666666666679</v>
      </c>
      <c r="K131" s="272">
        <v>526.5</v>
      </c>
      <c r="L131" s="272">
        <v>517.29999999999995</v>
      </c>
      <c r="M131" s="272">
        <v>26.674199999999999</v>
      </c>
    </row>
    <row r="132" spans="1:13">
      <c r="A132" s="263">
        <v>122</v>
      </c>
      <c r="B132" s="272" t="s">
        <v>235</v>
      </c>
      <c r="C132" s="273">
        <v>1332.65</v>
      </c>
      <c r="D132" s="274">
        <v>1305.8833333333334</v>
      </c>
      <c r="E132" s="274">
        <v>1271.7666666666669</v>
      </c>
      <c r="F132" s="274">
        <v>1210.8833333333334</v>
      </c>
      <c r="G132" s="274">
        <v>1176.7666666666669</v>
      </c>
      <c r="H132" s="274">
        <v>1366.7666666666669</v>
      </c>
      <c r="I132" s="274">
        <v>1400.8833333333332</v>
      </c>
      <c r="J132" s="274">
        <v>1461.7666666666669</v>
      </c>
      <c r="K132" s="272">
        <v>1340</v>
      </c>
      <c r="L132" s="272">
        <v>1245</v>
      </c>
      <c r="M132" s="272">
        <v>5.0667900000000001</v>
      </c>
    </row>
    <row r="133" spans="1:13">
      <c r="A133" s="263">
        <v>123</v>
      </c>
      <c r="B133" s="272" t="s">
        <v>343</v>
      </c>
      <c r="C133" s="273">
        <v>1028.45</v>
      </c>
      <c r="D133" s="274">
        <v>1029.6166666666666</v>
      </c>
      <c r="E133" s="274">
        <v>1012.1833333333332</v>
      </c>
      <c r="F133" s="274">
        <v>995.91666666666663</v>
      </c>
      <c r="G133" s="274">
        <v>978.48333333333323</v>
      </c>
      <c r="H133" s="274">
        <v>1045.8833333333332</v>
      </c>
      <c r="I133" s="274">
        <v>1063.3166666666666</v>
      </c>
      <c r="J133" s="274">
        <v>1079.583333333333</v>
      </c>
      <c r="K133" s="272">
        <v>1047.05</v>
      </c>
      <c r="L133" s="272">
        <v>1013.35</v>
      </c>
      <c r="M133" s="272">
        <v>3.5472600000000001</v>
      </c>
    </row>
    <row r="134" spans="1:13">
      <c r="A134" s="263">
        <v>124</v>
      </c>
      <c r="B134" s="272" t="s">
        <v>344</v>
      </c>
      <c r="C134" s="273">
        <v>160.5</v>
      </c>
      <c r="D134" s="274">
        <v>157.46666666666667</v>
      </c>
      <c r="E134" s="274">
        <v>152.53333333333333</v>
      </c>
      <c r="F134" s="274">
        <v>144.56666666666666</v>
      </c>
      <c r="G134" s="274">
        <v>139.63333333333333</v>
      </c>
      <c r="H134" s="274">
        <v>165.43333333333334</v>
      </c>
      <c r="I134" s="274">
        <v>170.36666666666667</v>
      </c>
      <c r="J134" s="274">
        <v>178.33333333333334</v>
      </c>
      <c r="K134" s="272">
        <v>162.4</v>
      </c>
      <c r="L134" s="272">
        <v>149.5</v>
      </c>
      <c r="M134" s="272">
        <v>51.933129999999998</v>
      </c>
    </row>
    <row r="135" spans="1:13">
      <c r="A135" s="263">
        <v>125</v>
      </c>
      <c r="B135" s="272" t="s">
        <v>841</v>
      </c>
      <c r="C135" s="273">
        <v>342.6</v>
      </c>
      <c r="D135" s="274">
        <v>343.98333333333335</v>
      </c>
      <c r="E135" s="274">
        <v>337.81666666666672</v>
      </c>
      <c r="F135" s="274">
        <v>333.03333333333336</v>
      </c>
      <c r="G135" s="274">
        <v>326.86666666666673</v>
      </c>
      <c r="H135" s="274">
        <v>348.76666666666671</v>
      </c>
      <c r="I135" s="274">
        <v>354.93333333333334</v>
      </c>
      <c r="J135" s="274">
        <v>359.7166666666667</v>
      </c>
      <c r="K135" s="272">
        <v>350.15</v>
      </c>
      <c r="L135" s="272">
        <v>339.2</v>
      </c>
      <c r="M135" s="272">
        <v>6.7521599999999999</v>
      </c>
    </row>
    <row r="136" spans="1:13">
      <c r="A136" s="263">
        <v>126</v>
      </c>
      <c r="B136" s="272" t="s">
        <v>741</v>
      </c>
      <c r="C136" s="273">
        <v>776.85</v>
      </c>
      <c r="D136" s="274">
        <v>770.94999999999993</v>
      </c>
      <c r="E136" s="274">
        <v>761.89999999999986</v>
      </c>
      <c r="F136" s="274">
        <v>746.94999999999993</v>
      </c>
      <c r="G136" s="274">
        <v>737.89999999999986</v>
      </c>
      <c r="H136" s="274">
        <v>785.89999999999986</v>
      </c>
      <c r="I136" s="274">
        <v>794.94999999999982</v>
      </c>
      <c r="J136" s="274">
        <v>809.89999999999986</v>
      </c>
      <c r="K136" s="272">
        <v>780</v>
      </c>
      <c r="L136" s="272">
        <v>756</v>
      </c>
      <c r="M136" s="272">
        <v>1.15456</v>
      </c>
    </row>
    <row r="137" spans="1:13">
      <c r="A137" s="263">
        <v>127</v>
      </c>
      <c r="B137" s="272" t="s">
        <v>346</v>
      </c>
      <c r="C137" s="273">
        <v>502.15</v>
      </c>
      <c r="D137" s="274">
        <v>505.2166666666667</v>
      </c>
      <c r="E137" s="274">
        <v>492.98333333333335</v>
      </c>
      <c r="F137" s="274">
        <v>483.81666666666666</v>
      </c>
      <c r="G137" s="274">
        <v>471.58333333333331</v>
      </c>
      <c r="H137" s="274">
        <v>514.38333333333344</v>
      </c>
      <c r="I137" s="274">
        <v>526.61666666666679</v>
      </c>
      <c r="J137" s="274">
        <v>535.78333333333342</v>
      </c>
      <c r="K137" s="272">
        <v>517.45000000000005</v>
      </c>
      <c r="L137" s="272">
        <v>496.05</v>
      </c>
      <c r="M137" s="272">
        <v>4.4845899999999999</v>
      </c>
    </row>
    <row r="138" spans="1:13">
      <c r="A138" s="263">
        <v>128</v>
      </c>
      <c r="B138" s="272" t="s">
        <v>89</v>
      </c>
      <c r="C138" s="273">
        <v>12.05</v>
      </c>
      <c r="D138" s="274">
        <v>12.116666666666667</v>
      </c>
      <c r="E138" s="274">
        <v>11.933333333333334</v>
      </c>
      <c r="F138" s="274">
        <v>11.816666666666666</v>
      </c>
      <c r="G138" s="274">
        <v>11.633333333333333</v>
      </c>
      <c r="H138" s="274">
        <v>12.233333333333334</v>
      </c>
      <c r="I138" s="274">
        <v>12.416666666666668</v>
      </c>
      <c r="J138" s="274">
        <v>12.533333333333335</v>
      </c>
      <c r="K138" s="272">
        <v>12.3</v>
      </c>
      <c r="L138" s="272">
        <v>12</v>
      </c>
      <c r="M138" s="272">
        <v>43.633899999999997</v>
      </c>
    </row>
    <row r="139" spans="1:13">
      <c r="A139" s="263">
        <v>129</v>
      </c>
      <c r="B139" s="272" t="s">
        <v>347</v>
      </c>
      <c r="C139" s="273">
        <v>132.85</v>
      </c>
      <c r="D139" s="274">
        <v>130.65</v>
      </c>
      <c r="E139" s="274">
        <v>126.80000000000001</v>
      </c>
      <c r="F139" s="274">
        <v>120.75</v>
      </c>
      <c r="G139" s="274">
        <v>116.9</v>
      </c>
      <c r="H139" s="274">
        <v>136.70000000000002</v>
      </c>
      <c r="I139" s="274">
        <v>140.54999999999998</v>
      </c>
      <c r="J139" s="274">
        <v>146.60000000000002</v>
      </c>
      <c r="K139" s="272">
        <v>134.5</v>
      </c>
      <c r="L139" s="272">
        <v>124.6</v>
      </c>
      <c r="M139" s="272">
        <v>10.412599999999999</v>
      </c>
    </row>
    <row r="140" spans="1:13">
      <c r="A140" s="263">
        <v>130</v>
      </c>
      <c r="B140" s="272" t="s">
        <v>90</v>
      </c>
      <c r="C140" s="273">
        <v>3781.85</v>
      </c>
      <c r="D140" s="274">
        <v>3773.2833333333333</v>
      </c>
      <c r="E140" s="274">
        <v>3658.5666666666666</v>
      </c>
      <c r="F140" s="274">
        <v>3535.2833333333333</v>
      </c>
      <c r="G140" s="274">
        <v>3420.5666666666666</v>
      </c>
      <c r="H140" s="274">
        <v>3896.5666666666666</v>
      </c>
      <c r="I140" s="274">
        <v>4011.2833333333328</v>
      </c>
      <c r="J140" s="274">
        <v>4134.5666666666666</v>
      </c>
      <c r="K140" s="272">
        <v>3888</v>
      </c>
      <c r="L140" s="272">
        <v>3650</v>
      </c>
      <c r="M140" s="272">
        <v>27.445640000000001</v>
      </c>
    </row>
    <row r="141" spans="1:13">
      <c r="A141" s="263">
        <v>131</v>
      </c>
      <c r="B141" s="272" t="s">
        <v>348</v>
      </c>
      <c r="C141" s="273">
        <v>17287.099999999999</v>
      </c>
      <c r="D141" s="274">
        <v>17087.366666666665</v>
      </c>
      <c r="E141" s="274">
        <v>16699.73333333333</v>
      </c>
      <c r="F141" s="274">
        <v>16112.366666666665</v>
      </c>
      <c r="G141" s="274">
        <v>15724.73333333333</v>
      </c>
      <c r="H141" s="274">
        <v>17674.73333333333</v>
      </c>
      <c r="I141" s="274">
        <v>18062.366666666669</v>
      </c>
      <c r="J141" s="274">
        <v>18649.73333333333</v>
      </c>
      <c r="K141" s="272">
        <v>17475</v>
      </c>
      <c r="L141" s="272">
        <v>16500</v>
      </c>
      <c r="M141" s="272">
        <v>1.04813</v>
      </c>
    </row>
    <row r="142" spans="1:13">
      <c r="A142" s="263">
        <v>132</v>
      </c>
      <c r="B142" s="272" t="s">
        <v>349</v>
      </c>
      <c r="C142" s="273">
        <v>2410.4</v>
      </c>
      <c r="D142" s="274">
        <v>2426.9833333333331</v>
      </c>
      <c r="E142" s="274">
        <v>2385.9666666666662</v>
      </c>
      <c r="F142" s="274">
        <v>2361.5333333333333</v>
      </c>
      <c r="G142" s="274">
        <v>2320.5166666666664</v>
      </c>
      <c r="H142" s="274">
        <v>2451.4166666666661</v>
      </c>
      <c r="I142" s="274">
        <v>2492.4333333333334</v>
      </c>
      <c r="J142" s="274">
        <v>2516.8666666666659</v>
      </c>
      <c r="K142" s="272">
        <v>2468</v>
      </c>
      <c r="L142" s="272">
        <v>2402.5500000000002</v>
      </c>
      <c r="M142" s="272">
        <v>0.93516999999999995</v>
      </c>
    </row>
    <row r="143" spans="1:13">
      <c r="A143" s="263">
        <v>133</v>
      </c>
      <c r="B143" s="272" t="s">
        <v>93</v>
      </c>
      <c r="C143" s="273">
        <v>4859.8</v>
      </c>
      <c r="D143" s="274">
        <v>4864.916666666667</v>
      </c>
      <c r="E143" s="274">
        <v>4819.8833333333341</v>
      </c>
      <c r="F143" s="274">
        <v>4779.9666666666672</v>
      </c>
      <c r="G143" s="274">
        <v>4734.9333333333343</v>
      </c>
      <c r="H143" s="274">
        <v>4904.8333333333339</v>
      </c>
      <c r="I143" s="274">
        <v>4949.8666666666668</v>
      </c>
      <c r="J143" s="274">
        <v>4989.7833333333338</v>
      </c>
      <c r="K143" s="272">
        <v>4909.95</v>
      </c>
      <c r="L143" s="272">
        <v>4825</v>
      </c>
      <c r="M143" s="272">
        <v>21.58578</v>
      </c>
    </row>
    <row r="144" spans="1:13">
      <c r="A144" s="263">
        <v>134</v>
      </c>
      <c r="B144" s="272" t="s">
        <v>350</v>
      </c>
      <c r="C144" s="273">
        <v>345.3</v>
      </c>
      <c r="D144" s="274">
        <v>345.84999999999997</v>
      </c>
      <c r="E144" s="274">
        <v>341.69999999999993</v>
      </c>
      <c r="F144" s="274">
        <v>338.09999999999997</v>
      </c>
      <c r="G144" s="274">
        <v>333.94999999999993</v>
      </c>
      <c r="H144" s="274">
        <v>349.44999999999993</v>
      </c>
      <c r="I144" s="274">
        <v>353.59999999999991</v>
      </c>
      <c r="J144" s="274">
        <v>357.19999999999993</v>
      </c>
      <c r="K144" s="272">
        <v>350</v>
      </c>
      <c r="L144" s="272">
        <v>342.25</v>
      </c>
      <c r="M144" s="272">
        <v>2.3459099999999999</v>
      </c>
    </row>
    <row r="145" spans="1:13">
      <c r="A145" s="263">
        <v>135</v>
      </c>
      <c r="B145" s="272" t="s">
        <v>351</v>
      </c>
      <c r="C145" s="273">
        <v>99</v>
      </c>
      <c r="D145" s="274">
        <v>98.416666666666671</v>
      </c>
      <c r="E145" s="274">
        <v>97.13333333333334</v>
      </c>
      <c r="F145" s="274">
        <v>95.266666666666666</v>
      </c>
      <c r="G145" s="274">
        <v>93.983333333333334</v>
      </c>
      <c r="H145" s="274">
        <v>100.28333333333335</v>
      </c>
      <c r="I145" s="274">
        <v>101.56666666666668</v>
      </c>
      <c r="J145" s="274">
        <v>103.43333333333335</v>
      </c>
      <c r="K145" s="272">
        <v>99.7</v>
      </c>
      <c r="L145" s="272">
        <v>96.55</v>
      </c>
      <c r="M145" s="272">
        <v>15.14226</v>
      </c>
    </row>
    <row r="146" spans="1:13">
      <c r="A146" s="263">
        <v>136</v>
      </c>
      <c r="B146" s="272" t="s">
        <v>842</v>
      </c>
      <c r="C146" s="273">
        <v>210.5</v>
      </c>
      <c r="D146" s="274">
        <v>213.06666666666669</v>
      </c>
      <c r="E146" s="274">
        <v>207.43333333333339</v>
      </c>
      <c r="F146" s="274">
        <v>204.3666666666667</v>
      </c>
      <c r="G146" s="274">
        <v>198.73333333333341</v>
      </c>
      <c r="H146" s="274">
        <v>216.13333333333338</v>
      </c>
      <c r="I146" s="274">
        <v>221.76666666666665</v>
      </c>
      <c r="J146" s="274">
        <v>224.83333333333337</v>
      </c>
      <c r="K146" s="272">
        <v>218.7</v>
      </c>
      <c r="L146" s="272">
        <v>210</v>
      </c>
      <c r="M146" s="272">
        <v>6.1951200000000002</v>
      </c>
    </row>
    <row r="147" spans="1:13">
      <c r="A147" s="263">
        <v>137</v>
      </c>
      <c r="B147" s="272" t="s">
        <v>743</v>
      </c>
      <c r="C147" s="273">
        <v>1988.35</v>
      </c>
      <c r="D147" s="274">
        <v>1998.8</v>
      </c>
      <c r="E147" s="274">
        <v>1957.6</v>
      </c>
      <c r="F147" s="274">
        <v>1926.85</v>
      </c>
      <c r="G147" s="274">
        <v>1885.6499999999999</v>
      </c>
      <c r="H147" s="274">
        <v>2029.55</v>
      </c>
      <c r="I147" s="274">
        <v>2070.75</v>
      </c>
      <c r="J147" s="274">
        <v>2101.5</v>
      </c>
      <c r="K147" s="272">
        <v>2040</v>
      </c>
      <c r="L147" s="272">
        <v>1968.05</v>
      </c>
      <c r="M147" s="272">
        <v>7.8060000000000004E-2</v>
      </c>
    </row>
    <row r="148" spans="1:13">
      <c r="A148" s="263">
        <v>138</v>
      </c>
      <c r="B148" s="272" t="s">
        <v>236</v>
      </c>
      <c r="C148" s="273">
        <v>66.849999999999994</v>
      </c>
      <c r="D148" s="274">
        <v>67.05</v>
      </c>
      <c r="E148" s="274">
        <v>65.649999999999991</v>
      </c>
      <c r="F148" s="274">
        <v>64.449999999999989</v>
      </c>
      <c r="G148" s="274">
        <v>63.049999999999983</v>
      </c>
      <c r="H148" s="274">
        <v>68.25</v>
      </c>
      <c r="I148" s="274">
        <v>69.650000000000006</v>
      </c>
      <c r="J148" s="274">
        <v>70.850000000000009</v>
      </c>
      <c r="K148" s="272">
        <v>68.45</v>
      </c>
      <c r="L148" s="272">
        <v>65.849999999999994</v>
      </c>
      <c r="M148" s="272">
        <v>12.526770000000001</v>
      </c>
    </row>
    <row r="149" spans="1:13">
      <c r="A149" s="263">
        <v>139</v>
      </c>
      <c r="B149" s="272" t="s">
        <v>94</v>
      </c>
      <c r="C149" s="273">
        <v>2970.4</v>
      </c>
      <c r="D149" s="274">
        <v>2962.1666666666665</v>
      </c>
      <c r="E149" s="274">
        <v>2938.333333333333</v>
      </c>
      <c r="F149" s="274">
        <v>2906.2666666666664</v>
      </c>
      <c r="G149" s="274">
        <v>2882.4333333333329</v>
      </c>
      <c r="H149" s="274">
        <v>2994.2333333333331</v>
      </c>
      <c r="I149" s="274">
        <v>3018.0666666666662</v>
      </c>
      <c r="J149" s="274">
        <v>3050.1333333333332</v>
      </c>
      <c r="K149" s="272">
        <v>2986</v>
      </c>
      <c r="L149" s="272">
        <v>2930.1</v>
      </c>
      <c r="M149" s="272">
        <v>6.5448399999999998</v>
      </c>
    </row>
    <row r="150" spans="1:13">
      <c r="A150" s="263">
        <v>140</v>
      </c>
      <c r="B150" s="272" t="s">
        <v>352</v>
      </c>
      <c r="C150" s="273">
        <v>169.7</v>
      </c>
      <c r="D150" s="274">
        <v>170.43333333333334</v>
      </c>
      <c r="E150" s="274">
        <v>163.96666666666667</v>
      </c>
      <c r="F150" s="274">
        <v>158.23333333333332</v>
      </c>
      <c r="G150" s="274">
        <v>151.76666666666665</v>
      </c>
      <c r="H150" s="274">
        <v>176.16666666666669</v>
      </c>
      <c r="I150" s="274">
        <v>182.63333333333338</v>
      </c>
      <c r="J150" s="274">
        <v>188.3666666666667</v>
      </c>
      <c r="K150" s="272">
        <v>176.9</v>
      </c>
      <c r="L150" s="272">
        <v>164.7</v>
      </c>
      <c r="M150" s="272">
        <v>4.5391700000000004</v>
      </c>
    </row>
    <row r="151" spans="1:13">
      <c r="A151" s="263">
        <v>141</v>
      </c>
      <c r="B151" s="272" t="s">
        <v>237</v>
      </c>
      <c r="C151" s="273">
        <v>505.25</v>
      </c>
      <c r="D151" s="274">
        <v>509.06666666666666</v>
      </c>
      <c r="E151" s="274">
        <v>498.18333333333328</v>
      </c>
      <c r="F151" s="274">
        <v>491.11666666666662</v>
      </c>
      <c r="G151" s="274">
        <v>480.23333333333323</v>
      </c>
      <c r="H151" s="274">
        <v>516.13333333333333</v>
      </c>
      <c r="I151" s="274">
        <v>527.01666666666665</v>
      </c>
      <c r="J151" s="274">
        <v>534.08333333333337</v>
      </c>
      <c r="K151" s="272">
        <v>519.95000000000005</v>
      </c>
      <c r="L151" s="272">
        <v>502</v>
      </c>
      <c r="M151" s="272">
        <v>6.1787099999999997</v>
      </c>
    </row>
    <row r="152" spans="1:13">
      <c r="A152" s="263">
        <v>142</v>
      </c>
      <c r="B152" s="272" t="s">
        <v>238</v>
      </c>
      <c r="C152" s="273">
        <v>1470.9</v>
      </c>
      <c r="D152" s="274">
        <v>1470.95</v>
      </c>
      <c r="E152" s="274">
        <v>1454.95</v>
      </c>
      <c r="F152" s="274">
        <v>1439</v>
      </c>
      <c r="G152" s="274">
        <v>1423</v>
      </c>
      <c r="H152" s="274">
        <v>1486.9</v>
      </c>
      <c r="I152" s="274">
        <v>1502.9</v>
      </c>
      <c r="J152" s="274">
        <v>1518.8500000000001</v>
      </c>
      <c r="K152" s="272">
        <v>1486.95</v>
      </c>
      <c r="L152" s="272">
        <v>1455</v>
      </c>
      <c r="M152" s="272">
        <v>0.70737000000000005</v>
      </c>
    </row>
    <row r="153" spans="1:13">
      <c r="A153" s="263">
        <v>143</v>
      </c>
      <c r="B153" s="272" t="s">
        <v>239</v>
      </c>
      <c r="C153" s="273">
        <v>77.599999999999994</v>
      </c>
      <c r="D153" s="274">
        <v>77.05</v>
      </c>
      <c r="E153" s="274">
        <v>75.599999999999994</v>
      </c>
      <c r="F153" s="274">
        <v>73.599999999999994</v>
      </c>
      <c r="G153" s="274">
        <v>72.149999999999991</v>
      </c>
      <c r="H153" s="274">
        <v>79.05</v>
      </c>
      <c r="I153" s="274">
        <v>80.500000000000014</v>
      </c>
      <c r="J153" s="274">
        <v>82.5</v>
      </c>
      <c r="K153" s="272">
        <v>78.5</v>
      </c>
      <c r="L153" s="272">
        <v>75.05</v>
      </c>
      <c r="M153" s="272">
        <v>53.763210000000001</v>
      </c>
    </row>
    <row r="154" spans="1:13">
      <c r="A154" s="263">
        <v>144</v>
      </c>
      <c r="B154" s="272" t="s">
        <v>95</v>
      </c>
      <c r="C154" s="273">
        <v>88.85</v>
      </c>
      <c r="D154" s="274">
        <v>88.3</v>
      </c>
      <c r="E154" s="274">
        <v>87.05</v>
      </c>
      <c r="F154" s="274">
        <v>85.25</v>
      </c>
      <c r="G154" s="274">
        <v>84</v>
      </c>
      <c r="H154" s="274">
        <v>90.1</v>
      </c>
      <c r="I154" s="274">
        <v>91.35</v>
      </c>
      <c r="J154" s="274">
        <v>93.149999999999991</v>
      </c>
      <c r="K154" s="272">
        <v>89.55</v>
      </c>
      <c r="L154" s="272">
        <v>86.5</v>
      </c>
      <c r="M154" s="272">
        <v>31.0245</v>
      </c>
    </row>
    <row r="155" spans="1:13">
      <c r="A155" s="263">
        <v>145</v>
      </c>
      <c r="B155" s="272" t="s">
        <v>353</v>
      </c>
      <c r="C155" s="273">
        <v>585.20000000000005</v>
      </c>
      <c r="D155" s="274">
        <v>587.23333333333335</v>
      </c>
      <c r="E155" s="274">
        <v>578.51666666666665</v>
      </c>
      <c r="F155" s="274">
        <v>571.83333333333326</v>
      </c>
      <c r="G155" s="274">
        <v>563.11666666666656</v>
      </c>
      <c r="H155" s="274">
        <v>593.91666666666674</v>
      </c>
      <c r="I155" s="274">
        <v>602.63333333333344</v>
      </c>
      <c r="J155" s="274">
        <v>609.31666666666683</v>
      </c>
      <c r="K155" s="272">
        <v>595.95000000000005</v>
      </c>
      <c r="L155" s="272">
        <v>580.54999999999995</v>
      </c>
      <c r="M155" s="272">
        <v>2.8906200000000002</v>
      </c>
    </row>
    <row r="156" spans="1:13">
      <c r="A156" s="263">
        <v>146</v>
      </c>
      <c r="B156" s="272" t="s">
        <v>96</v>
      </c>
      <c r="C156" s="273">
        <v>1432.8</v>
      </c>
      <c r="D156" s="274">
        <v>1430.2666666666667</v>
      </c>
      <c r="E156" s="274">
        <v>1406.5833333333333</v>
      </c>
      <c r="F156" s="274">
        <v>1380.3666666666666</v>
      </c>
      <c r="G156" s="274">
        <v>1356.6833333333332</v>
      </c>
      <c r="H156" s="274">
        <v>1456.4833333333333</v>
      </c>
      <c r="I156" s="274">
        <v>1480.1666666666667</v>
      </c>
      <c r="J156" s="274">
        <v>1506.3833333333334</v>
      </c>
      <c r="K156" s="272">
        <v>1453.95</v>
      </c>
      <c r="L156" s="272">
        <v>1404.05</v>
      </c>
      <c r="M156" s="272">
        <v>16.814810000000001</v>
      </c>
    </row>
    <row r="157" spans="1:13">
      <c r="A157" s="263">
        <v>147</v>
      </c>
      <c r="B157" s="272" t="s">
        <v>97</v>
      </c>
      <c r="C157" s="273">
        <v>214.55</v>
      </c>
      <c r="D157" s="274">
        <v>212.01666666666665</v>
      </c>
      <c r="E157" s="274">
        <v>207.2833333333333</v>
      </c>
      <c r="F157" s="274">
        <v>200.01666666666665</v>
      </c>
      <c r="G157" s="274">
        <v>195.2833333333333</v>
      </c>
      <c r="H157" s="274">
        <v>219.2833333333333</v>
      </c>
      <c r="I157" s="274">
        <v>224.01666666666665</v>
      </c>
      <c r="J157" s="274">
        <v>231.2833333333333</v>
      </c>
      <c r="K157" s="272">
        <v>216.75</v>
      </c>
      <c r="L157" s="272">
        <v>204.75</v>
      </c>
      <c r="M157" s="272">
        <v>222.58443</v>
      </c>
    </row>
    <row r="158" spans="1:13">
      <c r="A158" s="263">
        <v>148</v>
      </c>
      <c r="B158" s="272" t="s">
        <v>355</v>
      </c>
      <c r="C158" s="273">
        <v>279.60000000000002</v>
      </c>
      <c r="D158" s="274">
        <v>283.8</v>
      </c>
      <c r="E158" s="274">
        <v>273.20000000000005</v>
      </c>
      <c r="F158" s="274">
        <v>266.8</v>
      </c>
      <c r="G158" s="274">
        <v>256.20000000000005</v>
      </c>
      <c r="H158" s="274">
        <v>290.20000000000005</v>
      </c>
      <c r="I158" s="274">
        <v>300.80000000000007</v>
      </c>
      <c r="J158" s="274">
        <v>307.20000000000005</v>
      </c>
      <c r="K158" s="272">
        <v>294.39999999999998</v>
      </c>
      <c r="L158" s="272">
        <v>277.39999999999998</v>
      </c>
      <c r="M158" s="272">
        <v>3.0804200000000002</v>
      </c>
    </row>
    <row r="159" spans="1:13">
      <c r="A159" s="263">
        <v>149</v>
      </c>
      <c r="B159" s="272" t="s">
        <v>98</v>
      </c>
      <c r="C159" s="273">
        <v>82.85</v>
      </c>
      <c r="D159" s="274">
        <v>83.4</v>
      </c>
      <c r="E159" s="274">
        <v>81.850000000000009</v>
      </c>
      <c r="F159" s="274">
        <v>80.850000000000009</v>
      </c>
      <c r="G159" s="274">
        <v>79.300000000000011</v>
      </c>
      <c r="H159" s="274">
        <v>84.4</v>
      </c>
      <c r="I159" s="274">
        <v>85.950000000000017</v>
      </c>
      <c r="J159" s="274">
        <v>86.95</v>
      </c>
      <c r="K159" s="272">
        <v>84.95</v>
      </c>
      <c r="L159" s="272">
        <v>82.4</v>
      </c>
      <c r="M159" s="272">
        <v>164.75271000000001</v>
      </c>
    </row>
    <row r="160" spans="1:13">
      <c r="A160" s="263">
        <v>150</v>
      </c>
      <c r="B160" s="272" t="s">
        <v>356</v>
      </c>
      <c r="C160" s="273">
        <v>2369.8000000000002</v>
      </c>
      <c r="D160" s="274">
        <v>2386.5666666666671</v>
      </c>
      <c r="E160" s="274">
        <v>2348.233333333334</v>
      </c>
      <c r="F160" s="274">
        <v>2326.666666666667</v>
      </c>
      <c r="G160" s="274">
        <v>2288.3333333333339</v>
      </c>
      <c r="H160" s="274">
        <v>2408.1333333333341</v>
      </c>
      <c r="I160" s="274">
        <v>2446.4666666666672</v>
      </c>
      <c r="J160" s="274">
        <v>2468.0333333333342</v>
      </c>
      <c r="K160" s="272">
        <v>2424.9</v>
      </c>
      <c r="L160" s="272">
        <v>2365</v>
      </c>
      <c r="M160" s="272">
        <v>0.18473000000000001</v>
      </c>
    </row>
    <row r="161" spans="1:13">
      <c r="A161" s="263">
        <v>151</v>
      </c>
      <c r="B161" s="272" t="s">
        <v>357</v>
      </c>
      <c r="C161" s="273">
        <v>368.8</v>
      </c>
      <c r="D161" s="274">
        <v>369.93333333333334</v>
      </c>
      <c r="E161" s="274">
        <v>365.36666666666667</v>
      </c>
      <c r="F161" s="274">
        <v>361.93333333333334</v>
      </c>
      <c r="G161" s="274">
        <v>357.36666666666667</v>
      </c>
      <c r="H161" s="274">
        <v>373.36666666666667</v>
      </c>
      <c r="I161" s="274">
        <v>377.93333333333339</v>
      </c>
      <c r="J161" s="274">
        <v>381.36666666666667</v>
      </c>
      <c r="K161" s="272">
        <v>374.5</v>
      </c>
      <c r="L161" s="272">
        <v>366.5</v>
      </c>
      <c r="M161" s="272">
        <v>1.98776</v>
      </c>
    </row>
    <row r="162" spans="1:13">
      <c r="A162" s="263">
        <v>152</v>
      </c>
      <c r="B162" s="272" t="s">
        <v>358</v>
      </c>
      <c r="C162" s="273">
        <v>650.79999999999995</v>
      </c>
      <c r="D162" s="274">
        <v>663.26666666666665</v>
      </c>
      <c r="E162" s="274">
        <v>636.5333333333333</v>
      </c>
      <c r="F162" s="274">
        <v>622.26666666666665</v>
      </c>
      <c r="G162" s="274">
        <v>595.5333333333333</v>
      </c>
      <c r="H162" s="274">
        <v>677.5333333333333</v>
      </c>
      <c r="I162" s="274">
        <v>704.26666666666665</v>
      </c>
      <c r="J162" s="274">
        <v>718.5333333333333</v>
      </c>
      <c r="K162" s="272">
        <v>690</v>
      </c>
      <c r="L162" s="272">
        <v>649</v>
      </c>
      <c r="M162" s="272">
        <v>2.80349</v>
      </c>
    </row>
    <row r="163" spans="1:13">
      <c r="A163" s="263">
        <v>153</v>
      </c>
      <c r="B163" s="272" t="s">
        <v>359</v>
      </c>
      <c r="C163" s="273">
        <v>102.2</v>
      </c>
      <c r="D163" s="274">
        <v>101.41666666666667</v>
      </c>
      <c r="E163" s="274">
        <v>99.833333333333343</v>
      </c>
      <c r="F163" s="274">
        <v>97.466666666666669</v>
      </c>
      <c r="G163" s="274">
        <v>95.88333333333334</v>
      </c>
      <c r="H163" s="274">
        <v>103.78333333333335</v>
      </c>
      <c r="I163" s="274">
        <v>105.36666666666669</v>
      </c>
      <c r="J163" s="274">
        <v>107.73333333333335</v>
      </c>
      <c r="K163" s="272">
        <v>103</v>
      </c>
      <c r="L163" s="272">
        <v>99.05</v>
      </c>
      <c r="M163" s="272">
        <v>75.625389999999996</v>
      </c>
    </row>
    <row r="164" spans="1:13">
      <c r="A164" s="263">
        <v>154</v>
      </c>
      <c r="B164" s="272" t="s">
        <v>360</v>
      </c>
      <c r="C164" s="273">
        <v>168.75</v>
      </c>
      <c r="D164" s="274">
        <v>169.91666666666666</v>
      </c>
      <c r="E164" s="274">
        <v>166.83333333333331</v>
      </c>
      <c r="F164" s="274">
        <v>164.91666666666666</v>
      </c>
      <c r="G164" s="274">
        <v>161.83333333333331</v>
      </c>
      <c r="H164" s="274">
        <v>171.83333333333331</v>
      </c>
      <c r="I164" s="274">
        <v>174.91666666666663</v>
      </c>
      <c r="J164" s="274">
        <v>176.83333333333331</v>
      </c>
      <c r="K164" s="272">
        <v>173</v>
      </c>
      <c r="L164" s="272">
        <v>168</v>
      </c>
      <c r="M164" s="272">
        <v>25.4514</v>
      </c>
    </row>
    <row r="165" spans="1:13">
      <c r="A165" s="263">
        <v>155</v>
      </c>
      <c r="B165" s="272" t="s">
        <v>240</v>
      </c>
      <c r="C165" s="273">
        <v>7.9</v>
      </c>
      <c r="D165" s="274">
        <v>7.8999999999999995</v>
      </c>
      <c r="E165" s="274">
        <v>7.7999999999999989</v>
      </c>
      <c r="F165" s="274">
        <v>7.6999999999999993</v>
      </c>
      <c r="G165" s="274">
        <v>7.5999999999999988</v>
      </c>
      <c r="H165" s="274">
        <v>7.9999999999999991</v>
      </c>
      <c r="I165" s="274">
        <v>8.0999999999999979</v>
      </c>
      <c r="J165" s="274">
        <v>8.1999999999999993</v>
      </c>
      <c r="K165" s="272">
        <v>8</v>
      </c>
      <c r="L165" s="272">
        <v>7.8</v>
      </c>
      <c r="M165" s="272">
        <v>46.241480000000003</v>
      </c>
    </row>
    <row r="166" spans="1:13">
      <c r="A166" s="263">
        <v>156</v>
      </c>
      <c r="B166" s="272" t="s">
        <v>241</v>
      </c>
      <c r="C166" s="273">
        <v>73.2</v>
      </c>
      <c r="D166" s="274">
        <v>73.566666666666663</v>
      </c>
      <c r="E166" s="274">
        <v>72.633333333333326</v>
      </c>
      <c r="F166" s="274">
        <v>72.066666666666663</v>
      </c>
      <c r="G166" s="274">
        <v>71.133333333333326</v>
      </c>
      <c r="H166" s="274">
        <v>74.133333333333326</v>
      </c>
      <c r="I166" s="274">
        <v>75.066666666666663</v>
      </c>
      <c r="J166" s="274">
        <v>75.633333333333326</v>
      </c>
      <c r="K166" s="272">
        <v>74.5</v>
      </c>
      <c r="L166" s="272">
        <v>73</v>
      </c>
      <c r="M166" s="272">
        <v>19.855699999999999</v>
      </c>
    </row>
    <row r="167" spans="1:13">
      <c r="A167" s="263">
        <v>157</v>
      </c>
      <c r="B167" s="272" t="s">
        <v>99</v>
      </c>
      <c r="C167" s="273">
        <v>131.4</v>
      </c>
      <c r="D167" s="274">
        <v>131.61666666666667</v>
      </c>
      <c r="E167" s="274">
        <v>128.93333333333334</v>
      </c>
      <c r="F167" s="274">
        <v>126.46666666666667</v>
      </c>
      <c r="G167" s="274">
        <v>123.78333333333333</v>
      </c>
      <c r="H167" s="274">
        <v>134.08333333333334</v>
      </c>
      <c r="I167" s="274">
        <v>136.76666666666668</v>
      </c>
      <c r="J167" s="274">
        <v>139.23333333333335</v>
      </c>
      <c r="K167" s="272">
        <v>134.30000000000001</v>
      </c>
      <c r="L167" s="272">
        <v>129.15</v>
      </c>
      <c r="M167" s="272">
        <v>277.56625000000003</v>
      </c>
    </row>
    <row r="168" spans="1:13">
      <c r="A168" s="263">
        <v>158</v>
      </c>
      <c r="B168" s="272" t="s">
        <v>361</v>
      </c>
      <c r="C168" s="273">
        <v>293.75</v>
      </c>
      <c r="D168" s="274">
        <v>293.91666666666669</v>
      </c>
      <c r="E168" s="274">
        <v>290.83333333333337</v>
      </c>
      <c r="F168" s="274">
        <v>287.91666666666669</v>
      </c>
      <c r="G168" s="274">
        <v>284.83333333333337</v>
      </c>
      <c r="H168" s="274">
        <v>296.83333333333337</v>
      </c>
      <c r="I168" s="274">
        <v>299.91666666666674</v>
      </c>
      <c r="J168" s="274">
        <v>302.83333333333337</v>
      </c>
      <c r="K168" s="272">
        <v>297</v>
      </c>
      <c r="L168" s="272">
        <v>291</v>
      </c>
      <c r="M168" s="272">
        <v>1.4915400000000001</v>
      </c>
    </row>
    <row r="169" spans="1:13">
      <c r="A169" s="263">
        <v>159</v>
      </c>
      <c r="B169" s="272" t="s">
        <v>362</v>
      </c>
      <c r="C169" s="273">
        <v>209.6</v>
      </c>
      <c r="D169" s="274">
        <v>211.1</v>
      </c>
      <c r="E169" s="274">
        <v>206.5</v>
      </c>
      <c r="F169" s="274">
        <v>203.4</v>
      </c>
      <c r="G169" s="274">
        <v>198.8</v>
      </c>
      <c r="H169" s="274">
        <v>214.2</v>
      </c>
      <c r="I169" s="274">
        <v>218.79999999999995</v>
      </c>
      <c r="J169" s="274">
        <v>221.89999999999998</v>
      </c>
      <c r="K169" s="272">
        <v>215.7</v>
      </c>
      <c r="L169" s="272">
        <v>208</v>
      </c>
      <c r="M169" s="272">
        <v>2.2442600000000001</v>
      </c>
    </row>
    <row r="170" spans="1:13">
      <c r="A170" s="263">
        <v>160</v>
      </c>
      <c r="B170" s="272" t="s">
        <v>745</v>
      </c>
      <c r="C170" s="273">
        <v>3685.45</v>
      </c>
      <c r="D170" s="274">
        <v>3702.5499999999997</v>
      </c>
      <c r="E170" s="274">
        <v>3662.8999999999996</v>
      </c>
      <c r="F170" s="274">
        <v>3640.35</v>
      </c>
      <c r="G170" s="274">
        <v>3600.7</v>
      </c>
      <c r="H170" s="274">
        <v>3725.0999999999995</v>
      </c>
      <c r="I170" s="274">
        <v>3764.75</v>
      </c>
      <c r="J170" s="274">
        <v>3787.2999999999993</v>
      </c>
      <c r="K170" s="272">
        <v>3742.2</v>
      </c>
      <c r="L170" s="272">
        <v>3680</v>
      </c>
      <c r="M170" s="272">
        <v>0.32701000000000002</v>
      </c>
    </row>
    <row r="171" spans="1:13">
      <c r="A171" s="263">
        <v>161</v>
      </c>
      <c r="B171" s="272" t="s">
        <v>102</v>
      </c>
      <c r="C171" s="273">
        <v>26.5</v>
      </c>
      <c r="D171" s="274">
        <v>26.566666666666663</v>
      </c>
      <c r="E171" s="274">
        <v>26.083333333333325</v>
      </c>
      <c r="F171" s="274">
        <v>25.666666666666661</v>
      </c>
      <c r="G171" s="274">
        <v>25.183333333333323</v>
      </c>
      <c r="H171" s="274">
        <v>26.983333333333327</v>
      </c>
      <c r="I171" s="274">
        <v>27.466666666666661</v>
      </c>
      <c r="J171" s="274">
        <v>27.883333333333329</v>
      </c>
      <c r="K171" s="272">
        <v>27.05</v>
      </c>
      <c r="L171" s="272">
        <v>26.15</v>
      </c>
      <c r="M171" s="272">
        <v>100.04861</v>
      </c>
    </row>
    <row r="172" spans="1:13">
      <c r="A172" s="263">
        <v>162</v>
      </c>
      <c r="B172" s="272" t="s">
        <v>363</v>
      </c>
      <c r="C172" s="273">
        <v>2268.65</v>
      </c>
      <c r="D172" s="274">
        <v>2249.8333333333335</v>
      </c>
      <c r="E172" s="274">
        <v>2205.5666666666671</v>
      </c>
      <c r="F172" s="274">
        <v>2142.4833333333336</v>
      </c>
      <c r="G172" s="274">
        <v>2098.2166666666672</v>
      </c>
      <c r="H172" s="274">
        <v>2312.916666666667</v>
      </c>
      <c r="I172" s="274">
        <v>2357.1833333333334</v>
      </c>
      <c r="J172" s="274">
        <v>2420.2666666666669</v>
      </c>
      <c r="K172" s="272">
        <v>2294.1</v>
      </c>
      <c r="L172" s="272">
        <v>2186.75</v>
      </c>
      <c r="M172" s="272">
        <v>0.35998999999999998</v>
      </c>
    </row>
    <row r="173" spans="1:13">
      <c r="A173" s="263">
        <v>163</v>
      </c>
      <c r="B173" s="272" t="s">
        <v>746</v>
      </c>
      <c r="C173" s="273">
        <v>202.85</v>
      </c>
      <c r="D173" s="274">
        <v>198.78333333333333</v>
      </c>
      <c r="E173" s="274">
        <v>189.56666666666666</v>
      </c>
      <c r="F173" s="274">
        <v>176.28333333333333</v>
      </c>
      <c r="G173" s="274">
        <v>167.06666666666666</v>
      </c>
      <c r="H173" s="274">
        <v>212.06666666666666</v>
      </c>
      <c r="I173" s="274">
        <v>221.2833333333333</v>
      </c>
      <c r="J173" s="274">
        <v>234.56666666666666</v>
      </c>
      <c r="K173" s="272">
        <v>208</v>
      </c>
      <c r="L173" s="272">
        <v>185.5</v>
      </c>
      <c r="M173" s="272">
        <v>12.845700000000001</v>
      </c>
    </row>
    <row r="174" spans="1:13">
      <c r="A174" s="263">
        <v>164</v>
      </c>
      <c r="B174" s="272" t="s">
        <v>364</v>
      </c>
      <c r="C174" s="273">
        <v>2268.4499999999998</v>
      </c>
      <c r="D174" s="274">
        <v>2270.0499999999997</v>
      </c>
      <c r="E174" s="274">
        <v>2220.5999999999995</v>
      </c>
      <c r="F174" s="274">
        <v>2172.7499999999995</v>
      </c>
      <c r="G174" s="274">
        <v>2123.2999999999993</v>
      </c>
      <c r="H174" s="274">
        <v>2317.8999999999996</v>
      </c>
      <c r="I174" s="274">
        <v>2367.3499999999995</v>
      </c>
      <c r="J174" s="274">
        <v>2415.1999999999998</v>
      </c>
      <c r="K174" s="272">
        <v>2319.5</v>
      </c>
      <c r="L174" s="272">
        <v>2222.1999999999998</v>
      </c>
      <c r="M174" s="272">
        <v>0.14674999999999999</v>
      </c>
    </row>
    <row r="175" spans="1:13">
      <c r="A175" s="263">
        <v>165</v>
      </c>
      <c r="B175" s="272" t="s">
        <v>242</v>
      </c>
      <c r="C175" s="273">
        <v>137.80000000000001</v>
      </c>
      <c r="D175" s="274">
        <v>138.63333333333333</v>
      </c>
      <c r="E175" s="274">
        <v>136.66666666666666</v>
      </c>
      <c r="F175" s="274">
        <v>135.53333333333333</v>
      </c>
      <c r="G175" s="274">
        <v>133.56666666666666</v>
      </c>
      <c r="H175" s="274">
        <v>139.76666666666665</v>
      </c>
      <c r="I175" s="274">
        <v>141.73333333333335</v>
      </c>
      <c r="J175" s="274">
        <v>142.86666666666665</v>
      </c>
      <c r="K175" s="272">
        <v>140.6</v>
      </c>
      <c r="L175" s="272">
        <v>137.5</v>
      </c>
      <c r="M175" s="272">
        <v>2.8187099999999998</v>
      </c>
    </row>
    <row r="176" spans="1:13">
      <c r="A176" s="263">
        <v>166</v>
      </c>
      <c r="B176" s="272" t="s">
        <v>365</v>
      </c>
      <c r="C176" s="273">
        <v>5621.35</v>
      </c>
      <c r="D176" s="274">
        <v>5653.1500000000005</v>
      </c>
      <c r="E176" s="274">
        <v>5578.3000000000011</v>
      </c>
      <c r="F176" s="274">
        <v>5535.2500000000009</v>
      </c>
      <c r="G176" s="274">
        <v>5460.4000000000015</v>
      </c>
      <c r="H176" s="274">
        <v>5696.2000000000007</v>
      </c>
      <c r="I176" s="274">
        <v>5771.0500000000011</v>
      </c>
      <c r="J176" s="274">
        <v>5814.1</v>
      </c>
      <c r="K176" s="272">
        <v>5728</v>
      </c>
      <c r="L176" s="272">
        <v>5610.1</v>
      </c>
      <c r="M176" s="272">
        <v>0.10478</v>
      </c>
    </row>
    <row r="177" spans="1:13">
      <c r="A177" s="263">
        <v>167</v>
      </c>
      <c r="B177" s="272" t="s">
        <v>366</v>
      </c>
      <c r="C177" s="273">
        <v>1460.25</v>
      </c>
      <c r="D177" s="274">
        <v>1474.8</v>
      </c>
      <c r="E177" s="274">
        <v>1434.6</v>
      </c>
      <c r="F177" s="274">
        <v>1408.95</v>
      </c>
      <c r="G177" s="274">
        <v>1368.75</v>
      </c>
      <c r="H177" s="274">
        <v>1500.4499999999998</v>
      </c>
      <c r="I177" s="274">
        <v>1540.65</v>
      </c>
      <c r="J177" s="274">
        <v>1566.2999999999997</v>
      </c>
      <c r="K177" s="272">
        <v>1515</v>
      </c>
      <c r="L177" s="272">
        <v>1449.15</v>
      </c>
      <c r="M177" s="272">
        <v>3.0808</v>
      </c>
    </row>
    <row r="178" spans="1:13">
      <c r="A178" s="263">
        <v>168</v>
      </c>
      <c r="B178" s="272" t="s">
        <v>100</v>
      </c>
      <c r="C178" s="273">
        <v>503.1</v>
      </c>
      <c r="D178" s="274">
        <v>503.66666666666669</v>
      </c>
      <c r="E178" s="274">
        <v>499.48333333333335</v>
      </c>
      <c r="F178" s="274">
        <v>495.86666666666667</v>
      </c>
      <c r="G178" s="274">
        <v>491.68333333333334</v>
      </c>
      <c r="H178" s="274">
        <v>507.28333333333336</v>
      </c>
      <c r="I178" s="274">
        <v>511.46666666666664</v>
      </c>
      <c r="J178" s="274">
        <v>515.08333333333337</v>
      </c>
      <c r="K178" s="272">
        <v>507.85</v>
      </c>
      <c r="L178" s="272">
        <v>500.05</v>
      </c>
      <c r="M178" s="272">
        <v>9.5075000000000003</v>
      </c>
    </row>
    <row r="179" spans="1:13">
      <c r="A179" s="263">
        <v>169</v>
      </c>
      <c r="B179" s="272" t="s">
        <v>367</v>
      </c>
      <c r="C179" s="273">
        <v>936.8</v>
      </c>
      <c r="D179" s="274">
        <v>941.98333333333323</v>
      </c>
      <c r="E179" s="274">
        <v>926.96666666666647</v>
      </c>
      <c r="F179" s="274">
        <v>917.13333333333321</v>
      </c>
      <c r="G179" s="274">
        <v>902.11666666666645</v>
      </c>
      <c r="H179" s="274">
        <v>951.81666666666649</v>
      </c>
      <c r="I179" s="274">
        <v>966.83333333333314</v>
      </c>
      <c r="J179" s="274">
        <v>976.66666666666652</v>
      </c>
      <c r="K179" s="272">
        <v>957</v>
      </c>
      <c r="L179" s="272">
        <v>932.15</v>
      </c>
      <c r="M179" s="272">
        <v>0.81016999999999995</v>
      </c>
    </row>
    <row r="180" spans="1:13">
      <c r="A180" s="263">
        <v>170</v>
      </c>
      <c r="B180" s="272" t="s">
        <v>243</v>
      </c>
      <c r="C180" s="273">
        <v>500.35</v>
      </c>
      <c r="D180" s="274">
        <v>504.13333333333338</v>
      </c>
      <c r="E180" s="274">
        <v>493.76666666666677</v>
      </c>
      <c r="F180" s="274">
        <v>487.18333333333339</v>
      </c>
      <c r="G180" s="274">
        <v>476.81666666666678</v>
      </c>
      <c r="H180" s="274">
        <v>510.71666666666675</v>
      </c>
      <c r="I180" s="274">
        <v>521.08333333333348</v>
      </c>
      <c r="J180" s="274">
        <v>527.66666666666674</v>
      </c>
      <c r="K180" s="272">
        <v>514.5</v>
      </c>
      <c r="L180" s="272">
        <v>497.55</v>
      </c>
      <c r="M180" s="272">
        <v>3.3679700000000001</v>
      </c>
    </row>
    <row r="181" spans="1:13">
      <c r="A181" s="263">
        <v>171</v>
      </c>
      <c r="B181" s="272" t="s">
        <v>103</v>
      </c>
      <c r="C181" s="273">
        <v>735.4</v>
      </c>
      <c r="D181" s="274">
        <v>742.91666666666663</v>
      </c>
      <c r="E181" s="274">
        <v>724.48333333333323</v>
      </c>
      <c r="F181" s="274">
        <v>713.56666666666661</v>
      </c>
      <c r="G181" s="274">
        <v>695.13333333333321</v>
      </c>
      <c r="H181" s="274">
        <v>753.83333333333326</v>
      </c>
      <c r="I181" s="274">
        <v>772.26666666666665</v>
      </c>
      <c r="J181" s="274">
        <v>783.18333333333328</v>
      </c>
      <c r="K181" s="272">
        <v>761.35</v>
      </c>
      <c r="L181" s="272">
        <v>732</v>
      </c>
      <c r="M181" s="272">
        <v>26.20168</v>
      </c>
    </row>
    <row r="182" spans="1:13">
      <c r="A182" s="263">
        <v>172</v>
      </c>
      <c r="B182" s="272" t="s">
        <v>244</v>
      </c>
      <c r="C182" s="273">
        <v>458.75</v>
      </c>
      <c r="D182" s="274">
        <v>458.83333333333331</v>
      </c>
      <c r="E182" s="274">
        <v>451.66666666666663</v>
      </c>
      <c r="F182" s="274">
        <v>444.58333333333331</v>
      </c>
      <c r="G182" s="274">
        <v>437.41666666666663</v>
      </c>
      <c r="H182" s="274">
        <v>465.91666666666663</v>
      </c>
      <c r="I182" s="274">
        <v>473.08333333333326</v>
      </c>
      <c r="J182" s="274">
        <v>480.16666666666663</v>
      </c>
      <c r="K182" s="272">
        <v>466</v>
      </c>
      <c r="L182" s="272">
        <v>451.75</v>
      </c>
      <c r="M182" s="272">
        <v>3.4009999999999998</v>
      </c>
    </row>
    <row r="183" spans="1:13">
      <c r="A183" s="263">
        <v>173</v>
      </c>
      <c r="B183" s="272" t="s">
        <v>245</v>
      </c>
      <c r="C183" s="273">
        <v>1424.2</v>
      </c>
      <c r="D183" s="274">
        <v>1428.7333333333333</v>
      </c>
      <c r="E183" s="274">
        <v>1399.4666666666667</v>
      </c>
      <c r="F183" s="274">
        <v>1374.7333333333333</v>
      </c>
      <c r="G183" s="274">
        <v>1345.4666666666667</v>
      </c>
      <c r="H183" s="274">
        <v>1453.4666666666667</v>
      </c>
      <c r="I183" s="274">
        <v>1482.7333333333336</v>
      </c>
      <c r="J183" s="274">
        <v>1507.4666666666667</v>
      </c>
      <c r="K183" s="272">
        <v>1458</v>
      </c>
      <c r="L183" s="272">
        <v>1404</v>
      </c>
      <c r="M183" s="272">
        <v>13.231619999999999</v>
      </c>
    </row>
    <row r="184" spans="1:13">
      <c r="A184" s="263">
        <v>174</v>
      </c>
      <c r="B184" s="272" t="s">
        <v>368</v>
      </c>
      <c r="C184" s="273">
        <v>331.6</v>
      </c>
      <c r="D184" s="274">
        <v>333.66666666666669</v>
      </c>
      <c r="E184" s="274">
        <v>327.13333333333338</v>
      </c>
      <c r="F184" s="274">
        <v>322.66666666666669</v>
      </c>
      <c r="G184" s="274">
        <v>316.13333333333338</v>
      </c>
      <c r="H184" s="274">
        <v>338.13333333333338</v>
      </c>
      <c r="I184" s="274">
        <v>344.66666666666669</v>
      </c>
      <c r="J184" s="274">
        <v>349.13333333333338</v>
      </c>
      <c r="K184" s="272">
        <v>340.2</v>
      </c>
      <c r="L184" s="272">
        <v>329.2</v>
      </c>
      <c r="M184" s="272">
        <v>10.639340000000001</v>
      </c>
    </row>
    <row r="185" spans="1:13">
      <c r="A185" s="263">
        <v>175</v>
      </c>
      <c r="B185" s="272" t="s">
        <v>246</v>
      </c>
      <c r="C185" s="273">
        <v>416.45</v>
      </c>
      <c r="D185" s="274">
        <v>399.81666666666666</v>
      </c>
      <c r="E185" s="274">
        <v>375.58333333333331</v>
      </c>
      <c r="F185" s="274">
        <v>334.71666666666664</v>
      </c>
      <c r="G185" s="274">
        <v>310.48333333333329</v>
      </c>
      <c r="H185" s="274">
        <v>440.68333333333334</v>
      </c>
      <c r="I185" s="274">
        <v>464.91666666666669</v>
      </c>
      <c r="J185" s="274">
        <v>505.78333333333336</v>
      </c>
      <c r="K185" s="272">
        <v>424.05</v>
      </c>
      <c r="L185" s="272">
        <v>358.95</v>
      </c>
      <c r="M185" s="272">
        <v>108.00421</v>
      </c>
    </row>
    <row r="186" spans="1:13">
      <c r="A186" s="263">
        <v>176</v>
      </c>
      <c r="B186" s="272" t="s">
        <v>104</v>
      </c>
      <c r="C186" s="273">
        <v>1210.8</v>
      </c>
      <c r="D186" s="274">
        <v>1205.2666666666667</v>
      </c>
      <c r="E186" s="274">
        <v>1190.5333333333333</v>
      </c>
      <c r="F186" s="274">
        <v>1170.2666666666667</v>
      </c>
      <c r="G186" s="274">
        <v>1155.5333333333333</v>
      </c>
      <c r="H186" s="274">
        <v>1225.5333333333333</v>
      </c>
      <c r="I186" s="274">
        <v>1240.2666666666664</v>
      </c>
      <c r="J186" s="274">
        <v>1260.5333333333333</v>
      </c>
      <c r="K186" s="272">
        <v>1220</v>
      </c>
      <c r="L186" s="272">
        <v>1185</v>
      </c>
      <c r="M186" s="272">
        <v>19.558039999999998</v>
      </c>
    </row>
    <row r="187" spans="1:13">
      <c r="A187" s="263">
        <v>177</v>
      </c>
      <c r="B187" s="272" t="s">
        <v>369</v>
      </c>
      <c r="C187" s="273">
        <v>255.95</v>
      </c>
      <c r="D187" s="274">
        <v>259.06666666666666</v>
      </c>
      <c r="E187" s="274">
        <v>252.13333333333333</v>
      </c>
      <c r="F187" s="274">
        <v>248.31666666666666</v>
      </c>
      <c r="G187" s="274">
        <v>241.38333333333333</v>
      </c>
      <c r="H187" s="274">
        <v>262.88333333333333</v>
      </c>
      <c r="I187" s="274">
        <v>269.81666666666661</v>
      </c>
      <c r="J187" s="274">
        <v>273.63333333333333</v>
      </c>
      <c r="K187" s="272">
        <v>266</v>
      </c>
      <c r="L187" s="272">
        <v>255.25</v>
      </c>
      <c r="M187" s="272">
        <v>8.4746500000000005</v>
      </c>
    </row>
    <row r="188" spans="1:13">
      <c r="A188" s="263">
        <v>178</v>
      </c>
      <c r="B188" s="272" t="s">
        <v>370</v>
      </c>
      <c r="C188" s="273">
        <v>86.15</v>
      </c>
      <c r="D188" s="274">
        <v>86.600000000000009</v>
      </c>
      <c r="E188" s="274">
        <v>85.250000000000014</v>
      </c>
      <c r="F188" s="274">
        <v>84.350000000000009</v>
      </c>
      <c r="G188" s="274">
        <v>83.000000000000014</v>
      </c>
      <c r="H188" s="274">
        <v>87.500000000000014</v>
      </c>
      <c r="I188" s="274">
        <v>88.850000000000009</v>
      </c>
      <c r="J188" s="274">
        <v>89.750000000000014</v>
      </c>
      <c r="K188" s="272">
        <v>87.95</v>
      </c>
      <c r="L188" s="272">
        <v>85.7</v>
      </c>
      <c r="M188" s="272">
        <v>8.6352499999999992</v>
      </c>
    </row>
    <row r="189" spans="1:13">
      <c r="A189" s="263">
        <v>179</v>
      </c>
      <c r="B189" s="272" t="s">
        <v>371</v>
      </c>
      <c r="C189" s="273">
        <v>801.1</v>
      </c>
      <c r="D189" s="274">
        <v>806.26666666666677</v>
      </c>
      <c r="E189" s="274">
        <v>779.78333333333353</v>
      </c>
      <c r="F189" s="274">
        <v>758.46666666666681</v>
      </c>
      <c r="G189" s="274">
        <v>731.98333333333358</v>
      </c>
      <c r="H189" s="274">
        <v>827.58333333333348</v>
      </c>
      <c r="I189" s="274">
        <v>854.06666666666683</v>
      </c>
      <c r="J189" s="274">
        <v>875.38333333333344</v>
      </c>
      <c r="K189" s="272">
        <v>832.75</v>
      </c>
      <c r="L189" s="272">
        <v>784.95</v>
      </c>
      <c r="M189" s="272">
        <v>0.85045999999999999</v>
      </c>
    </row>
    <row r="190" spans="1:13">
      <c r="A190" s="263">
        <v>180</v>
      </c>
      <c r="B190" s="272" t="s">
        <v>372</v>
      </c>
      <c r="C190" s="273">
        <v>334.8</v>
      </c>
      <c r="D190" s="274">
        <v>335.96666666666664</v>
      </c>
      <c r="E190" s="274">
        <v>332.23333333333329</v>
      </c>
      <c r="F190" s="274">
        <v>329.66666666666663</v>
      </c>
      <c r="G190" s="274">
        <v>325.93333333333328</v>
      </c>
      <c r="H190" s="274">
        <v>338.5333333333333</v>
      </c>
      <c r="I190" s="274">
        <v>342.26666666666665</v>
      </c>
      <c r="J190" s="274">
        <v>344.83333333333331</v>
      </c>
      <c r="K190" s="272">
        <v>339.7</v>
      </c>
      <c r="L190" s="272">
        <v>333.4</v>
      </c>
      <c r="M190" s="272">
        <v>1.3705700000000001</v>
      </c>
    </row>
    <row r="191" spans="1:13">
      <c r="A191" s="263">
        <v>181</v>
      </c>
      <c r="B191" s="272" t="s">
        <v>744</v>
      </c>
      <c r="C191" s="273">
        <v>136.55000000000001</v>
      </c>
      <c r="D191" s="274">
        <v>136.04999999999998</v>
      </c>
      <c r="E191" s="274">
        <v>134.49999999999997</v>
      </c>
      <c r="F191" s="274">
        <v>132.44999999999999</v>
      </c>
      <c r="G191" s="274">
        <v>130.89999999999998</v>
      </c>
      <c r="H191" s="274">
        <v>138.09999999999997</v>
      </c>
      <c r="I191" s="274">
        <v>139.64999999999998</v>
      </c>
      <c r="J191" s="274">
        <v>141.69999999999996</v>
      </c>
      <c r="K191" s="272">
        <v>137.6</v>
      </c>
      <c r="L191" s="272">
        <v>134</v>
      </c>
      <c r="M191" s="272">
        <v>2.1338699999999999</v>
      </c>
    </row>
    <row r="192" spans="1:13">
      <c r="A192" s="263">
        <v>182</v>
      </c>
      <c r="B192" s="272" t="s">
        <v>775</v>
      </c>
      <c r="C192" s="273">
        <v>590.4</v>
      </c>
      <c r="D192" s="274">
        <v>588.48333333333335</v>
      </c>
      <c r="E192" s="274">
        <v>581.9666666666667</v>
      </c>
      <c r="F192" s="274">
        <v>573.5333333333333</v>
      </c>
      <c r="G192" s="274">
        <v>567.01666666666665</v>
      </c>
      <c r="H192" s="274">
        <v>596.91666666666674</v>
      </c>
      <c r="I192" s="274">
        <v>603.43333333333339</v>
      </c>
      <c r="J192" s="274">
        <v>611.86666666666679</v>
      </c>
      <c r="K192" s="272">
        <v>595</v>
      </c>
      <c r="L192" s="272">
        <v>580.04999999999995</v>
      </c>
      <c r="M192" s="272">
        <v>0.41032000000000002</v>
      </c>
    </row>
    <row r="193" spans="1:13">
      <c r="A193" s="263">
        <v>183</v>
      </c>
      <c r="B193" s="272" t="s">
        <v>373</v>
      </c>
      <c r="C193" s="273">
        <v>435.1</v>
      </c>
      <c r="D193" s="274">
        <v>429.9666666666667</v>
      </c>
      <c r="E193" s="274">
        <v>410.43333333333339</v>
      </c>
      <c r="F193" s="274">
        <v>385.76666666666671</v>
      </c>
      <c r="G193" s="274">
        <v>366.23333333333341</v>
      </c>
      <c r="H193" s="274">
        <v>454.63333333333338</v>
      </c>
      <c r="I193" s="274">
        <v>474.16666666666669</v>
      </c>
      <c r="J193" s="274">
        <v>498.83333333333337</v>
      </c>
      <c r="K193" s="272">
        <v>449.5</v>
      </c>
      <c r="L193" s="272">
        <v>405.3</v>
      </c>
      <c r="M193" s="272">
        <v>106.22278</v>
      </c>
    </row>
    <row r="194" spans="1:13">
      <c r="A194" s="263">
        <v>184</v>
      </c>
      <c r="B194" s="272" t="s">
        <v>374</v>
      </c>
      <c r="C194" s="273">
        <v>63.2</v>
      </c>
      <c r="D194" s="274">
        <v>62.166666666666664</v>
      </c>
      <c r="E194" s="274">
        <v>60.333333333333329</v>
      </c>
      <c r="F194" s="274">
        <v>57.466666666666661</v>
      </c>
      <c r="G194" s="274">
        <v>55.633333333333326</v>
      </c>
      <c r="H194" s="274">
        <v>65.033333333333331</v>
      </c>
      <c r="I194" s="274">
        <v>66.86666666666666</v>
      </c>
      <c r="J194" s="274">
        <v>69.733333333333334</v>
      </c>
      <c r="K194" s="272">
        <v>64</v>
      </c>
      <c r="L194" s="272">
        <v>59.3</v>
      </c>
      <c r="M194" s="272">
        <v>54.60304</v>
      </c>
    </row>
    <row r="195" spans="1:13">
      <c r="A195" s="263">
        <v>185</v>
      </c>
      <c r="B195" s="272" t="s">
        <v>375</v>
      </c>
      <c r="C195" s="273">
        <v>222.8</v>
      </c>
      <c r="D195" s="274">
        <v>225.53333333333333</v>
      </c>
      <c r="E195" s="274">
        <v>219.26666666666665</v>
      </c>
      <c r="F195" s="274">
        <v>215.73333333333332</v>
      </c>
      <c r="G195" s="274">
        <v>209.46666666666664</v>
      </c>
      <c r="H195" s="274">
        <v>229.06666666666666</v>
      </c>
      <c r="I195" s="274">
        <v>235.33333333333337</v>
      </c>
      <c r="J195" s="274">
        <v>238.86666666666667</v>
      </c>
      <c r="K195" s="272">
        <v>231.8</v>
      </c>
      <c r="L195" s="272">
        <v>222</v>
      </c>
      <c r="M195" s="272">
        <v>12.54809</v>
      </c>
    </row>
    <row r="196" spans="1:13">
      <c r="A196" s="263">
        <v>186</v>
      </c>
      <c r="B196" s="272" t="s">
        <v>376</v>
      </c>
      <c r="C196" s="273">
        <v>96.4</v>
      </c>
      <c r="D196" s="274">
        <v>95.399999999999991</v>
      </c>
      <c r="E196" s="274">
        <v>94.049999999999983</v>
      </c>
      <c r="F196" s="274">
        <v>91.699999999999989</v>
      </c>
      <c r="G196" s="274">
        <v>90.34999999999998</v>
      </c>
      <c r="H196" s="274">
        <v>97.749999999999986</v>
      </c>
      <c r="I196" s="274">
        <v>99.09999999999998</v>
      </c>
      <c r="J196" s="274">
        <v>101.44999999999999</v>
      </c>
      <c r="K196" s="272">
        <v>96.75</v>
      </c>
      <c r="L196" s="272">
        <v>93.05</v>
      </c>
      <c r="M196" s="272">
        <v>5.9299099999999996</v>
      </c>
    </row>
    <row r="197" spans="1:13">
      <c r="A197" s="263">
        <v>187</v>
      </c>
      <c r="B197" s="272" t="s">
        <v>377</v>
      </c>
      <c r="C197" s="273">
        <v>79.900000000000006</v>
      </c>
      <c r="D197" s="274">
        <v>80.599999999999994</v>
      </c>
      <c r="E197" s="274">
        <v>78.899999999999991</v>
      </c>
      <c r="F197" s="274">
        <v>77.899999999999991</v>
      </c>
      <c r="G197" s="274">
        <v>76.199999999999989</v>
      </c>
      <c r="H197" s="274">
        <v>81.599999999999994</v>
      </c>
      <c r="I197" s="274">
        <v>83.299999999999983</v>
      </c>
      <c r="J197" s="274">
        <v>84.3</v>
      </c>
      <c r="K197" s="272">
        <v>82.3</v>
      </c>
      <c r="L197" s="272">
        <v>79.599999999999994</v>
      </c>
      <c r="M197" s="272">
        <v>6.4854000000000003</v>
      </c>
    </row>
    <row r="198" spans="1:13">
      <c r="A198" s="263">
        <v>188</v>
      </c>
      <c r="B198" s="272" t="s">
        <v>247</v>
      </c>
      <c r="C198" s="273">
        <v>213.85</v>
      </c>
      <c r="D198" s="274">
        <v>212</v>
      </c>
      <c r="E198" s="274">
        <v>209</v>
      </c>
      <c r="F198" s="274">
        <v>204.15</v>
      </c>
      <c r="G198" s="274">
        <v>201.15</v>
      </c>
      <c r="H198" s="274">
        <v>216.85</v>
      </c>
      <c r="I198" s="274">
        <v>219.85</v>
      </c>
      <c r="J198" s="274">
        <v>224.7</v>
      </c>
      <c r="K198" s="272">
        <v>215</v>
      </c>
      <c r="L198" s="272">
        <v>207.15</v>
      </c>
      <c r="M198" s="272">
        <v>17.632899999999999</v>
      </c>
    </row>
    <row r="199" spans="1:13">
      <c r="A199" s="263">
        <v>189</v>
      </c>
      <c r="B199" s="272" t="s">
        <v>378</v>
      </c>
      <c r="C199" s="273">
        <v>713.6</v>
      </c>
      <c r="D199" s="274">
        <v>714.93333333333339</v>
      </c>
      <c r="E199" s="274">
        <v>701.86666666666679</v>
      </c>
      <c r="F199" s="274">
        <v>690.13333333333344</v>
      </c>
      <c r="G199" s="274">
        <v>677.06666666666683</v>
      </c>
      <c r="H199" s="274">
        <v>726.66666666666674</v>
      </c>
      <c r="I199" s="274">
        <v>739.73333333333335</v>
      </c>
      <c r="J199" s="274">
        <v>751.4666666666667</v>
      </c>
      <c r="K199" s="272">
        <v>728</v>
      </c>
      <c r="L199" s="272">
        <v>703.2</v>
      </c>
      <c r="M199" s="272">
        <v>0.42759000000000003</v>
      </c>
    </row>
    <row r="200" spans="1:13">
      <c r="A200" s="263">
        <v>190</v>
      </c>
      <c r="B200" s="272" t="s">
        <v>248</v>
      </c>
      <c r="C200" s="273">
        <v>1196.5999999999999</v>
      </c>
      <c r="D200" s="274">
        <v>1171.1499999999999</v>
      </c>
      <c r="E200" s="274">
        <v>1104.2999999999997</v>
      </c>
      <c r="F200" s="274">
        <v>1011.9999999999998</v>
      </c>
      <c r="G200" s="274">
        <v>945.14999999999964</v>
      </c>
      <c r="H200" s="274">
        <v>1263.4499999999998</v>
      </c>
      <c r="I200" s="274">
        <v>1330.2999999999997</v>
      </c>
      <c r="J200" s="274">
        <v>1422.6</v>
      </c>
      <c r="K200" s="272">
        <v>1238</v>
      </c>
      <c r="L200" s="272">
        <v>1078.8499999999999</v>
      </c>
      <c r="M200" s="272">
        <v>35.237310000000001</v>
      </c>
    </row>
    <row r="201" spans="1:13">
      <c r="A201" s="263">
        <v>191</v>
      </c>
      <c r="B201" s="272" t="s">
        <v>107</v>
      </c>
      <c r="C201" s="273">
        <v>957.75</v>
      </c>
      <c r="D201" s="274">
        <v>954.5</v>
      </c>
      <c r="E201" s="274">
        <v>944.6</v>
      </c>
      <c r="F201" s="274">
        <v>931.45</v>
      </c>
      <c r="G201" s="274">
        <v>921.55000000000007</v>
      </c>
      <c r="H201" s="274">
        <v>967.65</v>
      </c>
      <c r="I201" s="274">
        <v>977.55000000000007</v>
      </c>
      <c r="J201" s="274">
        <v>990.69999999999993</v>
      </c>
      <c r="K201" s="272">
        <v>964.4</v>
      </c>
      <c r="L201" s="272">
        <v>941.35</v>
      </c>
      <c r="M201" s="272">
        <v>65.095259999999996</v>
      </c>
    </row>
    <row r="202" spans="1:13">
      <c r="A202" s="263">
        <v>192</v>
      </c>
      <c r="B202" s="272" t="s">
        <v>249</v>
      </c>
      <c r="C202" s="273">
        <v>3086.7</v>
      </c>
      <c r="D202" s="274">
        <v>3050.9333333333329</v>
      </c>
      <c r="E202" s="274">
        <v>3007.8666666666659</v>
      </c>
      <c r="F202" s="274">
        <v>2929.0333333333328</v>
      </c>
      <c r="G202" s="274">
        <v>2885.9666666666658</v>
      </c>
      <c r="H202" s="274">
        <v>3129.766666666666</v>
      </c>
      <c r="I202" s="274">
        <v>3172.8333333333326</v>
      </c>
      <c r="J202" s="274">
        <v>3251.6666666666661</v>
      </c>
      <c r="K202" s="272">
        <v>3094</v>
      </c>
      <c r="L202" s="272">
        <v>2972.1</v>
      </c>
      <c r="M202" s="272">
        <v>2.9168400000000001</v>
      </c>
    </row>
    <row r="203" spans="1:13">
      <c r="A203" s="263">
        <v>193</v>
      </c>
      <c r="B203" s="272" t="s">
        <v>109</v>
      </c>
      <c r="C203" s="273">
        <v>1605.25</v>
      </c>
      <c r="D203" s="274">
        <v>1610.8666666666668</v>
      </c>
      <c r="E203" s="274">
        <v>1590.0833333333335</v>
      </c>
      <c r="F203" s="274">
        <v>1574.9166666666667</v>
      </c>
      <c r="G203" s="274">
        <v>1554.1333333333334</v>
      </c>
      <c r="H203" s="274">
        <v>1626.0333333333335</v>
      </c>
      <c r="I203" s="274">
        <v>1646.8166666666668</v>
      </c>
      <c r="J203" s="274">
        <v>1661.9833333333336</v>
      </c>
      <c r="K203" s="272">
        <v>1631.65</v>
      </c>
      <c r="L203" s="272">
        <v>1595.7</v>
      </c>
      <c r="M203" s="272">
        <v>87.237899999999996</v>
      </c>
    </row>
    <row r="204" spans="1:13">
      <c r="A204" s="263">
        <v>194</v>
      </c>
      <c r="B204" s="272" t="s">
        <v>250</v>
      </c>
      <c r="C204" s="273">
        <v>684.05</v>
      </c>
      <c r="D204" s="274">
        <v>684.23333333333323</v>
      </c>
      <c r="E204" s="274">
        <v>677.06666666666649</v>
      </c>
      <c r="F204" s="274">
        <v>670.08333333333326</v>
      </c>
      <c r="G204" s="274">
        <v>662.91666666666652</v>
      </c>
      <c r="H204" s="274">
        <v>691.21666666666647</v>
      </c>
      <c r="I204" s="274">
        <v>698.38333333333321</v>
      </c>
      <c r="J204" s="274">
        <v>705.36666666666645</v>
      </c>
      <c r="K204" s="272">
        <v>691.4</v>
      </c>
      <c r="L204" s="272">
        <v>677.25</v>
      </c>
      <c r="M204" s="272">
        <v>38.874929999999999</v>
      </c>
    </row>
    <row r="205" spans="1:13">
      <c r="A205" s="263">
        <v>195</v>
      </c>
      <c r="B205" s="272" t="s">
        <v>383</v>
      </c>
      <c r="C205" s="273">
        <v>27.4</v>
      </c>
      <c r="D205" s="274">
        <v>27.45</v>
      </c>
      <c r="E205" s="274">
        <v>26.75</v>
      </c>
      <c r="F205" s="274">
        <v>26.1</v>
      </c>
      <c r="G205" s="274">
        <v>25.400000000000002</v>
      </c>
      <c r="H205" s="274">
        <v>28.099999999999998</v>
      </c>
      <c r="I205" s="274">
        <v>28.799999999999994</v>
      </c>
      <c r="J205" s="274">
        <v>29.449999999999996</v>
      </c>
      <c r="K205" s="272">
        <v>28.15</v>
      </c>
      <c r="L205" s="272">
        <v>26.8</v>
      </c>
      <c r="M205" s="272">
        <v>88.975499999999997</v>
      </c>
    </row>
    <row r="206" spans="1:13">
      <c r="A206" s="263">
        <v>196</v>
      </c>
      <c r="B206" s="272" t="s">
        <v>379</v>
      </c>
      <c r="C206" s="273">
        <v>29.95</v>
      </c>
      <c r="D206" s="274">
        <v>30.216666666666669</v>
      </c>
      <c r="E206" s="274">
        <v>29.583333333333336</v>
      </c>
      <c r="F206" s="274">
        <v>29.216666666666669</v>
      </c>
      <c r="G206" s="274">
        <v>28.583333333333336</v>
      </c>
      <c r="H206" s="274">
        <v>30.583333333333336</v>
      </c>
      <c r="I206" s="274">
        <v>31.216666666666669</v>
      </c>
      <c r="J206" s="274">
        <v>31.583333333333336</v>
      </c>
      <c r="K206" s="272">
        <v>30.85</v>
      </c>
      <c r="L206" s="272">
        <v>29.85</v>
      </c>
      <c r="M206" s="272">
        <v>5.5205200000000003</v>
      </c>
    </row>
    <row r="207" spans="1:13">
      <c r="A207" s="263">
        <v>197</v>
      </c>
      <c r="B207" s="272" t="s">
        <v>380</v>
      </c>
      <c r="C207" s="273">
        <v>728.65</v>
      </c>
      <c r="D207" s="274">
        <v>728.51666666666677</v>
      </c>
      <c r="E207" s="274">
        <v>719.28333333333353</v>
      </c>
      <c r="F207" s="274">
        <v>709.91666666666674</v>
      </c>
      <c r="G207" s="274">
        <v>700.68333333333351</v>
      </c>
      <c r="H207" s="274">
        <v>737.88333333333355</v>
      </c>
      <c r="I207" s="274">
        <v>747.1166666666669</v>
      </c>
      <c r="J207" s="274">
        <v>756.48333333333358</v>
      </c>
      <c r="K207" s="272">
        <v>737.75</v>
      </c>
      <c r="L207" s="272">
        <v>719.15</v>
      </c>
      <c r="M207" s="272">
        <v>0.32273000000000002</v>
      </c>
    </row>
    <row r="208" spans="1:13">
      <c r="A208" s="263">
        <v>198</v>
      </c>
      <c r="B208" s="272" t="s">
        <v>105</v>
      </c>
      <c r="C208" s="273">
        <v>1126.2</v>
      </c>
      <c r="D208" s="274">
        <v>1128.1833333333334</v>
      </c>
      <c r="E208" s="274">
        <v>1108.5666666666668</v>
      </c>
      <c r="F208" s="274">
        <v>1090.9333333333334</v>
      </c>
      <c r="G208" s="274">
        <v>1071.3166666666668</v>
      </c>
      <c r="H208" s="274">
        <v>1145.8166666666668</v>
      </c>
      <c r="I208" s="274">
        <v>1165.4333333333336</v>
      </c>
      <c r="J208" s="274">
        <v>1183.0666666666668</v>
      </c>
      <c r="K208" s="272">
        <v>1147.8</v>
      </c>
      <c r="L208" s="272">
        <v>1110.55</v>
      </c>
      <c r="M208" s="272">
        <v>17.14057</v>
      </c>
    </row>
    <row r="209" spans="1:13">
      <c r="A209" s="263">
        <v>199</v>
      </c>
      <c r="B209" s="272" t="s">
        <v>381</v>
      </c>
      <c r="C209" s="273">
        <v>241.65</v>
      </c>
      <c r="D209" s="274">
        <v>241.38333333333333</v>
      </c>
      <c r="E209" s="274">
        <v>239.76666666666665</v>
      </c>
      <c r="F209" s="274">
        <v>237.88333333333333</v>
      </c>
      <c r="G209" s="274">
        <v>236.26666666666665</v>
      </c>
      <c r="H209" s="274">
        <v>243.26666666666665</v>
      </c>
      <c r="I209" s="274">
        <v>244.88333333333333</v>
      </c>
      <c r="J209" s="274">
        <v>246.76666666666665</v>
      </c>
      <c r="K209" s="272">
        <v>243</v>
      </c>
      <c r="L209" s="272">
        <v>239.5</v>
      </c>
      <c r="M209" s="272">
        <v>2.8769499999999999</v>
      </c>
    </row>
    <row r="210" spans="1:13">
      <c r="A210" s="263">
        <v>200</v>
      </c>
      <c r="B210" s="272" t="s">
        <v>382</v>
      </c>
      <c r="C210" s="273">
        <v>276.5</v>
      </c>
      <c r="D210" s="274">
        <v>278.34999999999997</v>
      </c>
      <c r="E210" s="274">
        <v>273.19999999999993</v>
      </c>
      <c r="F210" s="274">
        <v>269.89999999999998</v>
      </c>
      <c r="G210" s="274">
        <v>264.74999999999994</v>
      </c>
      <c r="H210" s="274">
        <v>281.64999999999992</v>
      </c>
      <c r="I210" s="274">
        <v>286.7999999999999</v>
      </c>
      <c r="J210" s="274">
        <v>290.09999999999991</v>
      </c>
      <c r="K210" s="272">
        <v>283.5</v>
      </c>
      <c r="L210" s="272">
        <v>275.05</v>
      </c>
      <c r="M210" s="272">
        <v>1.4362999999999999</v>
      </c>
    </row>
    <row r="211" spans="1:13">
      <c r="A211" s="263">
        <v>201</v>
      </c>
      <c r="B211" s="272" t="s">
        <v>110</v>
      </c>
      <c r="C211" s="273">
        <v>3495</v>
      </c>
      <c r="D211" s="274">
        <v>3472.4333333333329</v>
      </c>
      <c r="E211" s="274">
        <v>3437.9666666666658</v>
      </c>
      <c r="F211" s="274">
        <v>3380.9333333333329</v>
      </c>
      <c r="G211" s="274">
        <v>3346.4666666666658</v>
      </c>
      <c r="H211" s="274">
        <v>3529.4666666666658</v>
      </c>
      <c r="I211" s="274">
        <v>3563.9333333333329</v>
      </c>
      <c r="J211" s="274">
        <v>3620.9666666666658</v>
      </c>
      <c r="K211" s="272">
        <v>3506.9</v>
      </c>
      <c r="L211" s="272">
        <v>3415.4</v>
      </c>
      <c r="M211" s="272">
        <v>10.04959</v>
      </c>
    </row>
    <row r="212" spans="1:13">
      <c r="A212" s="263">
        <v>202</v>
      </c>
      <c r="B212" s="272" t="s">
        <v>384</v>
      </c>
      <c r="C212" s="273">
        <v>48.7</v>
      </c>
      <c r="D212" s="274">
        <v>48.433333333333337</v>
      </c>
      <c r="E212" s="274">
        <v>47.466666666666676</v>
      </c>
      <c r="F212" s="274">
        <v>46.233333333333341</v>
      </c>
      <c r="G212" s="274">
        <v>45.26666666666668</v>
      </c>
      <c r="H212" s="274">
        <v>49.666666666666671</v>
      </c>
      <c r="I212" s="274">
        <v>50.63333333333334</v>
      </c>
      <c r="J212" s="274">
        <v>51.866666666666667</v>
      </c>
      <c r="K212" s="272">
        <v>49.4</v>
      </c>
      <c r="L212" s="272">
        <v>47.2</v>
      </c>
      <c r="M212" s="272">
        <v>34.343620000000001</v>
      </c>
    </row>
    <row r="213" spans="1:13">
      <c r="A213" s="263">
        <v>203</v>
      </c>
      <c r="B213" s="272" t="s">
        <v>112</v>
      </c>
      <c r="C213" s="273">
        <v>278.95</v>
      </c>
      <c r="D213" s="274">
        <v>274.34999999999997</v>
      </c>
      <c r="E213" s="274">
        <v>268.14999999999992</v>
      </c>
      <c r="F213" s="274">
        <v>257.34999999999997</v>
      </c>
      <c r="G213" s="274">
        <v>251.14999999999992</v>
      </c>
      <c r="H213" s="274">
        <v>285.14999999999992</v>
      </c>
      <c r="I213" s="274">
        <v>291.34999999999997</v>
      </c>
      <c r="J213" s="274">
        <v>302.14999999999992</v>
      </c>
      <c r="K213" s="272">
        <v>280.55</v>
      </c>
      <c r="L213" s="272">
        <v>263.55</v>
      </c>
      <c r="M213" s="272">
        <v>275.56900999999999</v>
      </c>
    </row>
    <row r="214" spans="1:13">
      <c r="A214" s="263">
        <v>204</v>
      </c>
      <c r="B214" s="272" t="s">
        <v>385</v>
      </c>
      <c r="C214" s="273">
        <v>1034.7</v>
      </c>
      <c r="D214" s="274">
        <v>1039.8500000000001</v>
      </c>
      <c r="E214" s="274">
        <v>1014.9000000000003</v>
      </c>
      <c r="F214" s="274">
        <v>995.10000000000014</v>
      </c>
      <c r="G214" s="274">
        <v>970.15000000000032</v>
      </c>
      <c r="H214" s="274">
        <v>1059.6500000000003</v>
      </c>
      <c r="I214" s="274">
        <v>1084.6000000000001</v>
      </c>
      <c r="J214" s="274">
        <v>1104.4000000000003</v>
      </c>
      <c r="K214" s="272">
        <v>1064.8</v>
      </c>
      <c r="L214" s="272">
        <v>1020.05</v>
      </c>
      <c r="M214" s="272">
        <v>17.309349999999998</v>
      </c>
    </row>
    <row r="215" spans="1:13">
      <c r="A215" s="263">
        <v>205</v>
      </c>
      <c r="B215" s="272" t="s">
        <v>386</v>
      </c>
      <c r="C215" s="273">
        <v>76.5</v>
      </c>
      <c r="D215" s="274">
        <v>74.7</v>
      </c>
      <c r="E215" s="274">
        <v>70.900000000000006</v>
      </c>
      <c r="F215" s="274">
        <v>65.3</v>
      </c>
      <c r="G215" s="274">
        <v>61.5</v>
      </c>
      <c r="H215" s="274">
        <v>80.300000000000011</v>
      </c>
      <c r="I215" s="274">
        <v>84.1</v>
      </c>
      <c r="J215" s="274">
        <v>89.700000000000017</v>
      </c>
      <c r="K215" s="272">
        <v>78.5</v>
      </c>
      <c r="L215" s="272">
        <v>69.099999999999994</v>
      </c>
      <c r="M215" s="272">
        <v>83.655709999999999</v>
      </c>
    </row>
    <row r="216" spans="1:13">
      <c r="A216" s="263">
        <v>206</v>
      </c>
      <c r="B216" s="272" t="s">
        <v>113</v>
      </c>
      <c r="C216" s="273">
        <v>229.55</v>
      </c>
      <c r="D216" s="274">
        <v>229.03333333333333</v>
      </c>
      <c r="E216" s="274">
        <v>226.76666666666665</v>
      </c>
      <c r="F216" s="274">
        <v>223.98333333333332</v>
      </c>
      <c r="G216" s="274">
        <v>221.71666666666664</v>
      </c>
      <c r="H216" s="274">
        <v>231.81666666666666</v>
      </c>
      <c r="I216" s="274">
        <v>234.08333333333337</v>
      </c>
      <c r="J216" s="274">
        <v>236.86666666666667</v>
      </c>
      <c r="K216" s="272">
        <v>231.3</v>
      </c>
      <c r="L216" s="272">
        <v>226.25</v>
      </c>
      <c r="M216" s="272">
        <v>37.131059999999998</v>
      </c>
    </row>
    <row r="217" spans="1:13">
      <c r="A217" s="263">
        <v>207</v>
      </c>
      <c r="B217" s="272" t="s">
        <v>114</v>
      </c>
      <c r="C217" s="273">
        <v>2236.65</v>
      </c>
      <c r="D217" s="274">
        <v>2251.8833333333337</v>
      </c>
      <c r="E217" s="274">
        <v>2215.0666666666675</v>
      </c>
      <c r="F217" s="274">
        <v>2193.483333333334</v>
      </c>
      <c r="G217" s="274">
        <v>2156.6666666666679</v>
      </c>
      <c r="H217" s="274">
        <v>2273.4666666666672</v>
      </c>
      <c r="I217" s="274">
        <v>2310.2833333333338</v>
      </c>
      <c r="J217" s="274">
        <v>2331.8666666666668</v>
      </c>
      <c r="K217" s="272">
        <v>2288.6999999999998</v>
      </c>
      <c r="L217" s="272">
        <v>2230.3000000000002</v>
      </c>
      <c r="M217" s="272">
        <v>27.806719999999999</v>
      </c>
    </row>
    <row r="218" spans="1:13">
      <c r="A218" s="263">
        <v>208</v>
      </c>
      <c r="B218" s="272" t="s">
        <v>251</v>
      </c>
      <c r="C218" s="273">
        <v>297.3</v>
      </c>
      <c r="D218" s="274">
        <v>297.91666666666669</v>
      </c>
      <c r="E218" s="274">
        <v>289.43333333333339</v>
      </c>
      <c r="F218" s="274">
        <v>281.56666666666672</v>
      </c>
      <c r="G218" s="274">
        <v>273.08333333333343</v>
      </c>
      <c r="H218" s="274">
        <v>305.78333333333336</v>
      </c>
      <c r="I218" s="274">
        <v>314.26666666666659</v>
      </c>
      <c r="J218" s="274">
        <v>322.13333333333333</v>
      </c>
      <c r="K218" s="272">
        <v>306.39999999999998</v>
      </c>
      <c r="L218" s="272">
        <v>290.05</v>
      </c>
      <c r="M218" s="272">
        <v>24.649899999999999</v>
      </c>
    </row>
    <row r="219" spans="1:13">
      <c r="A219" s="263">
        <v>209</v>
      </c>
      <c r="B219" s="272" t="s">
        <v>387</v>
      </c>
      <c r="C219" s="273">
        <v>42583.5</v>
      </c>
      <c r="D219" s="274">
        <v>42604.48333333333</v>
      </c>
      <c r="E219" s="274">
        <v>41977.96666666666</v>
      </c>
      <c r="F219" s="274">
        <v>41372.433333333327</v>
      </c>
      <c r="G219" s="274">
        <v>40745.916666666657</v>
      </c>
      <c r="H219" s="274">
        <v>43210.016666666663</v>
      </c>
      <c r="I219" s="274">
        <v>43836.53333333334</v>
      </c>
      <c r="J219" s="274">
        <v>44442.066666666666</v>
      </c>
      <c r="K219" s="272">
        <v>43231</v>
      </c>
      <c r="L219" s="272">
        <v>41998.95</v>
      </c>
      <c r="M219" s="272">
        <v>7.9229999999999995E-2</v>
      </c>
    </row>
    <row r="220" spans="1:13">
      <c r="A220" s="263">
        <v>210</v>
      </c>
      <c r="B220" s="272" t="s">
        <v>252</v>
      </c>
      <c r="C220" s="273">
        <v>43.7</v>
      </c>
      <c r="D220" s="274">
        <v>43.633333333333333</v>
      </c>
      <c r="E220" s="274">
        <v>43.066666666666663</v>
      </c>
      <c r="F220" s="274">
        <v>42.43333333333333</v>
      </c>
      <c r="G220" s="274">
        <v>41.86666666666666</v>
      </c>
      <c r="H220" s="274">
        <v>44.266666666666666</v>
      </c>
      <c r="I220" s="274">
        <v>44.833333333333343</v>
      </c>
      <c r="J220" s="274">
        <v>45.466666666666669</v>
      </c>
      <c r="K220" s="272">
        <v>44.2</v>
      </c>
      <c r="L220" s="272">
        <v>43</v>
      </c>
      <c r="M220" s="272">
        <v>18.019880000000001</v>
      </c>
    </row>
    <row r="221" spans="1:13">
      <c r="A221" s="263">
        <v>211</v>
      </c>
      <c r="B221" s="272" t="s">
        <v>108</v>
      </c>
      <c r="C221" s="273">
        <v>2733.35</v>
      </c>
      <c r="D221" s="274">
        <v>2736.4833333333336</v>
      </c>
      <c r="E221" s="274">
        <v>2707.9666666666672</v>
      </c>
      <c r="F221" s="274">
        <v>2682.5833333333335</v>
      </c>
      <c r="G221" s="274">
        <v>2654.0666666666671</v>
      </c>
      <c r="H221" s="274">
        <v>2761.8666666666672</v>
      </c>
      <c r="I221" s="274">
        <v>2790.3833333333337</v>
      </c>
      <c r="J221" s="274">
        <v>2815.7666666666673</v>
      </c>
      <c r="K221" s="272">
        <v>2765</v>
      </c>
      <c r="L221" s="272">
        <v>2711.1</v>
      </c>
      <c r="M221" s="272">
        <v>38.078240000000001</v>
      </c>
    </row>
    <row r="222" spans="1:13">
      <c r="A222" s="263">
        <v>212</v>
      </c>
      <c r="B222" s="272" t="s">
        <v>843</v>
      </c>
      <c r="C222" s="273">
        <v>301.7</v>
      </c>
      <c r="D222" s="274">
        <v>303.55</v>
      </c>
      <c r="E222" s="274">
        <v>299.15000000000003</v>
      </c>
      <c r="F222" s="274">
        <v>296.60000000000002</v>
      </c>
      <c r="G222" s="274">
        <v>292.20000000000005</v>
      </c>
      <c r="H222" s="274">
        <v>306.10000000000002</v>
      </c>
      <c r="I222" s="274">
        <v>310.5</v>
      </c>
      <c r="J222" s="274">
        <v>313.05</v>
      </c>
      <c r="K222" s="272">
        <v>307.95</v>
      </c>
      <c r="L222" s="272">
        <v>301</v>
      </c>
      <c r="M222" s="272">
        <v>0.48321999999999998</v>
      </c>
    </row>
    <row r="223" spans="1:13">
      <c r="A223" s="263">
        <v>213</v>
      </c>
      <c r="B223" s="272" t="s">
        <v>116</v>
      </c>
      <c r="C223" s="273">
        <v>629.6</v>
      </c>
      <c r="D223" s="274">
        <v>628.63333333333333</v>
      </c>
      <c r="E223" s="274">
        <v>623.31666666666661</v>
      </c>
      <c r="F223" s="274">
        <v>617.0333333333333</v>
      </c>
      <c r="G223" s="274">
        <v>611.71666666666658</v>
      </c>
      <c r="H223" s="274">
        <v>634.91666666666663</v>
      </c>
      <c r="I223" s="274">
        <v>640.23333333333346</v>
      </c>
      <c r="J223" s="274">
        <v>646.51666666666665</v>
      </c>
      <c r="K223" s="272">
        <v>633.95000000000005</v>
      </c>
      <c r="L223" s="272">
        <v>622.35</v>
      </c>
      <c r="M223" s="272">
        <v>182.30551</v>
      </c>
    </row>
    <row r="224" spans="1:13">
      <c r="A224" s="263">
        <v>214</v>
      </c>
      <c r="B224" s="272" t="s">
        <v>253</v>
      </c>
      <c r="C224" s="273">
        <v>1473</v>
      </c>
      <c r="D224" s="274">
        <v>1474.1833333333334</v>
      </c>
      <c r="E224" s="274">
        <v>1463.3666666666668</v>
      </c>
      <c r="F224" s="274">
        <v>1453.7333333333333</v>
      </c>
      <c r="G224" s="274">
        <v>1442.9166666666667</v>
      </c>
      <c r="H224" s="274">
        <v>1483.8166666666668</v>
      </c>
      <c r="I224" s="274">
        <v>1494.6333333333334</v>
      </c>
      <c r="J224" s="274">
        <v>1504.2666666666669</v>
      </c>
      <c r="K224" s="272">
        <v>1485</v>
      </c>
      <c r="L224" s="272">
        <v>1464.55</v>
      </c>
      <c r="M224" s="272">
        <v>7.27597</v>
      </c>
    </row>
    <row r="225" spans="1:13">
      <c r="A225" s="263">
        <v>215</v>
      </c>
      <c r="B225" s="272" t="s">
        <v>117</v>
      </c>
      <c r="C225" s="273">
        <v>476.8</v>
      </c>
      <c r="D225" s="274">
        <v>476.59999999999997</v>
      </c>
      <c r="E225" s="274">
        <v>472.24999999999994</v>
      </c>
      <c r="F225" s="274">
        <v>467.7</v>
      </c>
      <c r="G225" s="274">
        <v>463.34999999999997</v>
      </c>
      <c r="H225" s="274">
        <v>481.14999999999992</v>
      </c>
      <c r="I225" s="274">
        <v>485.49999999999994</v>
      </c>
      <c r="J225" s="274">
        <v>490.0499999999999</v>
      </c>
      <c r="K225" s="272">
        <v>480.95</v>
      </c>
      <c r="L225" s="272">
        <v>472.05</v>
      </c>
      <c r="M225" s="272">
        <v>24.991430000000001</v>
      </c>
    </row>
    <row r="226" spans="1:13">
      <c r="A226" s="263">
        <v>216</v>
      </c>
      <c r="B226" s="272" t="s">
        <v>388</v>
      </c>
      <c r="C226" s="273">
        <v>412.65</v>
      </c>
      <c r="D226" s="274">
        <v>415.16666666666669</v>
      </c>
      <c r="E226" s="274">
        <v>409.13333333333338</v>
      </c>
      <c r="F226" s="274">
        <v>405.61666666666667</v>
      </c>
      <c r="G226" s="274">
        <v>399.58333333333337</v>
      </c>
      <c r="H226" s="274">
        <v>418.68333333333339</v>
      </c>
      <c r="I226" s="274">
        <v>424.7166666666667</v>
      </c>
      <c r="J226" s="274">
        <v>428.23333333333341</v>
      </c>
      <c r="K226" s="272">
        <v>421.2</v>
      </c>
      <c r="L226" s="272">
        <v>411.65</v>
      </c>
      <c r="M226" s="272">
        <v>3.35582</v>
      </c>
    </row>
    <row r="227" spans="1:13">
      <c r="A227" s="263">
        <v>217</v>
      </c>
      <c r="B227" s="272" t="s">
        <v>389</v>
      </c>
      <c r="C227" s="273">
        <v>2859.05</v>
      </c>
      <c r="D227" s="274">
        <v>2848.35</v>
      </c>
      <c r="E227" s="274">
        <v>2824.7</v>
      </c>
      <c r="F227" s="274">
        <v>2790.35</v>
      </c>
      <c r="G227" s="274">
        <v>2766.7</v>
      </c>
      <c r="H227" s="274">
        <v>2882.7</v>
      </c>
      <c r="I227" s="274">
        <v>2906.3500000000004</v>
      </c>
      <c r="J227" s="274">
        <v>2940.7</v>
      </c>
      <c r="K227" s="272">
        <v>2872</v>
      </c>
      <c r="L227" s="272">
        <v>2814</v>
      </c>
      <c r="M227" s="272">
        <v>2.349E-2</v>
      </c>
    </row>
    <row r="228" spans="1:13">
      <c r="A228" s="263">
        <v>218</v>
      </c>
      <c r="B228" s="272" t="s">
        <v>254</v>
      </c>
      <c r="C228" s="273">
        <v>29.45</v>
      </c>
      <c r="D228" s="274">
        <v>29.649999999999995</v>
      </c>
      <c r="E228" s="274">
        <v>29.199999999999989</v>
      </c>
      <c r="F228" s="274">
        <v>28.949999999999992</v>
      </c>
      <c r="G228" s="274">
        <v>28.499999999999986</v>
      </c>
      <c r="H228" s="274">
        <v>29.899999999999991</v>
      </c>
      <c r="I228" s="274">
        <v>30.35</v>
      </c>
      <c r="J228" s="274">
        <v>30.599999999999994</v>
      </c>
      <c r="K228" s="272">
        <v>30.1</v>
      </c>
      <c r="L228" s="272">
        <v>29.4</v>
      </c>
      <c r="M228" s="272">
        <v>82.210909999999998</v>
      </c>
    </row>
    <row r="229" spans="1:13">
      <c r="A229" s="263">
        <v>219</v>
      </c>
      <c r="B229" s="272" t="s">
        <v>119</v>
      </c>
      <c r="C229" s="273">
        <v>49.15</v>
      </c>
      <c r="D229" s="274">
        <v>49.050000000000004</v>
      </c>
      <c r="E229" s="274">
        <v>48.70000000000001</v>
      </c>
      <c r="F229" s="274">
        <v>48.250000000000007</v>
      </c>
      <c r="G229" s="274">
        <v>47.900000000000013</v>
      </c>
      <c r="H229" s="274">
        <v>49.500000000000007</v>
      </c>
      <c r="I229" s="274">
        <v>49.85</v>
      </c>
      <c r="J229" s="274">
        <v>50.300000000000004</v>
      </c>
      <c r="K229" s="272">
        <v>49.4</v>
      </c>
      <c r="L229" s="272">
        <v>48.6</v>
      </c>
      <c r="M229" s="272">
        <v>250.04704000000001</v>
      </c>
    </row>
    <row r="230" spans="1:13">
      <c r="A230" s="263">
        <v>220</v>
      </c>
      <c r="B230" s="272" t="s">
        <v>390</v>
      </c>
      <c r="C230" s="273">
        <v>43.7</v>
      </c>
      <c r="D230" s="274">
        <v>43.54999999999999</v>
      </c>
      <c r="E230" s="274">
        <v>43.199999999999982</v>
      </c>
      <c r="F230" s="274">
        <v>42.699999999999989</v>
      </c>
      <c r="G230" s="274">
        <v>42.34999999999998</v>
      </c>
      <c r="H230" s="274">
        <v>44.049999999999983</v>
      </c>
      <c r="I230" s="274">
        <v>44.399999999999991</v>
      </c>
      <c r="J230" s="274">
        <v>44.899999999999984</v>
      </c>
      <c r="K230" s="272">
        <v>43.9</v>
      </c>
      <c r="L230" s="272">
        <v>43.05</v>
      </c>
      <c r="M230" s="272">
        <v>43.921370000000003</v>
      </c>
    </row>
    <row r="231" spans="1:13">
      <c r="A231" s="263">
        <v>221</v>
      </c>
      <c r="B231" s="272" t="s">
        <v>391</v>
      </c>
      <c r="C231" s="273">
        <v>1354.75</v>
      </c>
      <c r="D231" s="274">
        <v>1369.5833333333333</v>
      </c>
      <c r="E231" s="274">
        <v>1310.3166666666666</v>
      </c>
      <c r="F231" s="274">
        <v>1265.8833333333334</v>
      </c>
      <c r="G231" s="274">
        <v>1206.6166666666668</v>
      </c>
      <c r="H231" s="274">
        <v>1414.0166666666664</v>
      </c>
      <c r="I231" s="274">
        <v>1473.2833333333333</v>
      </c>
      <c r="J231" s="274">
        <v>1517.7166666666662</v>
      </c>
      <c r="K231" s="272">
        <v>1428.85</v>
      </c>
      <c r="L231" s="272">
        <v>1325.15</v>
      </c>
      <c r="M231" s="272">
        <v>0.72653999999999996</v>
      </c>
    </row>
    <row r="232" spans="1:13">
      <c r="A232" s="263">
        <v>222</v>
      </c>
      <c r="B232" s="272" t="s">
        <v>392</v>
      </c>
      <c r="C232" s="273">
        <v>202</v>
      </c>
      <c r="D232" s="274">
        <v>204.70000000000002</v>
      </c>
      <c r="E232" s="274">
        <v>198.70000000000005</v>
      </c>
      <c r="F232" s="274">
        <v>195.40000000000003</v>
      </c>
      <c r="G232" s="274">
        <v>189.40000000000006</v>
      </c>
      <c r="H232" s="274">
        <v>208.00000000000003</v>
      </c>
      <c r="I232" s="274">
        <v>213.99999999999997</v>
      </c>
      <c r="J232" s="274">
        <v>217.3</v>
      </c>
      <c r="K232" s="272">
        <v>210.7</v>
      </c>
      <c r="L232" s="272">
        <v>201.4</v>
      </c>
      <c r="M232" s="272">
        <v>6.8398300000000001</v>
      </c>
    </row>
    <row r="233" spans="1:13">
      <c r="A233" s="263">
        <v>223</v>
      </c>
      <c r="B233" s="272" t="s">
        <v>747</v>
      </c>
      <c r="C233" s="273">
        <v>1179.95</v>
      </c>
      <c r="D233" s="274">
        <v>1177.3333333333333</v>
      </c>
      <c r="E233" s="274">
        <v>1142.6666666666665</v>
      </c>
      <c r="F233" s="274">
        <v>1105.3833333333332</v>
      </c>
      <c r="G233" s="274">
        <v>1070.7166666666665</v>
      </c>
      <c r="H233" s="274">
        <v>1214.6166666666666</v>
      </c>
      <c r="I233" s="274">
        <v>1249.2833333333331</v>
      </c>
      <c r="J233" s="274">
        <v>1286.5666666666666</v>
      </c>
      <c r="K233" s="272">
        <v>1212</v>
      </c>
      <c r="L233" s="272">
        <v>1140.05</v>
      </c>
      <c r="M233" s="272">
        <v>1.74736</v>
      </c>
    </row>
    <row r="234" spans="1:13">
      <c r="A234" s="263">
        <v>224</v>
      </c>
      <c r="B234" s="272" t="s">
        <v>751</v>
      </c>
      <c r="C234" s="273">
        <v>730.1</v>
      </c>
      <c r="D234" s="274">
        <v>720.65</v>
      </c>
      <c r="E234" s="274">
        <v>706.44999999999993</v>
      </c>
      <c r="F234" s="274">
        <v>682.8</v>
      </c>
      <c r="G234" s="274">
        <v>668.59999999999991</v>
      </c>
      <c r="H234" s="274">
        <v>744.3</v>
      </c>
      <c r="I234" s="274">
        <v>758.5</v>
      </c>
      <c r="J234" s="274">
        <v>782.15</v>
      </c>
      <c r="K234" s="272">
        <v>734.85</v>
      </c>
      <c r="L234" s="272">
        <v>697</v>
      </c>
      <c r="M234" s="272">
        <v>6.5320999999999998</v>
      </c>
    </row>
    <row r="235" spans="1:13">
      <c r="A235" s="263">
        <v>225</v>
      </c>
      <c r="B235" s="272" t="s">
        <v>393</v>
      </c>
      <c r="C235" s="273">
        <v>109</v>
      </c>
      <c r="D235" s="274">
        <v>109.25</v>
      </c>
      <c r="E235" s="274">
        <v>107.75</v>
      </c>
      <c r="F235" s="274">
        <v>106.5</v>
      </c>
      <c r="G235" s="274">
        <v>105</v>
      </c>
      <c r="H235" s="274">
        <v>110.5</v>
      </c>
      <c r="I235" s="274">
        <v>112</v>
      </c>
      <c r="J235" s="274">
        <v>113.25</v>
      </c>
      <c r="K235" s="272">
        <v>110.75</v>
      </c>
      <c r="L235" s="272">
        <v>108</v>
      </c>
      <c r="M235" s="272">
        <v>9.5013000000000005</v>
      </c>
    </row>
    <row r="236" spans="1:13">
      <c r="A236" s="263">
        <v>226</v>
      </c>
      <c r="B236" s="272" t="s">
        <v>394</v>
      </c>
      <c r="C236" s="273">
        <v>86.3</v>
      </c>
      <c r="D236" s="274">
        <v>86.483333333333334</v>
      </c>
      <c r="E236" s="274">
        <v>85.116666666666674</v>
      </c>
      <c r="F236" s="274">
        <v>83.933333333333337</v>
      </c>
      <c r="G236" s="274">
        <v>82.566666666666677</v>
      </c>
      <c r="H236" s="274">
        <v>87.666666666666671</v>
      </c>
      <c r="I236" s="274">
        <v>89.033333333333317</v>
      </c>
      <c r="J236" s="274">
        <v>90.216666666666669</v>
      </c>
      <c r="K236" s="272">
        <v>87.85</v>
      </c>
      <c r="L236" s="272">
        <v>85.3</v>
      </c>
      <c r="M236" s="272">
        <v>9.2743599999999997</v>
      </c>
    </row>
    <row r="237" spans="1:13">
      <c r="A237" s="263">
        <v>227</v>
      </c>
      <c r="B237" s="272" t="s">
        <v>126</v>
      </c>
      <c r="C237" s="273">
        <v>233.1</v>
      </c>
      <c r="D237" s="274">
        <v>234.21666666666667</v>
      </c>
      <c r="E237" s="274">
        <v>230.38333333333333</v>
      </c>
      <c r="F237" s="274">
        <v>227.66666666666666</v>
      </c>
      <c r="G237" s="274">
        <v>223.83333333333331</v>
      </c>
      <c r="H237" s="274">
        <v>236.93333333333334</v>
      </c>
      <c r="I237" s="274">
        <v>240.76666666666665</v>
      </c>
      <c r="J237" s="274">
        <v>243.48333333333335</v>
      </c>
      <c r="K237" s="272">
        <v>238.05</v>
      </c>
      <c r="L237" s="272">
        <v>231.5</v>
      </c>
      <c r="M237" s="272">
        <v>414.95834000000002</v>
      </c>
    </row>
    <row r="238" spans="1:13">
      <c r="A238" s="263">
        <v>228</v>
      </c>
      <c r="B238" s="272" t="s">
        <v>396</v>
      </c>
      <c r="C238" s="273">
        <v>124.9</v>
      </c>
      <c r="D238" s="274">
        <v>125.26666666666667</v>
      </c>
      <c r="E238" s="274">
        <v>123.63333333333333</v>
      </c>
      <c r="F238" s="274">
        <v>122.36666666666666</v>
      </c>
      <c r="G238" s="274">
        <v>120.73333333333332</v>
      </c>
      <c r="H238" s="274">
        <v>126.53333333333333</v>
      </c>
      <c r="I238" s="274">
        <v>128.16666666666669</v>
      </c>
      <c r="J238" s="274">
        <v>129.43333333333334</v>
      </c>
      <c r="K238" s="272">
        <v>126.9</v>
      </c>
      <c r="L238" s="272">
        <v>124</v>
      </c>
      <c r="M238" s="272">
        <v>2.46618</v>
      </c>
    </row>
    <row r="239" spans="1:13">
      <c r="A239" s="263">
        <v>229</v>
      </c>
      <c r="B239" s="272" t="s">
        <v>397</v>
      </c>
      <c r="C239" s="273">
        <v>171.1</v>
      </c>
      <c r="D239" s="274">
        <v>172.03333333333333</v>
      </c>
      <c r="E239" s="274">
        <v>169.16666666666666</v>
      </c>
      <c r="F239" s="274">
        <v>167.23333333333332</v>
      </c>
      <c r="G239" s="274">
        <v>164.36666666666665</v>
      </c>
      <c r="H239" s="274">
        <v>173.96666666666667</v>
      </c>
      <c r="I239" s="274">
        <v>176.83333333333334</v>
      </c>
      <c r="J239" s="274">
        <v>178.76666666666668</v>
      </c>
      <c r="K239" s="272">
        <v>174.9</v>
      </c>
      <c r="L239" s="272">
        <v>170.1</v>
      </c>
      <c r="M239" s="272">
        <v>22.201820000000001</v>
      </c>
    </row>
    <row r="240" spans="1:13">
      <c r="A240" s="263">
        <v>230</v>
      </c>
      <c r="B240" s="272" t="s">
        <v>115</v>
      </c>
      <c r="C240" s="273">
        <v>218.75</v>
      </c>
      <c r="D240" s="274">
        <v>218.51666666666665</v>
      </c>
      <c r="E240" s="274">
        <v>215.73333333333329</v>
      </c>
      <c r="F240" s="274">
        <v>212.71666666666664</v>
      </c>
      <c r="G240" s="274">
        <v>209.93333333333328</v>
      </c>
      <c r="H240" s="274">
        <v>221.5333333333333</v>
      </c>
      <c r="I240" s="274">
        <v>224.31666666666666</v>
      </c>
      <c r="J240" s="274">
        <v>227.33333333333331</v>
      </c>
      <c r="K240" s="272">
        <v>221.3</v>
      </c>
      <c r="L240" s="272">
        <v>215.5</v>
      </c>
      <c r="M240" s="272">
        <v>98.880080000000007</v>
      </c>
    </row>
    <row r="241" spans="1:13">
      <c r="A241" s="263">
        <v>231</v>
      </c>
      <c r="B241" s="272" t="s">
        <v>398</v>
      </c>
      <c r="C241" s="273">
        <v>86.2</v>
      </c>
      <c r="D241" s="274">
        <v>85.3</v>
      </c>
      <c r="E241" s="274">
        <v>82.899999999999991</v>
      </c>
      <c r="F241" s="274">
        <v>79.599999999999994</v>
      </c>
      <c r="G241" s="274">
        <v>77.199999999999989</v>
      </c>
      <c r="H241" s="274">
        <v>88.6</v>
      </c>
      <c r="I241" s="274">
        <v>91</v>
      </c>
      <c r="J241" s="274">
        <v>94.3</v>
      </c>
      <c r="K241" s="272">
        <v>87.7</v>
      </c>
      <c r="L241" s="272">
        <v>82</v>
      </c>
      <c r="M241" s="272">
        <v>93.976439999999997</v>
      </c>
    </row>
    <row r="242" spans="1:13">
      <c r="A242" s="263">
        <v>232</v>
      </c>
      <c r="B242" s="272" t="s">
        <v>748</v>
      </c>
      <c r="C242" s="273">
        <v>9182.2999999999993</v>
      </c>
      <c r="D242" s="274">
        <v>9373.1833333333343</v>
      </c>
      <c r="E242" s="274">
        <v>8835.7666666666682</v>
      </c>
      <c r="F242" s="274">
        <v>8489.2333333333336</v>
      </c>
      <c r="G242" s="274">
        <v>7951.8166666666675</v>
      </c>
      <c r="H242" s="274">
        <v>9719.716666666669</v>
      </c>
      <c r="I242" s="274">
        <v>10257.133333333333</v>
      </c>
      <c r="J242" s="274">
        <v>10603.66666666667</v>
      </c>
      <c r="K242" s="272">
        <v>9910.6</v>
      </c>
      <c r="L242" s="272">
        <v>9026.65</v>
      </c>
      <c r="M242" s="272">
        <v>2.4370699999999998</v>
      </c>
    </row>
    <row r="243" spans="1:13">
      <c r="A243" s="263">
        <v>233</v>
      </c>
      <c r="B243" s="272" t="s">
        <v>255</v>
      </c>
      <c r="C243" s="273">
        <v>128.94999999999999</v>
      </c>
      <c r="D243" s="274">
        <v>129.25</v>
      </c>
      <c r="E243" s="274">
        <v>124</v>
      </c>
      <c r="F243" s="274">
        <v>119.05</v>
      </c>
      <c r="G243" s="274">
        <v>113.8</v>
      </c>
      <c r="H243" s="274">
        <v>134.19999999999999</v>
      </c>
      <c r="I243" s="274">
        <v>139.44999999999999</v>
      </c>
      <c r="J243" s="274">
        <v>144.4</v>
      </c>
      <c r="K243" s="272">
        <v>134.5</v>
      </c>
      <c r="L243" s="272">
        <v>124.3</v>
      </c>
      <c r="M243" s="272">
        <v>111.95023999999999</v>
      </c>
    </row>
    <row r="244" spans="1:13">
      <c r="A244" s="263">
        <v>234</v>
      </c>
      <c r="B244" s="272" t="s">
        <v>399</v>
      </c>
      <c r="C244" s="273">
        <v>256.45</v>
      </c>
      <c r="D244" s="274">
        <v>258.58333333333331</v>
      </c>
      <c r="E244" s="274">
        <v>252.46666666666664</v>
      </c>
      <c r="F244" s="274">
        <v>248.48333333333332</v>
      </c>
      <c r="G244" s="274">
        <v>242.36666666666665</v>
      </c>
      <c r="H244" s="274">
        <v>262.56666666666661</v>
      </c>
      <c r="I244" s="274">
        <v>268.68333333333328</v>
      </c>
      <c r="J244" s="274">
        <v>272.66666666666663</v>
      </c>
      <c r="K244" s="272">
        <v>264.7</v>
      </c>
      <c r="L244" s="272">
        <v>254.6</v>
      </c>
      <c r="M244" s="272">
        <v>14.669969999999999</v>
      </c>
    </row>
    <row r="245" spans="1:13">
      <c r="A245" s="263">
        <v>235</v>
      </c>
      <c r="B245" s="272" t="s">
        <v>256</v>
      </c>
      <c r="C245" s="273">
        <v>122.7</v>
      </c>
      <c r="D245" s="274">
        <v>121.73333333333333</v>
      </c>
      <c r="E245" s="274">
        <v>120.46666666666667</v>
      </c>
      <c r="F245" s="274">
        <v>118.23333333333333</v>
      </c>
      <c r="G245" s="274">
        <v>116.96666666666667</v>
      </c>
      <c r="H245" s="274">
        <v>123.96666666666667</v>
      </c>
      <c r="I245" s="274">
        <v>125.23333333333335</v>
      </c>
      <c r="J245" s="274">
        <v>127.46666666666667</v>
      </c>
      <c r="K245" s="272">
        <v>123</v>
      </c>
      <c r="L245" s="272">
        <v>119.5</v>
      </c>
      <c r="M245" s="272">
        <v>42.931280000000001</v>
      </c>
    </row>
    <row r="246" spans="1:13">
      <c r="A246" s="263">
        <v>236</v>
      </c>
      <c r="B246" s="272" t="s">
        <v>125</v>
      </c>
      <c r="C246" s="273">
        <v>104.1</v>
      </c>
      <c r="D246" s="274">
        <v>103.64999999999999</v>
      </c>
      <c r="E246" s="274">
        <v>102.89999999999998</v>
      </c>
      <c r="F246" s="274">
        <v>101.69999999999999</v>
      </c>
      <c r="G246" s="274">
        <v>100.94999999999997</v>
      </c>
      <c r="H246" s="274">
        <v>104.84999999999998</v>
      </c>
      <c r="I246" s="274">
        <v>105.60000000000001</v>
      </c>
      <c r="J246" s="274">
        <v>106.79999999999998</v>
      </c>
      <c r="K246" s="272">
        <v>104.4</v>
      </c>
      <c r="L246" s="272">
        <v>102.45</v>
      </c>
      <c r="M246" s="272">
        <v>379.24977000000001</v>
      </c>
    </row>
    <row r="247" spans="1:13">
      <c r="A247" s="263">
        <v>237</v>
      </c>
      <c r="B247" s="272" t="s">
        <v>400</v>
      </c>
      <c r="C247" s="273">
        <v>11.65</v>
      </c>
      <c r="D247" s="274">
        <v>11.683333333333332</v>
      </c>
      <c r="E247" s="274">
        <v>11.466666666666663</v>
      </c>
      <c r="F247" s="274">
        <v>11.283333333333331</v>
      </c>
      <c r="G247" s="274">
        <v>11.066666666666663</v>
      </c>
      <c r="H247" s="274">
        <v>11.866666666666664</v>
      </c>
      <c r="I247" s="274">
        <v>12.083333333333332</v>
      </c>
      <c r="J247" s="274">
        <v>12.266666666666664</v>
      </c>
      <c r="K247" s="272">
        <v>11.9</v>
      </c>
      <c r="L247" s="272">
        <v>11.5</v>
      </c>
      <c r="M247" s="272">
        <v>77.906170000000003</v>
      </c>
    </row>
    <row r="248" spans="1:13">
      <c r="A248" s="263">
        <v>238</v>
      </c>
      <c r="B248" s="272" t="s">
        <v>773</v>
      </c>
      <c r="C248" s="273">
        <v>1618.7</v>
      </c>
      <c r="D248" s="274">
        <v>1603.2333333333333</v>
      </c>
      <c r="E248" s="274">
        <v>1577.4666666666667</v>
      </c>
      <c r="F248" s="274">
        <v>1536.2333333333333</v>
      </c>
      <c r="G248" s="274">
        <v>1510.4666666666667</v>
      </c>
      <c r="H248" s="274">
        <v>1644.4666666666667</v>
      </c>
      <c r="I248" s="274">
        <v>1670.2333333333336</v>
      </c>
      <c r="J248" s="274">
        <v>1711.4666666666667</v>
      </c>
      <c r="K248" s="272">
        <v>1629</v>
      </c>
      <c r="L248" s="272">
        <v>1562</v>
      </c>
      <c r="M248" s="272">
        <v>48.527610000000003</v>
      </c>
    </row>
    <row r="249" spans="1:13">
      <c r="A249" s="263">
        <v>239</v>
      </c>
      <c r="B249" s="272" t="s">
        <v>749</v>
      </c>
      <c r="C249" s="273">
        <v>317.89999999999998</v>
      </c>
      <c r="D249" s="274">
        <v>321.08333333333331</v>
      </c>
      <c r="E249" s="274">
        <v>312.46666666666664</v>
      </c>
      <c r="F249" s="274">
        <v>307.0333333333333</v>
      </c>
      <c r="G249" s="274">
        <v>298.41666666666663</v>
      </c>
      <c r="H249" s="274">
        <v>326.51666666666665</v>
      </c>
      <c r="I249" s="274">
        <v>335.13333333333333</v>
      </c>
      <c r="J249" s="274">
        <v>340.56666666666666</v>
      </c>
      <c r="K249" s="272">
        <v>329.7</v>
      </c>
      <c r="L249" s="272">
        <v>315.64999999999998</v>
      </c>
      <c r="M249" s="272">
        <v>1.14124</v>
      </c>
    </row>
    <row r="250" spans="1:13">
      <c r="A250" s="263">
        <v>240</v>
      </c>
      <c r="B250" s="272" t="s">
        <v>120</v>
      </c>
      <c r="C250" s="273">
        <v>543.85</v>
      </c>
      <c r="D250" s="274">
        <v>544.01666666666665</v>
      </c>
      <c r="E250" s="274">
        <v>538.38333333333333</v>
      </c>
      <c r="F250" s="274">
        <v>532.91666666666663</v>
      </c>
      <c r="G250" s="274">
        <v>527.2833333333333</v>
      </c>
      <c r="H250" s="274">
        <v>549.48333333333335</v>
      </c>
      <c r="I250" s="274">
        <v>555.11666666666656</v>
      </c>
      <c r="J250" s="274">
        <v>560.58333333333337</v>
      </c>
      <c r="K250" s="272">
        <v>549.65</v>
      </c>
      <c r="L250" s="272">
        <v>538.54999999999995</v>
      </c>
      <c r="M250" s="272">
        <v>13.4925</v>
      </c>
    </row>
    <row r="251" spans="1:13">
      <c r="A251" s="263">
        <v>241</v>
      </c>
      <c r="B251" s="272" t="s">
        <v>832</v>
      </c>
      <c r="C251" s="273">
        <v>239.95</v>
      </c>
      <c r="D251" s="274">
        <v>240.53333333333333</v>
      </c>
      <c r="E251" s="274">
        <v>236.06666666666666</v>
      </c>
      <c r="F251" s="274">
        <v>232.18333333333334</v>
      </c>
      <c r="G251" s="274">
        <v>227.71666666666667</v>
      </c>
      <c r="H251" s="274">
        <v>244.41666666666666</v>
      </c>
      <c r="I251" s="274">
        <v>248.8833333333333</v>
      </c>
      <c r="J251" s="274">
        <v>252.76666666666665</v>
      </c>
      <c r="K251" s="272">
        <v>245</v>
      </c>
      <c r="L251" s="272">
        <v>236.65</v>
      </c>
      <c r="M251" s="272">
        <v>67.464690000000004</v>
      </c>
    </row>
    <row r="252" spans="1:13">
      <c r="A252" s="263">
        <v>242</v>
      </c>
      <c r="B252" s="272" t="s">
        <v>122</v>
      </c>
      <c r="C252" s="273">
        <v>1035.0999999999999</v>
      </c>
      <c r="D252" s="274">
        <v>1039.3666666666666</v>
      </c>
      <c r="E252" s="274">
        <v>1023.7333333333331</v>
      </c>
      <c r="F252" s="274">
        <v>1012.3666666666666</v>
      </c>
      <c r="G252" s="274">
        <v>996.73333333333312</v>
      </c>
      <c r="H252" s="274">
        <v>1050.7333333333331</v>
      </c>
      <c r="I252" s="274">
        <v>1066.3666666666668</v>
      </c>
      <c r="J252" s="274">
        <v>1077.7333333333331</v>
      </c>
      <c r="K252" s="272">
        <v>1055</v>
      </c>
      <c r="L252" s="272">
        <v>1028</v>
      </c>
      <c r="M252" s="272">
        <v>71.622839999999997</v>
      </c>
    </row>
    <row r="253" spans="1:13">
      <c r="A253" s="263">
        <v>243</v>
      </c>
      <c r="B253" s="272" t="s">
        <v>257</v>
      </c>
      <c r="C253" s="273">
        <v>5058.55</v>
      </c>
      <c r="D253" s="274">
        <v>5014.666666666667</v>
      </c>
      <c r="E253" s="274">
        <v>4893.8833333333341</v>
      </c>
      <c r="F253" s="274">
        <v>4729.2166666666672</v>
      </c>
      <c r="G253" s="274">
        <v>4608.4333333333343</v>
      </c>
      <c r="H253" s="274">
        <v>5179.3333333333339</v>
      </c>
      <c r="I253" s="274">
        <v>5300.1166666666668</v>
      </c>
      <c r="J253" s="274">
        <v>5464.7833333333338</v>
      </c>
      <c r="K253" s="272">
        <v>5135.45</v>
      </c>
      <c r="L253" s="272">
        <v>4850</v>
      </c>
      <c r="M253" s="272">
        <v>11.14452</v>
      </c>
    </row>
    <row r="254" spans="1:13">
      <c r="A254" s="263">
        <v>244</v>
      </c>
      <c r="B254" s="272" t="s">
        <v>124</v>
      </c>
      <c r="C254" s="273">
        <v>1303.55</v>
      </c>
      <c r="D254" s="274">
        <v>1296.3500000000001</v>
      </c>
      <c r="E254" s="274">
        <v>1282.7000000000003</v>
      </c>
      <c r="F254" s="274">
        <v>1261.8500000000001</v>
      </c>
      <c r="G254" s="274">
        <v>1248.2000000000003</v>
      </c>
      <c r="H254" s="274">
        <v>1317.2000000000003</v>
      </c>
      <c r="I254" s="274">
        <v>1330.8500000000004</v>
      </c>
      <c r="J254" s="274">
        <v>1351.7000000000003</v>
      </c>
      <c r="K254" s="272">
        <v>1310</v>
      </c>
      <c r="L254" s="272">
        <v>1275.5</v>
      </c>
      <c r="M254" s="272">
        <v>69.219220000000007</v>
      </c>
    </row>
    <row r="255" spans="1:13">
      <c r="A255" s="263">
        <v>245</v>
      </c>
      <c r="B255" s="272" t="s">
        <v>750</v>
      </c>
      <c r="C255" s="273">
        <v>744.8</v>
      </c>
      <c r="D255" s="274">
        <v>745.46666666666658</v>
      </c>
      <c r="E255" s="274">
        <v>734.38333333333321</v>
      </c>
      <c r="F255" s="274">
        <v>723.96666666666658</v>
      </c>
      <c r="G255" s="274">
        <v>712.88333333333321</v>
      </c>
      <c r="H255" s="274">
        <v>755.88333333333321</v>
      </c>
      <c r="I255" s="274">
        <v>766.96666666666647</v>
      </c>
      <c r="J255" s="274">
        <v>777.38333333333321</v>
      </c>
      <c r="K255" s="272">
        <v>756.55</v>
      </c>
      <c r="L255" s="272">
        <v>735.05</v>
      </c>
      <c r="M255" s="272">
        <v>0.28426000000000001</v>
      </c>
    </row>
    <row r="256" spans="1:13">
      <c r="A256" s="263">
        <v>246</v>
      </c>
      <c r="B256" s="272" t="s">
        <v>401</v>
      </c>
      <c r="C256" s="273">
        <v>338.45</v>
      </c>
      <c r="D256" s="274">
        <v>336.31666666666666</v>
      </c>
      <c r="E256" s="274">
        <v>332.33333333333331</v>
      </c>
      <c r="F256" s="274">
        <v>326.21666666666664</v>
      </c>
      <c r="G256" s="274">
        <v>322.23333333333329</v>
      </c>
      <c r="H256" s="274">
        <v>342.43333333333334</v>
      </c>
      <c r="I256" s="274">
        <v>346.41666666666669</v>
      </c>
      <c r="J256" s="274">
        <v>352.53333333333336</v>
      </c>
      <c r="K256" s="272">
        <v>340.3</v>
      </c>
      <c r="L256" s="272">
        <v>330.2</v>
      </c>
      <c r="M256" s="272">
        <v>8.2350300000000001</v>
      </c>
    </row>
    <row r="257" spans="1:13">
      <c r="A257" s="263">
        <v>247</v>
      </c>
      <c r="B257" s="272" t="s">
        <v>121</v>
      </c>
      <c r="C257" s="273">
        <v>1695.95</v>
      </c>
      <c r="D257" s="274">
        <v>1706.9000000000003</v>
      </c>
      <c r="E257" s="274">
        <v>1669.9000000000005</v>
      </c>
      <c r="F257" s="274">
        <v>1643.8500000000001</v>
      </c>
      <c r="G257" s="274">
        <v>1606.8500000000004</v>
      </c>
      <c r="H257" s="274">
        <v>1732.9500000000007</v>
      </c>
      <c r="I257" s="274">
        <v>1769.9500000000003</v>
      </c>
      <c r="J257" s="274">
        <v>1796.0000000000009</v>
      </c>
      <c r="K257" s="272">
        <v>1743.9</v>
      </c>
      <c r="L257" s="272">
        <v>1680.85</v>
      </c>
      <c r="M257" s="272">
        <v>12.323320000000001</v>
      </c>
    </row>
    <row r="258" spans="1:13">
      <c r="A258" s="263">
        <v>248</v>
      </c>
      <c r="B258" s="272" t="s">
        <v>258</v>
      </c>
      <c r="C258" s="273">
        <v>1942.65</v>
      </c>
      <c r="D258" s="274">
        <v>1957.9166666666667</v>
      </c>
      <c r="E258" s="274">
        <v>1916.8333333333335</v>
      </c>
      <c r="F258" s="274">
        <v>1891.0166666666667</v>
      </c>
      <c r="G258" s="274">
        <v>1849.9333333333334</v>
      </c>
      <c r="H258" s="274">
        <v>1983.7333333333336</v>
      </c>
      <c r="I258" s="274">
        <v>2024.8166666666671</v>
      </c>
      <c r="J258" s="274">
        <v>2050.6333333333337</v>
      </c>
      <c r="K258" s="272">
        <v>1999</v>
      </c>
      <c r="L258" s="272">
        <v>1932.1</v>
      </c>
      <c r="M258" s="272">
        <v>2.3388100000000001</v>
      </c>
    </row>
    <row r="259" spans="1:13">
      <c r="A259" s="263">
        <v>249</v>
      </c>
      <c r="B259" s="272" t="s">
        <v>402</v>
      </c>
      <c r="C259" s="273">
        <v>1001.85</v>
      </c>
      <c r="D259" s="274">
        <v>1011.0666666666666</v>
      </c>
      <c r="E259" s="274">
        <v>983.7833333333333</v>
      </c>
      <c r="F259" s="274">
        <v>965.7166666666667</v>
      </c>
      <c r="G259" s="274">
        <v>938.43333333333339</v>
      </c>
      <c r="H259" s="274">
        <v>1029.1333333333332</v>
      </c>
      <c r="I259" s="274">
        <v>1056.4166666666665</v>
      </c>
      <c r="J259" s="274">
        <v>1074.4833333333331</v>
      </c>
      <c r="K259" s="272">
        <v>1038.3499999999999</v>
      </c>
      <c r="L259" s="272">
        <v>993</v>
      </c>
      <c r="M259" s="272">
        <v>2.5218699999999998</v>
      </c>
    </row>
    <row r="260" spans="1:13">
      <c r="A260" s="263">
        <v>250</v>
      </c>
      <c r="B260" s="272" t="s">
        <v>403</v>
      </c>
      <c r="C260" s="273">
        <v>2308.0500000000002</v>
      </c>
      <c r="D260" s="274">
        <v>2309.35</v>
      </c>
      <c r="E260" s="274">
        <v>2253.6999999999998</v>
      </c>
      <c r="F260" s="274">
        <v>2199.35</v>
      </c>
      <c r="G260" s="274">
        <v>2143.6999999999998</v>
      </c>
      <c r="H260" s="274">
        <v>2363.6999999999998</v>
      </c>
      <c r="I260" s="274">
        <v>2419.3500000000004</v>
      </c>
      <c r="J260" s="274">
        <v>2473.6999999999998</v>
      </c>
      <c r="K260" s="272">
        <v>2365</v>
      </c>
      <c r="L260" s="272">
        <v>2255</v>
      </c>
      <c r="M260" s="272">
        <v>3.86144</v>
      </c>
    </row>
    <row r="261" spans="1:13">
      <c r="A261" s="263">
        <v>251</v>
      </c>
      <c r="B261" s="272" t="s">
        <v>404</v>
      </c>
      <c r="C261" s="273">
        <v>368.05</v>
      </c>
      <c r="D261" s="274">
        <v>363.34999999999997</v>
      </c>
      <c r="E261" s="274">
        <v>355.69999999999993</v>
      </c>
      <c r="F261" s="274">
        <v>343.34999999999997</v>
      </c>
      <c r="G261" s="274">
        <v>335.69999999999993</v>
      </c>
      <c r="H261" s="274">
        <v>375.69999999999993</v>
      </c>
      <c r="I261" s="274">
        <v>383.34999999999991</v>
      </c>
      <c r="J261" s="274">
        <v>395.69999999999993</v>
      </c>
      <c r="K261" s="272">
        <v>371</v>
      </c>
      <c r="L261" s="272">
        <v>351</v>
      </c>
      <c r="M261" s="272">
        <v>17.770299999999999</v>
      </c>
    </row>
    <row r="262" spans="1:13">
      <c r="A262" s="263">
        <v>252</v>
      </c>
      <c r="B262" s="272" t="s">
        <v>405</v>
      </c>
      <c r="C262" s="273">
        <v>133.55000000000001</v>
      </c>
      <c r="D262" s="274">
        <v>134</v>
      </c>
      <c r="E262" s="274">
        <v>132.55000000000001</v>
      </c>
      <c r="F262" s="274">
        <v>131.55000000000001</v>
      </c>
      <c r="G262" s="274">
        <v>130.10000000000002</v>
      </c>
      <c r="H262" s="274">
        <v>135</v>
      </c>
      <c r="I262" s="274">
        <v>136.44999999999999</v>
      </c>
      <c r="J262" s="274">
        <v>137.44999999999999</v>
      </c>
      <c r="K262" s="272">
        <v>135.44999999999999</v>
      </c>
      <c r="L262" s="272">
        <v>133</v>
      </c>
      <c r="M262" s="272">
        <v>7.9393700000000003</v>
      </c>
    </row>
    <row r="263" spans="1:13">
      <c r="A263" s="263">
        <v>253</v>
      </c>
      <c r="B263" s="272" t="s">
        <v>406</v>
      </c>
      <c r="C263" s="273">
        <v>132.25</v>
      </c>
      <c r="D263" s="274">
        <v>133.58333333333334</v>
      </c>
      <c r="E263" s="274">
        <v>130.26666666666668</v>
      </c>
      <c r="F263" s="274">
        <v>128.28333333333333</v>
      </c>
      <c r="G263" s="274">
        <v>124.96666666666667</v>
      </c>
      <c r="H263" s="274">
        <v>135.56666666666669</v>
      </c>
      <c r="I263" s="274">
        <v>138.88333333333335</v>
      </c>
      <c r="J263" s="274">
        <v>140.8666666666667</v>
      </c>
      <c r="K263" s="272">
        <v>136.9</v>
      </c>
      <c r="L263" s="272">
        <v>131.6</v>
      </c>
      <c r="M263" s="272">
        <v>31.862449999999999</v>
      </c>
    </row>
    <row r="264" spans="1:13">
      <c r="A264" s="263">
        <v>254</v>
      </c>
      <c r="B264" s="272" t="s">
        <v>407</v>
      </c>
      <c r="C264" s="273">
        <v>88</v>
      </c>
      <c r="D264" s="274">
        <v>87.183333333333337</v>
      </c>
      <c r="E264" s="274">
        <v>86.066666666666677</v>
      </c>
      <c r="F264" s="274">
        <v>84.13333333333334</v>
      </c>
      <c r="G264" s="274">
        <v>83.01666666666668</v>
      </c>
      <c r="H264" s="274">
        <v>89.116666666666674</v>
      </c>
      <c r="I264" s="274">
        <v>90.233333333333348</v>
      </c>
      <c r="J264" s="274">
        <v>92.166666666666671</v>
      </c>
      <c r="K264" s="272">
        <v>88.3</v>
      </c>
      <c r="L264" s="272">
        <v>85.25</v>
      </c>
      <c r="M264" s="272">
        <v>11.6411</v>
      </c>
    </row>
    <row r="265" spans="1:13">
      <c r="A265" s="263">
        <v>255</v>
      </c>
      <c r="B265" s="272" t="s">
        <v>259</v>
      </c>
      <c r="C265" s="273">
        <v>71.650000000000006</v>
      </c>
      <c r="D265" s="274">
        <v>71.649999999999991</v>
      </c>
      <c r="E265" s="274">
        <v>70.549999999999983</v>
      </c>
      <c r="F265" s="274">
        <v>69.449999999999989</v>
      </c>
      <c r="G265" s="274">
        <v>68.34999999999998</v>
      </c>
      <c r="H265" s="274">
        <v>72.749999999999986</v>
      </c>
      <c r="I265" s="274">
        <v>73.84999999999998</v>
      </c>
      <c r="J265" s="274">
        <v>74.949999999999989</v>
      </c>
      <c r="K265" s="272">
        <v>72.75</v>
      </c>
      <c r="L265" s="272">
        <v>70.55</v>
      </c>
      <c r="M265" s="272">
        <v>22.978940000000001</v>
      </c>
    </row>
    <row r="266" spans="1:13">
      <c r="A266" s="263">
        <v>256</v>
      </c>
      <c r="B266" s="272" t="s">
        <v>128</v>
      </c>
      <c r="C266" s="273">
        <v>417.65</v>
      </c>
      <c r="D266" s="274">
        <v>412.7</v>
      </c>
      <c r="E266" s="274">
        <v>406.15</v>
      </c>
      <c r="F266" s="274">
        <v>394.65</v>
      </c>
      <c r="G266" s="274">
        <v>388.09999999999997</v>
      </c>
      <c r="H266" s="274">
        <v>424.2</v>
      </c>
      <c r="I266" s="274">
        <v>430.75000000000006</v>
      </c>
      <c r="J266" s="274">
        <v>442.25</v>
      </c>
      <c r="K266" s="272">
        <v>419.25</v>
      </c>
      <c r="L266" s="272">
        <v>401.2</v>
      </c>
      <c r="M266" s="272">
        <v>90.087220000000002</v>
      </c>
    </row>
    <row r="267" spans="1:13">
      <c r="A267" s="263">
        <v>257</v>
      </c>
      <c r="B267" s="272" t="s">
        <v>752</v>
      </c>
      <c r="C267" s="273">
        <v>90.35</v>
      </c>
      <c r="D267" s="274">
        <v>90.466666666666654</v>
      </c>
      <c r="E267" s="274">
        <v>88.933333333333309</v>
      </c>
      <c r="F267" s="274">
        <v>87.516666666666652</v>
      </c>
      <c r="G267" s="274">
        <v>85.983333333333306</v>
      </c>
      <c r="H267" s="274">
        <v>91.883333333333312</v>
      </c>
      <c r="I267" s="274">
        <v>93.416666666666643</v>
      </c>
      <c r="J267" s="274">
        <v>94.833333333333314</v>
      </c>
      <c r="K267" s="272">
        <v>92</v>
      </c>
      <c r="L267" s="272">
        <v>89.05</v>
      </c>
      <c r="M267" s="272">
        <v>2.7821099999999999</v>
      </c>
    </row>
    <row r="268" spans="1:13">
      <c r="A268" s="263">
        <v>258</v>
      </c>
      <c r="B268" s="272" t="s">
        <v>408</v>
      </c>
      <c r="C268" s="273">
        <v>43.8</v>
      </c>
      <c r="D268" s="274">
        <v>43.79999999999999</v>
      </c>
      <c r="E268" s="274">
        <v>43.199999999999982</v>
      </c>
      <c r="F268" s="274">
        <v>42.599999999999994</v>
      </c>
      <c r="G268" s="274">
        <v>41.999999999999986</v>
      </c>
      <c r="H268" s="274">
        <v>44.399999999999977</v>
      </c>
      <c r="I268" s="274">
        <v>44.999999999999986</v>
      </c>
      <c r="J268" s="274">
        <v>45.599999999999973</v>
      </c>
      <c r="K268" s="272">
        <v>44.4</v>
      </c>
      <c r="L268" s="272">
        <v>43.2</v>
      </c>
      <c r="M268" s="272">
        <v>2.9434100000000001</v>
      </c>
    </row>
    <row r="269" spans="1:13">
      <c r="A269" s="263">
        <v>259</v>
      </c>
      <c r="B269" s="272" t="s">
        <v>409</v>
      </c>
      <c r="C269" s="273">
        <v>90.55</v>
      </c>
      <c r="D269" s="274">
        <v>90.816666666666663</v>
      </c>
      <c r="E269" s="274">
        <v>90.033333333333331</v>
      </c>
      <c r="F269" s="274">
        <v>89.516666666666666</v>
      </c>
      <c r="G269" s="274">
        <v>88.733333333333334</v>
      </c>
      <c r="H269" s="274">
        <v>91.333333333333329</v>
      </c>
      <c r="I269" s="274">
        <v>92.11666666666666</v>
      </c>
      <c r="J269" s="274">
        <v>92.633333333333326</v>
      </c>
      <c r="K269" s="272">
        <v>91.6</v>
      </c>
      <c r="L269" s="272">
        <v>90.3</v>
      </c>
      <c r="M269" s="272">
        <v>5.62669</v>
      </c>
    </row>
    <row r="270" spans="1:13">
      <c r="A270" s="263">
        <v>260</v>
      </c>
      <c r="B270" s="272" t="s">
        <v>410</v>
      </c>
      <c r="C270" s="273">
        <v>31.05</v>
      </c>
      <c r="D270" s="274">
        <v>30.983333333333331</v>
      </c>
      <c r="E270" s="274">
        <v>30.466666666666661</v>
      </c>
      <c r="F270" s="274">
        <v>29.883333333333329</v>
      </c>
      <c r="G270" s="274">
        <v>29.36666666666666</v>
      </c>
      <c r="H270" s="274">
        <v>31.566666666666663</v>
      </c>
      <c r="I270" s="274">
        <v>32.083333333333336</v>
      </c>
      <c r="J270" s="274">
        <v>32.666666666666664</v>
      </c>
      <c r="K270" s="272">
        <v>31.5</v>
      </c>
      <c r="L270" s="272">
        <v>30.4</v>
      </c>
      <c r="M270" s="272">
        <v>36.209119999999999</v>
      </c>
    </row>
    <row r="271" spans="1:13">
      <c r="A271" s="263">
        <v>261</v>
      </c>
      <c r="B271" s="272" t="s">
        <v>411</v>
      </c>
      <c r="C271" s="273">
        <v>70.3</v>
      </c>
      <c r="D271" s="274">
        <v>70.95</v>
      </c>
      <c r="E271" s="274">
        <v>68.400000000000006</v>
      </c>
      <c r="F271" s="274">
        <v>66.5</v>
      </c>
      <c r="G271" s="274">
        <v>63.95</v>
      </c>
      <c r="H271" s="274">
        <v>72.850000000000009</v>
      </c>
      <c r="I271" s="274">
        <v>75.399999999999991</v>
      </c>
      <c r="J271" s="274">
        <v>77.300000000000011</v>
      </c>
      <c r="K271" s="272">
        <v>73.5</v>
      </c>
      <c r="L271" s="272">
        <v>69.05</v>
      </c>
      <c r="M271" s="272">
        <v>16.77834</v>
      </c>
    </row>
    <row r="272" spans="1:13">
      <c r="A272" s="263">
        <v>262</v>
      </c>
      <c r="B272" s="272" t="s">
        <v>412</v>
      </c>
      <c r="C272" s="273">
        <v>73.349999999999994</v>
      </c>
      <c r="D272" s="274">
        <v>73.816666666666663</v>
      </c>
      <c r="E272" s="274">
        <v>72.333333333333329</v>
      </c>
      <c r="F272" s="274">
        <v>71.316666666666663</v>
      </c>
      <c r="G272" s="274">
        <v>69.833333333333329</v>
      </c>
      <c r="H272" s="274">
        <v>74.833333333333329</v>
      </c>
      <c r="I272" s="274">
        <v>76.316666666666677</v>
      </c>
      <c r="J272" s="274">
        <v>77.333333333333329</v>
      </c>
      <c r="K272" s="272">
        <v>75.3</v>
      </c>
      <c r="L272" s="272">
        <v>72.8</v>
      </c>
      <c r="M272" s="272">
        <v>11.887510000000001</v>
      </c>
    </row>
    <row r="273" spans="1:13">
      <c r="A273" s="263">
        <v>263</v>
      </c>
      <c r="B273" s="272" t="s">
        <v>413</v>
      </c>
      <c r="C273" s="273">
        <v>128.05000000000001</v>
      </c>
      <c r="D273" s="274">
        <v>128.11666666666665</v>
      </c>
      <c r="E273" s="274">
        <v>125.1333333333333</v>
      </c>
      <c r="F273" s="274">
        <v>122.21666666666665</v>
      </c>
      <c r="G273" s="274">
        <v>119.23333333333331</v>
      </c>
      <c r="H273" s="274">
        <v>131.0333333333333</v>
      </c>
      <c r="I273" s="274">
        <v>134.01666666666665</v>
      </c>
      <c r="J273" s="274">
        <v>136.93333333333328</v>
      </c>
      <c r="K273" s="272">
        <v>131.1</v>
      </c>
      <c r="L273" s="272">
        <v>125.2</v>
      </c>
      <c r="M273" s="272">
        <v>3.7383199999999999</v>
      </c>
    </row>
    <row r="274" spans="1:13">
      <c r="A274" s="263">
        <v>264</v>
      </c>
      <c r="B274" s="272" t="s">
        <v>414</v>
      </c>
      <c r="C274" s="273">
        <v>77.2</v>
      </c>
      <c r="D274" s="274">
        <v>77.2</v>
      </c>
      <c r="E274" s="274">
        <v>76</v>
      </c>
      <c r="F274" s="274">
        <v>74.8</v>
      </c>
      <c r="G274" s="274">
        <v>73.599999999999994</v>
      </c>
      <c r="H274" s="274">
        <v>78.400000000000006</v>
      </c>
      <c r="I274" s="274">
        <v>79.600000000000023</v>
      </c>
      <c r="J274" s="274">
        <v>80.800000000000011</v>
      </c>
      <c r="K274" s="272">
        <v>78.400000000000006</v>
      </c>
      <c r="L274" s="272">
        <v>76</v>
      </c>
      <c r="M274" s="272">
        <v>21.986370000000001</v>
      </c>
    </row>
    <row r="275" spans="1:13">
      <c r="A275" s="263">
        <v>265</v>
      </c>
      <c r="B275" s="272" t="s">
        <v>127</v>
      </c>
      <c r="C275" s="273">
        <v>307.14999999999998</v>
      </c>
      <c r="D275" s="274">
        <v>305.51666666666665</v>
      </c>
      <c r="E275" s="274">
        <v>299.43333333333328</v>
      </c>
      <c r="F275" s="274">
        <v>291.71666666666664</v>
      </c>
      <c r="G275" s="274">
        <v>285.63333333333327</v>
      </c>
      <c r="H275" s="274">
        <v>313.23333333333329</v>
      </c>
      <c r="I275" s="274">
        <v>319.31666666666666</v>
      </c>
      <c r="J275" s="274">
        <v>327.0333333333333</v>
      </c>
      <c r="K275" s="272">
        <v>311.60000000000002</v>
      </c>
      <c r="L275" s="272">
        <v>297.8</v>
      </c>
      <c r="M275" s="272">
        <v>155.04570000000001</v>
      </c>
    </row>
    <row r="276" spans="1:13">
      <c r="A276" s="263">
        <v>266</v>
      </c>
      <c r="B276" s="272" t="s">
        <v>415</v>
      </c>
      <c r="C276" s="273">
        <v>2562.9499999999998</v>
      </c>
      <c r="D276" s="274">
        <v>2575.85</v>
      </c>
      <c r="E276" s="274">
        <v>2514.9499999999998</v>
      </c>
      <c r="F276" s="274">
        <v>2466.9499999999998</v>
      </c>
      <c r="G276" s="274">
        <v>2406.0499999999997</v>
      </c>
      <c r="H276" s="274">
        <v>2623.85</v>
      </c>
      <c r="I276" s="274">
        <v>2684.7500000000005</v>
      </c>
      <c r="J276" s="274">
        <v>2732.75</v>
      </c>
      <c r="K276" s="272">
        <v>2636.75</v>
      </c>
      <c r="L276" s="272">
        <v>2527.85</v>
      </c>
      <c r="M276" s="272">
        <v>0.11488</v>
      </c>
    </row>
    <row r="277" spans="1:13">
      <c r="A277" s="263">
        <v>267</v>
      </c>
      <c r="B277" s="272" t="s">
        <v>129</v>
      </c>
      <c r="C277" s="273">
        <v>2810.3</v>
      </c>
      <c r="D277" s="274">
        <v>2801.3666666666668</v>
      </c>
      <c r="E277" s="274">
        <v>2773.9333333333334</v>
      </c>
      <c r="F277" s="274">
        <v>2737.5666666666666</v>
      </c>
      <c r="G277" s="274">
        <v>2710.1333333333332</v>
      </c>
      <c r="H277" s="274">
        <v>2837.7333333333336</v>
      </c>
      <c r="I277" s="274">
        <v>2865.166666666667</v>
      </c>
      <c r="J277" s="274">
        <v>2901.5333333333338</v>
      </c>
      <c r="K277" s="272">
        <v>2828.8</v>
      </c>
      <c r="L277" s="272">
        <v>2765</v>
      </c>
      <c r="M277" s="272">
        <v>5.2812900000000003</v>
      </c>
    </row>
    <row r="278" spans="1:13">
      <c r="A278" s="263">
        <v>268</v>
      </c>
      <c r="B278" s="272" t="s">
        <v>130</v>
      </c>
      <c r="C278" s="273">
        <v>640.4</v>
      </c>
      <c r="D278" s="274">
        <v>637.15</v>
      </c>
      <c r="E278" s="274">
        <v>622.29999999999995</v>
      </c>
      <c r="F278" s="274">
        <v>604.19999999999993</v>
      </c>
      <c r="G278" s="274">
        <v>589.34999999999991</v>
      </c>
      <c r="H278" s="274">
        <v>655.25</v>
      </c>
      <c r="I278" s="274">
        <v>670.10000000000014</v>
      </c>
      <c r="J278" s="274">
        <v>688.2</v>
      </c>
      <c r="K278" s="272">
        <v>652</v>
      </c>
      <c r="L278" s="272">
        <v>619.04999999999995</v>
      </c>
      <c r="M278" s="272">
        <v>12.79012</v>
      </c>
    </row>
    <row r="279" spans="1:13">
      <c r="A279" s="263">
        <v>269</v>
      </c>
      <c r="B279" s="272" t="s">
        <v>416</v>
      </c>
      <c r="C279" s="273">
        <v>154.55000000000001</v>
      </c>
      <c r="D279" s="274">
        <v>155.50000000000003</v>
      </c>
      <c r="E279" s="274">
        <v>153.10000000000005</v>
      </c>
      <c r="F279" s="274">
        <v>151.65000000000003</v>
      </c>
      <c r="G279" s="274">
        <v>149.25000000000006</v>
      </c>
      <c r="H279" s="274">
        <v>156.95000000000005</v>
      </c>
      <c r="I279" s="274">
        <v>159.35000000000002</v>
      </c>
      <c r="J279" s="274">
        <v>160.80000000000004</v>
      </c>
      <c r="K279" s="272">
        <v>157.9</v>
      </c>
      <c r="L279" s="272">
        <v>154.05000000000001</v>
      </c>
      <c r="M279" s="272">
        <v>2.69957</v>
      </c>
    </row>
    <row r="280" spans="1:13">
      <c r="A280" s="263">
        <v>270</v>
      </c>
      <c r="B280" s="272" t="s">
        <v>418</v>
      </c>
      <c r="C280" s="273">
        <v>501.4</v>
      </c>
      <c r="D280" s="274">
        <v>498.75</v>
      </c>
      <c r="E280" s="274">
        <v>489.5</v>
      </c>
      <c r="F280" s="274">
        <v>477.6</v>
      </c>
      <c r="G280" s="274">
        <v>468.35</v>
      </c>
      <c r="H280" s="274">
        <v>510.65</v>
      </c>
      <c r="I280" s="274">
        <v>519.9</v>
      </c>
      <c r="J280" s="274">
        <v>531.79999999999995</v>
      </c>
      <c r="K280" s="272">
        <v>508</v>
      </c>
      <c r="L280" s="272">
        <v>486.85</v>
      </c>
      <c r="M280" s="272">
        <v>2.8711500000000001</v>
      </c>
    </row>
    <row r="281" spans="1:13">
      <c r="A281" s="263">
        <v>271</v>
      </c>
      <c r="B281" s="272" t="s">
        <v>419</v>
      </c>
      <c r="C281" s="273">
        <v>215.5</v>
      </c>
      <c r="D281" s="274">
        <v>217.03333333333333</v>
      </c>
      <c r="E281" s="274">
        <v>210.06666666666666</v>
      </c>
      <c r="F281" s="274">
        <v>204.63333333333333</v>
      </c>
      <c r="G281" s="274">
        <v>197.66666666666666</v>
      </c>
      <c r="H281" s="274">
        <v>222.46666666666667</v>
      </c>
      <c r="I281" s="274">
        <v>229.43333333333331</v>
      </c>
      <c r="J281" s="274">
        <v>234.86666666666667</v>
      </c>
      <c r="K281" s="272">
        <v>224</v>
      </c>
      <c r="L281" s="272">
        <v>211.6</v>
      </c>
      <c r="M281" s="272">
        <v>16.502949999999998</v>
      </c>
    </row>
    <row r="282" spans="1:13">
      <c r="A282" s="263">
        <v>272</v>
      </c>
      <c r="B282" s="272" t="s">
        <v>420</v>
      </c>
      <c r="C282" s="273">
        <v>208.55</v>
      </c>
      <c r="D282" s="274">
        <v>206.61666666666667</v>
      </c>
      <c r="E282" s="274">
        <v>203.48333333333335</v>
      </c>
      <c r="F282" s="274">
        <v>198.41666666666669</v>
      </c>
      <c r="G282" s="274">
        <v>195.28333333333336</v>
      </c>
      <c r="H282" s="274">
        <v>211.68333333333334</v>
      </c>
      <c r="I282" s="274">
        <v>214.81666666666666</v>
      </c>
      <c r="J282" s="274">
        <v>219.88333333333333</v>
      </c>
      <c r="K282" s="272">
        <v>209.75</v>
      </c>
      <c r="L282" s="272">
        <v>201.55</v>
      </c>
      <c r="M282" s="272">
        <v>5.6182800000000004</v>
      </c>
    </row>
    <row r="283" spans="1:13">
      <c r="A283" s="263">
        <v>273</v>
      </c>
      <c r="B283" s="272" t="s">
        <v>753</v>
      </c>
      <c r="C283" s="273">
        <v>662.7</v>
      </c>
      <c r="D283" s="274">
        <v>662.63333333333333</v>
      </c>
      <c r="E283" s="274">
        <v>652.16666666666663</v>
      </c>
      <c r="F283" s="274">
        <v>641.63333333333333</v>
      </c>
      <c r="G283" s="274">
        <v>631.16666666666663</v>
      </c>
      <c r="H283" s="274">
        <v>673.16666666666663</v>
      </c>
      <c r="I283" s="274">
        <v>683.63333333333333</v>
      </c>
      <c r="J283" s="274">
        <v>694.16666666666663</v>
      </c>
      <c r="K283" s="272">
        <v>673.1</v>
      </c>
      <c r="L283" s="272">
        <v>652.1</v>
      </c>
      <c r="M283" s="272">
        <v>0.65720000000000001</v>
      </c>
    </row>
    <row r="284" spans="1:13">
      <c r="A284" s="263">
        <v>274</v>
      </c>
      <c r="B284" s="272" t="s">
        <v>421</v>
      </c>
      <c r="C284" s="273">
        <v>893.25</v>
      </c>
      <c r="D284" s="274">
        <v>886.5333333333333</v>
      </c>
      <c r="E284" s="274">
        <v>854.21666666666658</v>
      </c>
      <c r="F284" s="274">
        <v>815.18333333333328</v>
      </c>
      <c r="G284" s="274">
        <v>782.86666666666656</v>
      </c>
      <c r="H284" s="274">
        <v>925.56666666666661</v>
      </c>
      <c r="I284" s="274">
        <v>957.88333333333321</v>
      </c>
      <c r="J284" s="274">
        <v>996.91666666666663</v>
      </c>
      <c r="K284" s="272">
        <v>918.85</v>
      </c>
      <c r="L284" s="272">
        <v>847.5</v>
      </c>
      <c r="M284" s="272">
        <v>5.9296499999999996</v>
      </c>
    </row>
    <row r="285" spans="1:13">
      <c r="A285" s="263">
        <v>275</v>
      </c>
      <c r="B285" s="272" t="s">
        <v>422</v>
      </c>
      <c r="C285" s="273">
        <v>374.05</v>
      </c>
      <c r="D285" s="274">
        <v>371.7166666666667</v>
      </c>
      <c r="E285" s="274">
        <v>366.38333333333338</v>
      </c>
      <c r="F285" s="274">
        <v>358.7166666666667</v>
      </c>
      <c r="G285" s="274">
        <v>353.38333333333338</v>
      </c>
      <c r="H285" s="274">
        <v>379.38333333333338</v>
      </c>
      <c r="I285" s="274">
        <v>384.71666666666664</v>
      </c>
      <c r="J285" s="274">
        <v>392.38333333333338</v>
      </c>
      <c r="K285" s="272">
        <v>377.05</v>
      </c>
      <c r="L285" s="272">
        <v>364.05</v>
      </c>
      <c r="M285" s="272">
        <v>5.5429899999999996</v>
      </c>
    </row>
    <row r="286" spans="1:13">
      <c r="A286" s="263">
        <v>276</v>
      </c>
      <c r="B286" s="272" t="s">
        <v>423</v>
      </c>
      <c r="C286" s="273">
        <v>587.6</v>
      </c>
      <c r="D286" s="274">
        <v>585.41666666666663</v>
      </c>
      <c r="E286" s="274">
        <v>580.83333333333326</v>
      </c>
      <c r="F286" s="274">
        <v>574.06666666666661</v>
      </c>
      <c r="G286" s="274">
        <v>569.48333333333323</v>
      </c>
      <c r="H286" s="274">
        <v>592.18333333333328</v>
      </c>
      <c r="I286" s="274">
        <v>596.76666666666654</v>
      </c>
      <c r="J286" s="274">
        <v>603.5333333333333</v>
      </c>
      <c r="K286" s="272">
        <v>590</v>
      </c>
      <c r="L286" s="272">
        <v>578.65</v>
      </c>
      <c r="M286" s="272">
        <v>1.7029000000000001</v>
      </c>
    </row>
    <row r="287" spans="1:13">
      <c r="A287" s="263">
        <v>277</v>
      </c>
      <c r="B287" s="272" t="s">
        <v>424</v>
      </c>
      <c r="C287" s="273">
        <v>66.95</v>
      </c>
      <c r="D287" s="274">
        <v>67.416666666666671</v>
      </c>
      <c r="E287" s="274">
        <v>65.733333333333348</v>
      </c>
      <c r="F287" s="274">
        <v>64.51666666666668</v>
      </c>
      <c r="G287" s="274">
        <v>62.833333333333357</v>
      </c>
      <c r="H287" s="274">
        <v>68.63333333333334</v>
      </c>
      <c r="I287" s="274">
        <v>70.316666666666649</v>
      </c>
      <c r="J287" s="274">
        <v>71.533333333333331</v>
      </c>
      <c r="K287" s="272">
        <v>69.099999999999994</v>
      </c>
      <c r="L287" s="272">
        <v>66.2</v>
      </c>
      <c r="M287" s="272">
        <v>25.404440000000001</v>
      </c>
    </row>
    <row r="288" spans="1:13">
      <c r="A288" s="263">
        <v>278</v>
      </c>
      <c r="B288" s="272" t="s">
        <v>425</v>
      </c>
      <c r="C288" s="273">
        <v>58.3</v>
      </c>
      <c r="D288" s="274">
        <v>58</v>
      </c>
      <c r="E288" s="274">
        <v>56.3</v>
      </c>
      <c r="F288" s="274">
        <v>54.3</v>
      </c>
      <c r="G288" s="274">
        <v>52.599999999999994</v>
      </c>
      <c r="H288" s="274">
        <v>60</v>
      </c>
      <c r="I288" s="274">
        <v>61.7</v>
      </c>
      <c r="J288" s="274">
        <v>63.7</v>
      </c>
      <c r="K288" s="272">
        <v>59.7</v>
      </c>
      <c r="L288" s="272">
        <v>56</v>
      </c>
      <c r="M288" s="272">
        <v>203.92293000000001</v>
      </c>
    </row>
    <row r="289" spans="1:13">
      <c r="A289" s="263">
        <v>279</v>
      </c>
      <c r="B289" s="272" t="s">
        <v>426</v>
      </c>
      <c r="C289" s="273">
        <v>561.45000000000005</v>
      </c>
      <c r="D289" s="274">
        <v>562.13333333333333</v>
      </c>
      <c r="E289" s="274">
        <v>557.36666666666667</v>
      </c>
      <c r="F289" s="274">
        <v>553.2833333333333</v>
      </c>
      <c r="G289" s="274">
        <v>548.51666666666665</v>
      </c>
      <c r="H289" s="274">
        <v>566.2166666666667</v>
      </c>
      <c r="I289" s="274">
        <v>570.98333333333335</v>
      </c>
      <c r="J289" s="274">
        <v>575.06666666666672</v>
      </c>
      <c r="K289" s="272">
        <v>566.9</v>
      </c>
      <c r="L289" s="272">
        <v>558.04999999999995</v>
      </c>
      <c r="M289" s="272">
        <v>1.48265</v>
      </c>
    </row>
    <row r="290" spans="1:13">
      <c r="A290" s="263">
        <v>280</v>
      </c>
      <c r="B290" s="272" t="s">
        <v>427</v>
      </c>
      <c r="C290" s="273">
        <v>423.25</v>
      </c>
      <c r="D290" s="274">
        <v>424.25</v>
      </c>
      <c r="E290" s="274">
        <v>411.9</v>
      </c>
      <c r="F290" s="274">
        <v>400.54999999999995</v>
      </c>
      <c r="G290" s="274">
        <v>388.19999999999993</v>
      </c>
      <c r="H290" s="274">
        <v>435.6</v>
      </c>
      <c r="I290" s="274">
        <v>447.95000000000005</v>
      </c>
      <c r="J290" s="274">
        <v>459.30000000000007</v>
      </c>
      <c r="K290" s="272">
        <v>436.6</v>
      </c>
      <c r="L290" s="272">
        <v>412.9</v>
      </c>
      <c r="M290" s="272">
        <v>7.0512199999999998</v>
      </c>
    </row>
    <row r="291" spans="1:13">
      <c r="A291" s="263">
        <v>281</v>
      </c>
      <c r="B291" s="272" t="s">
        <v>428</v>
      </c>
      <c r="C291" s="273">
        <v>263.95</v>
      </c>
      <c r="D291" s="274">
        <v>266.05</v>
      </c>
      <c r="E291" s="274">
        <v>259.40000000000003</v>
      </c>
      <c r="F291" s="274">
        <v>254.85000000000002</v>
      </c>
      <c r="G291" s="274">
        <v>248.20000000000005</v>
      </c>
      <c r="H291" s="274">
        <v>270.60000000000002</v>
      </c>
      <c r="I291" s="274">
        <v>277.25</v>
      </c>
      <c r="J291" s="274">
        <v>281.8</v>
      </c>
      <c r="K291" s="272">
        <v>272.7</v>
      </c>
      <c r="L291" s="272">
        <v>261.5</v>
      </c>
      <c r="M291" s="272">
        <v>2.4654799999999999</v>
      </c>
    </row>
    <row r="292" spans="1:13">
      <c r="A292" s="263">
        <v>282</v>
      </c>
      <c r="B292" s="272" t="s">
        <v>131</v>
      </c>
      <c r="C292" s="273">
        <v>1957.15</v>
      </c>
      <c r="D292" s="274">
        <v>1979.55</v>
      </c>
      <c r="E292" s="274">
        <v>1929.1</v>
      </c>
      <c r="F292" s="274">
        <v>1901.05</v>
      </c>
      <c r="G292" s="274">
        <v>1850.6</v>
      </c>
      <c r="H292" s="274">
        <v>2007.6</v>
      </c>
      <c r="I292" s="274">
        <v>2058.0500000000002</v>
      </c>
      <c r="J292" s="274">
        <v>2086.1</v>
      </c>
      <c r="K292" s="272">
        <v>2030</v>
      </c>
      <c r="L292" s="272">
        <v>1951.5</v>
      </c>
      <c r="M292" s="272">
        <v>40.214750000000002</v>
      </c>
    </row>
    <row r="293" spans="1:13">
      <c r="A293" s="263">
        <v>283</v>
      </c>
      <c r="B293" s="272" t="s">
        <v>132</v>
      </c>
      <c r="C293" s="273">
        <v>90.5</v>
      </c>
      <c r="D293" s="274">
        <v>90.783333333333346</v>
      </c>
      <c r="E293" s="274">
        <v>89.716666666666697</v>
      </c>
      <c r="F293" s="274">
        <v>88.933333333333351</v>
      </c>
      <c r="G293" s="274">
        <v>87.866666666666703</v>
      </c>
      <c r="H293" s="274">
        <v>91.566666666666691</v>
      </c>
      <c r="I293" s="274">
        <v>92.633333333333326</v>
      </c>
      <c r="J293" s="274">
        <v>93.416666666666686</v>
      </c>
      <c r="K293" s="272">
        <v>91.85</v>
      </c>
      <c r="L293" s="272">
        <v>90</v>
      </c>
      <c r="M293" s="272">
        <v>89.430570000000003</v>
      </c>
    </row>
    <row r="294" spans="1:13">
      <c r="A294" s="263">
        <v>284</v>
      </c>
      <c r="B294" s="272" t="s">
        <v>260</v>
      </c>
      <c r="C294" s="273">
        <v>2700.55</v>
      </c>
      <c r="D294" s="274">
        <v>2699.8166666666666</v>
      </c>
      <c r="E294" s="274">
        <v>2661.0333333333333</v>
      </c>
      <c r="F294" s="274">
        <v>2621.5166666666669</v>
      </c>
      <c r="G294" s="274">
        <v>2582.7333333333336</v>
      </c>
      <c r="H294" s="274">
        <v>2739.333333333333</v>
      </c>
      <c r="I294" s="274">
        <v>2778.1166666666659</v>
      </c>
      <c r="J294" s="274">
        <v>2817.6333333333328</v>
      </c>
      <c r="K294" s="272">
        <v>2738.6</v>
      </c>
      <c r="L294" s="272">
        <v>2660.3</v>
      </c>
      <c r="M294" s="272">
        <v>1.9351400000000001</v>
      </c>
    </row>
    <row r="295" spans="1:13">
      <c r="A295" s="263">
        <v>285</v>
      </c>
      <c r="B295" s="272" t="s">
        <v>133</v>
      </c>
      <c r="C295" s="273">
        <v>437.3</v>
      </c>
      <c r="D295" s="274">
        <v>440.11666666666662</v>
      </c>
      <c r="E295" s="274">
        <v>432.28333333333325</v>
      </c>
      <c r="F295" s="274">
        <v>427.26666666666665</v>
      </c>
      <c r="G295" s="274">
        <v>419.43333333333328</v>
      </c>
      <c r="H295" s="274">
        <v>445.13333333333321</v>
      </c>
      <c r="I295" s="274">
        <v>452.96666666666658</v>
      </c>
      <c r="J295" s="274">
        <v>457.98333333333318</v>
      </c>
      <c r="K295" s="272">
        <v>447.95</v>
      </c>
      <c r="L295" s="272">
        <v>435.1</v>
      </c>
      <c r="M295" s="272">
        <v>45.3459</v>
      </c>
    </row>
    <row r="296" spans="1:13">
      <c r="A296" s="263">
        <v>286</v>
      </c>
      <c r="B296" s="272" t="s">
        <v>754</v>
      </c>
      <c r="C296" s="273">
        <v>214.95</v>
      </c>
      <c r="D296" s="274">
        <v>216.1</v>
      </c>
      <c r="E296" s="274">
        <v>212.45</v>
      </c>
      <c r="F296" s="274">
        <v>209.95</v>
      </c>
      <c r="G296" s="274">
        <v>206.29999999999998</v>
      </c>
      <c r="H296" s="274">
        <v>218.6</v>
      </c>
      <c r="I296" s="274">
        <v>222.25000000000003</v>
      </c>
      <c r="J296" s="274">
        <v>224.75</v>
      </c>
      <c r="K296" s="272">
        <v>219.75</v>
      </c>
      <c r="L296" s="272">
        <v>213.6</v>
      </c>
      <c r="M296" s="272">
        <v>1.7464900000000001</v>
      </c>
    </row>
    <row r="297" spans="1:13">
      <c r="A297" s="263">
        <v>287</v>
      </c>
      <c r="B297" s="272" t="s">
        <v>429</v>
      </c>
      <c r="C297" s="273">
        <v>6233.25</v>
      </c>
      <c r="D297" s="274">
        <v>6161.666666666667</v>
      </c>
      <c r="E297" s="274">
        <v>6063.3833333333341</v>
      </c>
      <c r="F297" s="274">
        <v>5893.5166666666673</v>
      </c>
      <c r="G297" s="274">
        <v>5795.2333333333345</v>
      </c>
      <c r="H297" s="274">
        <v>6331.5333333333338</v>
      </c>
      <c r="I297" s="274">
        <v>6429.8166666666666</v>
      </c>
      <c r="J297" s="274">
        <v>6599.6833333333334</v>
      </c>
      <c r="K297" s="272">
        <v>6259.95</v>
      </c>
      <c r="L297" s="272">
        <v>5991.8</v>
      </c>
      <c r="M297" s="272">
        <v>0.16385</v>
      </c>
    </row>
    <row r="298" spans="1:13">
      <c r="A298" s="263">
        <v>288</v>
      </c>
      <c r="B298" s="272" t="s">
        <v>261</v>
      </c>
      <c r="C298" s="273">
        <v>4101.8999999999996</v>
      </c>
      <c r="D298" s="274">
        <v>4114.0999999999995</v>
      </c>
      <c r="E298" s="274">
        <v>4062.7999999999993</v>
      </c>
      <c r="F298" s="274">
        <v>4023.7</v>
      </c>
      <c r="G298" s="274">
        <v>3972.3999999999996</v>
      </c>
      <c r="H298" s="274">
        <v>4153.1999999999989</v>
      </c>
      <c r="I298" s="274">
        <v>4204.5</v>
      </c>
      <c r="J298" s="274">
        <v>4243.5999999999985</v>
      </c>
      <c r="K298" s="272">
        <v>4165.3999999999996</v>
      </c>
      <c r="L298" s="272">
        <v>4075</v>
      </c>
      <c r="M298" s="272">
        <v>1.11277</v>
      </c>
    </row>
    <row r="299" spans="1:13">
      <c r="A299" s="263">
        <v>289</v>
      </c>
      <c r="B299" s="272" t="s">
        <v>134</v>
      </c>
      <c r="C299" s="273">
        <v>1551.8</v>
      </c>
      <c r="D299" s="274">
        <v>1547.2666666666667</v>
      </c>
      <c r="E299" s="274">
        <v>1524.5333333333333</v>
      </c>
      <c r="F299" s="274">
        <v>1497.2666666666667</v>
      </c>
      <c r="G299" s="274">
        <v>1474.5333333333333</v>
      </c>
      <c r="H299" s="274">
        <v>1574.5333333333333</v>
      </c>
      <c r="I299" s="274">
        <v>1597.2666666666664</v>
      </c>
      <c r="J299" s="274">
        <v>1624.5333333333333</v>
      </c>
      <c r="K299" s="272">
        <v>1570</v>
      </c>
      <c r="L299" s="272">
        <v>1520</v>
      </c>
      <c r="M299" s="272">
        <v>52.23019</v>
      </c>
    </row>
    <row r="300" spans="1:13">
      <c r="A300" s="263">
        <v>290</v>
      </c>
      <c r="B300" s="272" t="s">
        <v>430</v>
      </c>
      <c r="C300" s="273">
        <v>357.25</v>
      </c>
      <c r="D300" s="274">
        <v>353.2166666666667</v>
      </c>
      <c r="E300" s="274">
        <v>347.03333333333342</v>
      </c>
      <c r="F300" s="274">
        <v>336.81666666666672</v>
      </c>
      <c r="G300" s="274">
        <v>330.63333333333344</v>
      </c>
      <c r="H300" s="274">
        <v>363.43333333333339</v>
      </c>
      <c r="I300" s="274">
        <v>369.61666666666667</v>
      </c>
      <c r="J300" s="274">
        <v>379.83333333333337</v>
      </c>
      <c r="K300" s="272">
        <v>359.4</v>
      </c>
      <c r="L300" s="272">
        <v>343</v>
      </c>
      <c r="M300" s="272">
        <v>44.855249999999998</v>
      </c>
    </row>
    <row r="301" spans="1:13">
      <c r="A301" s="263">
        <v>291</v>
      </c>
      <c r="B301" s="272" t="s">
        <v>431</v>
      </c>
      <c r="C301" s="273">
        <v>43.05</v>
      </c>
      <c r="D301" s="274">
        <v>42.866666666666667</v>
      </c>
      <c r="E301" s="274">
        <v>42.283333333333331</v>
      </c>
      <c r="F301" s="274">
        <v>41.516666666666666</v>
      </c>
      <c r="G301" s="274">
        <v>40.93333333333333</v>
      </c>
      <c r="H301" s="274">
        <v>43.633333333333333</v>
      </c>
      <c r="I301" s="274">
        <v>44.216666666666661</v>
      </c>
      <c r="J301" s="274">
        <v>44.983333333333334</v>
      </c>
      <c r="K301" s="272">
        <v>43.45</v>
      </c>
      <c r="L301" s="272">
        <v>42.1</v>
      </c>
      <c r="M301" s="272">
        <v>11.67775</v>
      </c>
    </row>
    <row r="302" spans="1:13">
      <c r="A302" s="263">
        <v>292</v>
      </c>
      <c r="B302" s="272" t="s">
        <v>432</v>
      </c>
      <c r="C302" s="273">
        <v>1018.75</v>
      </c>
      <c r="D302" s="274">
        <v>1008.35</v>
      </c>
      <c r="E302" s="274">
        <v>988.7</v>
      </c>
      <c r="F302" s="274">
        <v>958.65</v>
      </c>
      <c r="G302" s="274">
        <v>939</v>
      </c>
      <c r="H302" s="274">
        <v>1038.4000000000001</v>
      </c>
      <c r="I302" s="274">
        <v>1058.05</v>
      </c>
      <c r="J302" s="274">
        <v>1088.1000000000001</v>
      </c>
      <c r="K302" s="272">
        <v>1028</v>
      </c>
      <c r="L302" s="272">
        <v>978.3</v>
      </c>
      <c r="M302" s="272">
        <v>0.77727999999999997</v>
      </c>
    </row>
    <row r="303" spans="1:13">
      <c r="A303" s="263">
        <v>293</v>
      </c>
      <c r="B303" s="272" t="s">
        <v>135</v>
      </c>
      <c r="C303" s="273">
        <v>1072.5999999999999</v>
      </c>
      <c r="D303" s="274">
        <v>1073.7</v>
      </c>
      <c r="E303" s="274">
        <v>1060.4000000000001</v>
      </c>
      <c r="F303" s="274">
        <v>1048.2</v>
      </c>
      <c r="G303" s="274">
        <v>1034.9000000000001</v>
      </c>
      <c r="H303" s="274">
        <v>1085.9000000000001</v>
      </c>
      <c r="I303" s="274">
        <v>1099.1999999999998</v>
      </c>
      <c r="J303" s="274">
        <v>1111.4000000000001</v>
      </c>
      <c r="K303" s="272">
        <v>1087</v>
      </c>
      <c r="L303" s="272">
        <v>1061.5</v>
      </c>
      <c r="M303" s="272">
        <v>20.407579999999999</v>
      </c>
    </row>
    <row r="304" spans="1:13">
      <c r="A304" s="263">
        <v>294</v>
      </c>
      <c r="B304" s="272" t="s">
        <v>433</v>
      </c>
      <c r="C304" s="273">
        <v>1688.4</v>
      </c>
      <c r="D304" s="274">
        <v>1686.0666666666668</v>
      </c>
      <c r="E304" s="274">
        <v>1662.4333333333336</v>
      </c>
      <c r="F304" s="274">
        <v>1636.4666666666667</v>
      </c>
      <c r="G304" s="274">
        <v>1612.8333333333335</v>
      </c>
      <c r="H304" s="274">
        <v>1712.0333333333338</v>
      </c>
      <c r="I304" s="274">
        <v>1735.666666666667</v>
      </c>
      <c r="J304" s="274">
        <v>1761.6333333333339</v>
      </c>
      <c r="K304" s="272">
        <v>1709.7</v>
      </c>
      <c r="L304" s="272">
        <v>1660.1</v>
      </c>
      <c r="M304" s="272">
        <v>0.35737000000000002</v>
      </c>
    </row>
    <row r="305" spans="1:13">
      <c r="A305" s="263">
        <v>295</v>
      </c>
      <c r="B305" s="272" t="s">
        <v>434</v>
      </c>
      <c r="C305" s="273">
        <v>895.95</v>
      </c>
      <c r="D305" s="274">
        <v>899.13333333333333</v>
      </c>
      <c r="E305" s="274">
        <v>888.41666666666663</v>
      </c>
      <c r="F305" s="274">
        <v>880.88333333333333</v>
      </c>
      <c r="G305" s="274">
        <v>870.16666666666663</v>
      </c>
      <c r="H305" s="274">
        <v>906.66666666666663</v>
      </c>
      <c r="I305" s="274">
        <v>917.38333333333333</v>
      </c>
      <c r="J305" s="274">
        <v>924.91666666666663</v>
      </c>
      <c r="K305" s="272">
        <v>909.85</v>
      </c>
      <c r="L305" s="272">
        <v>891.6</v>
      </c>
      <c r="M305" s="272">
        <v>0.13933999999999999</v>
      </c>
    </row>
    <row r="306" spans="1:13">
      <c r="A306" s="263">
        <v>296</v>
      </c>
      <c r="B306" s="272" t="s">
        <v>435</v>
      </c>
      <c r="C306" s="273">
        <v>29.4</v>
      </c>
      <c r="D306" s="274">
        <v>29.433333333333334</v>
      </c>
      <c r="E306" s="274">
        <v>28.516666666666666</v>
      </c>
      <c r="F306" s="274">
        <v>27.633333333333333</v>
      </c>
      <c r="G306" s="274">
        <v>26.716666666666665</v>
      </c>
      <c r="H306" s="274">
        <v>30.316666666666666</v>
      </c>
      <c r="I306" s="274">
        <v>31.233333333333331</v>
      </c>
      <c r="J306" s="274">
        <v>32.116666666666667</v>
      </c>
      <c r="K306" s="272">
        <v>30.35</v>
      </c>
      <c r="L306" s="272">
        <v>28.55</v>
      </c>
      <c r="M306" s="272">
        <v>36.772620000000003</v>
      </c>
    </row>
    <row r="307" spans="1:13">
      <c r="A307" s="263">
        <v>297</v>
      </c>
      <c r="B307" s="272" t="s">
        <v>436</v>
      </c>
      <c r="C307" s="273">
        <v>141.05000000000001</v>
      </c>
      <c r="D307" s="274">
        <v>141.28333333333333</v>
      </c>
      <c r="E307" s="274">
        <v>139.76666666666665</v>
      </c>
      <c r="F307" s="274">
        <v>138.48333333333332</v>
      </c>
      <c r="G307" s="274">
        <v>136.96666666666664</v>
      </c>
      <c r="H307" s="274">
        <v>142.56666666666666</v>
      </c>
      <c r="I307" s="274">
        <v>144.08333333333337</v>
      </c>
      <c r="J307" s="274">
        <v>145.36666666666667</v>
      </c>
      <c r="K307" s="272">
        <v>142.80000000000001</v>
      </c>
      <c r="L307" s="272">
        <v>140</v>
      </c>
      <c r="M307" s="272">
        <v>2.0019399999999998</v>
      </c>
    </row>
    <row r="308" spans="1:13">
      <c r="A308" s="263">
        <v>298</v>
      </c>
      <c r="B308" s="272" t="s">
        <v>146</v>
      </c>
      <c r="C308" s="273">
        <v>90870.75</v>
      </c>
      <c r="D308" s="274">
        <v>91140.666666666672</v>
      </c>
      <c r="E308" s="274">
        <v>89730.083333333343</v>
      </c>
      <c r="F308" s="274">
        <v>88589.416666666672</v>
      </c>
      <c r="G308" s="274">
        <v>87178.833333333343</v>
      </c>
      <c r="H308" s="274">
        <v>92281.333333333343</v>
      </c>
      <c r="I308" s="274">
        <v>93691.916666666686</v>
      </c>
      <c r="J308" s="274">
        <v>94832.583333333343</v>
      </c>
      <c r="K308" s="272">
        <v>92551.25</v>
      </c>
      <c r="L308" s="272">
        <v>90000</v>
      </c>
      <c r="M308" s="272">
        <v>0.36568000000000001</v>
      </c>
    </row>
    <row r="309" spans="1:13">
      <c r="A309" s="263">
        <v>299</v>
      </c>
      <c r="B309" s="272" t="s">
        <v>143</v>
      </c>
      <c r="C309" s="273">
        <v>1110.5</v>
      </c>
      <c r="D309" s="274">
        <v>1104.8666666666666</v>
      </c>
      <c r="E309" s="274">
        <v>1095.6333333333332</v>
      </c>
      <c r="F309" s="274">
        <v>1080.7666666666667</v>
      </c>
      <c r="G309" s="274">
        <v>1071.5333333333333</v>
      </c>
      <c r="H309" s="274">
        <v>1119.7333333333331</v>
      </c>
      <c r="I309" s="274">
        <v>1128.9666666666662</v>
      </c>
      <c r="J309" s="274">
        <v>1143.833333333333</v>
      </c>
      <c r="K309" s="272">
        <v>1114.0999999999999</v>
      </c>
      <c r="L309" s="272">
        <v>1090</v>
      </c>
      <c r="M309" s="272">
        <v>5.4199400000000004</v>
      </c>
    </row>
    <row r="310" spans="1:13">
      <c r="A310" s="263">
        <v>300</v>
      </c>
      <c r="B310" s="272" t="s">
        <v>437</v>
      </c>
      <c r="C310" s="273">
        <v>3911.8</v>
      </c>
      <c r="D310" s="274">
        <v>3915.8833333333332</v>
      </c>
      <c r="E310" s="274">
        <v>3866.7666666666664</v>
      </c>
      <c r="F310" s="274">
        <v>3821.7333333333331</v>
      </c>
      <c r="G310" s="274">
        <v>3772.6166666666663</v>
      </c>
      <c r="H310" s="274">
        <v>3960.9166666666665</v>
      </c>
      <c r="I310" s="274">
        <v>4010.0333333333333</v>
      </c>
      <c r="J310" s="274">
        <v>4055.0666666666666</v>
      </c>
      <c r="K310" s="272">
        <v>3965</v>
      </c>
      <c r="L310" s="272">
        <v>3870.85</v>
      </c>
      <c r="M310" s="272">
        <v>0.11305999999999999</v>
      </c>
    </row>
    <row r="311" spans="1:13">
      <c r="A311" s="263">
        <v>301</v>
      </c>
      <c r="B311" s="272" t="s">
        <v>438</v>
      </c>
      <c r="C311" s="273">
        <v>284.7</v>
      </c>
      <c r="D311" s="274">
        <v>285.71666666666664</v>
      </c>
      <c r="E311" s="274">
        <v>283.0333333333333</v>
      </c>
      <c r="F311" s="274">
        <v>281.36666666666667</v>
      </c>
      <c r="G311" s="274">
        <v>278.68333333333334</v>
      </c>
      <c r="H311" s="274">
        <v>287.38333333333327</v>
      </c>
      <c r="I311" s="274">
        <v>290.06666666666655</v>
      </c>
      <c r="J311" s="274">
        <v>291.73333333333323</v>
      </c>
      <c r="K311" s="272">
        <v>288.39999999999998</v>
      </c>
      <c r="L311" s="272">
        <v>284.05</v>
      </c>
      <c r="M311" s="272">
        <v>0.32083</v>
      </c>
    </row>
    <row r="312" spans="1:13">
      <c r="A312" s="263">
        <v>302</v>
      </c>
      <c r="B312" s="272" t="s">
        <v>137</v>
      </c>
      <c r="C312" s="273">
        <v>184.15</v>
      </c>
      <c r="D312" s="274">
        <v>183.36666666666667</v>
      </c>
      <c r="E312" s="274">
        <v>178.83333333333334</v>
      </c>
      <c r="F312" s="274">
        <v>173.51666666666668</v>
      </c>
      <c r="G312" s="274">
        <v>168.98333333333335</v>
      </c>
      <c r="H312" s="274">
        <v>188.68333333333334</v>
      </c>
      <c r="I312" s="274">
        <v>193.21666666666664</v>
      </c>
      <c r="J312" s="274">
        <v>198.53333333333333</v>
      </c>
      <c r="K312" s="272">
        <v>187.9</v>
      </c>
      <c r="L312" s="272">
        <v>178.05</v>
      </c>
      <c r="M312" s="272">
        <v>117.16067</v>
      </c>
    </row>
    <row r="313" spans="1:13">
      <c r="A313" s="263">
        <v>303</v>
      </c>
      <c r="B313" s="272" t="s">
        <v>136</v>
      </c>
      <c r="C313" s="273">
        <v>928.4</v>
      </c>
      <c r="D313" s="274">
        <v>923.81666666666661</v>
      </c>
      <c r="E313" s="274">
        <v>895.58333333333326</v>
      </c>
      <c r="F313" s="274">
        <v>862.76666666666665</v>
      </c>
      <c r="G313" s="274">
        <v>834.5333333333333</v>
      </c>
      <c r="H313" s="274">
        <v>956.63333333333321</v>
      </c>
      <c r="I313" s="274">
        <v>984.86666666666656</v>
      </c>
      <c r="J313" s="274">
        <v>1017.6833333333332</v>
      </c>
      <c r="K313" s="272">
        <v>952.05</v>
      </c>
      <c r="L313" s="272">
        <v>891</v>
      </c>
      <c r="M313" s="272">
        <v>211.79624999999999</v>
      </c>
    </row>
    <row r="314" spans="1:13">
      <c r="A314" s="263">
        <v>304</v>
      </c>
      <c r="B314" s="272" t="s">
        <v>439</v>
      </c>
      <c r="C314" s="273">
        <v>172.2</v>
      </c>
      <c r="D314" s="274">
        <v>170.18333333333334</v>
      </c>
      <c r="E314" s="274">
        <v>164.56666666666666</v>
      </c>
      <c r="F314" s="274">
        <v>156.93333333333334</v>
      </c>
      <c r="G314" s="274">
        <v>151.31666666666666</v>
      </c>
      <c r="H314" s="274">
        <v>177.81666666666666</v>
      </c>
      <c r="I314" s="274">
        <v>183.43333333333334</v>
      </c>
      <c r="J314" s="274">
        <v>191.06666666666666</v>
      </c>
      <c r="K314" s="272">
        <v>175.8</v>
      </c>
      <c r="L314" s="272">
        <v>162.55000000000001</v>
      </c>
      <c r="M314" s="272">
        <v>5.6810299999999998</v>
      </c>
    </row>
    <row r="315" spans="1:13">
      <c r="A315" s="263">
        <v>305</v>
      </c>
      <c r="B315" s="272" t="s">
        <v>440</v>
      </c>
      <c r="C315" s="273">
        <v>237.2</v>
      </c>
      <c r="D315" s="274">
        <v>237.16666666666666</v>
      </c>
      <c r="E315" s="274">
        <v>234.98333333333332</v>
      </c>
      <c r="F315" s="274">
        <v>232.76666666666665</v>
      </c>
      <c r="G315" s="274">
        <v>230.58333333333331</v>
      </c>
      <c r="H315" s="274">
        <v>239.38333333333333</v>
      </c>
      <c r="I315" s="274">
        <v>241.56666666666666</v>
      </c>
      <c r="J315" s="274">
        <v>243.78333333333333</v>
      </c>
      <c r="K315" s="272">
        <v>239.35</v>
      </c>
      <c r="L315" s="272">
        <v>234.95</v>
      </c>
      <c r="M315" s="272">
        <v>0.42460999999999999</v>
      </c>
    </row>
    <row r="316" spans="1:13">
      <c r="A316" s="263">
        <v>306</v>
      </c>
      <c r="B316" s="272" t="s">
        <v>441</v>
      </c>
      <c r="C316" s="273">
        <v>508.65</v>
      </c>
      <c r="D316" s="274">
        <v>511.55</v>
      </c>
      <c r="E316" s="274">
        <v>498.1</v>
      </c>
      <c r="F316" s="274">
        <v>487.55</v>
      </c>
      <c r="G316" s="274">
        <v>474.1</v>
      </c>
      <c r="H316" s="274">
        <v>522.1</v>
      </c>
      <c r="I316" s="274">
        <v>535.54999999999995</v>
      </c>
      <c r="J316" s="274">
        <v>546.1</v>
      </c>
      <c r="K316" s="272">
        <v>525</v>
      </c>
      <c r="L316" s="272">
        <v>501</v>
      </c>
      <c r="M316" s="272">
        <v>1.31768</v>
      </c>
    </row>
    <row r="317" spans="1:13">
      <c r="A317" s="263">
        <v>307</v>
      </c>
      <c r="B317" s="272" t="s">
        <v>138</v>
      </c>
      <c r="C317" s="273">
        <v>173.6</v>
      </c>
      <c r="D317" s="274">
        <v>174.95000000000002</v>
      </c>
      <c r="E317" s="274">
        <v>170.05000000000004</v>
      </c>
      <c r="F317" s="274">
        <v>166.50000000000003</v>
      </c>
      <c r="G317" s="274">
        <v>161.60000000000005</v>
      </c>
      <c r="H317" s="274">
        <v>178.50000000000003</v>
      </c>
      <c r="I317" s="274">
        <v>183.4</v>
      </c>
      <c r="J317" s="274">
        <v>186.95000000000002</v>
      </c>
      <c r="K317" s="272">
        <v>179.85</v>
      </c>
      <c r="L317" s="272">
        <v>171.4</v>
      </c>
      <c r="M317" s="272">
        <v>55.570639999999997</v>
      </c>
    </row>
    <row r="318" spans="1:13">
      <c r="A318" s="263">
        <v>308</v>
      </c>
      <c r="B318" s="272" t="s">
        <v>262</v>
      </c>
      <c r="C318" s="273">
        <v>35</v>
      </c>
      <c r="D318" s="274">
        <v>35.333333333333336</v>
      </c>
      <c r="E318" s="274">
        <v>34.516666666666673</v>
      </c>
      <c r="F318" s="274">
        <v>34.033333333333339</v>
      </c>
      <c r="G318" s="274">
        <v>33.216666666666676</v>
      </c>
      <c r="H318" s="274">
        <v>35.81666666666667</v>
      </c>
      <c r="I318" s="274">
        <v>36.633333333333333</v>
      </c>
      <c r="J318" s="274">
        <v>37.116666666666667</v>
      </c>
      <c r="K318" s="272">
        <v>36.15</v>
      </c>
      <c r="L318" s="272">
        <v>34.85</v>
      </c>
      <c r="M318" s="272">
        <v>16.043489999999998</v>
      </c>
    </row>
    <row r="319" spans="1:13">
      <c r="A319" s="263">
        <v>309</v>
      </c>
      <c r="B319" s="272" t="s">
        <v>139</v>
      </c>
      <c r="C319" s="273">
        <v>411.25</v>
      </c>
      <c r="D319" s="274">
        <v>411.23333333333335</v>
      </c>
      <c r="E319" s="274">
        <v>408.51666666666671</v>
      </c>
      <c r="F319" s="274">
        <v>405.78333333333336</v>
      </c>
      <c r="G319" s="274">
        <v>403.06666666666672</v>
      </c>
      <c r="H319" s="274">
        <v>413.9666666666667</v>
      </c>
      <c r="I319" s="274">
        <v>416.68333333333339</v>
      </c>
      <c r="J319" s="274">
        <v>419.41666666666669</v>
      </c>
      <c r="K319" s="272">
        <v>413.95</v>
      </c>
      <c r="L319" s="272">
        <v>408.5</v>
      </c>
      <c r="M319" s="272">
        <v>16.051649999999999</v>
      </c>
    </row>
    <row r="320" spans="1:13">
      <c r="A320" s="263">
        <v>310</v>
      </c>
      <c r="B320" s="272" t="s">
        <v>140</v>
      </c>
      <c r="C320" s="273">
        <v>7574.6</v>
      </c>
      <c r="D320" s="274">
        <v>7562.3666666666659</v>
      </c>
      <c r="E320" s="274">
        <v>7486.7333333333318</v>
      </c>
      <c r="F320" s="274">
        <v>7398.8666666666659</v>
      </c>
      <c r="G320" s="274">
        <v>7323.2333333333318</v>
      </c>
      <c r="H320" s="274">
        <v>7650.2333333333318</v>
      </c>
      <c r="I320" s="274">
        <v>7725.866666666665</v>
      </c>
      <c r="J320" s="274">
        <v>7813.7333333333318</v>
      </c>
      <c r="K320" s="272">
        <v>7638</v>
      </c>
      <c r="L320" s="272">
        <v>7474.5</v>
      </c>
      <c r="M320" s="272">
        <v>9.1237200000000005</v>
      </c>
    </row>
    <row r="321" spans="1:13">
      <c r="A321" s="263">
        <v>311</v>
      </c>
      <c r="B321" s="272" t="s">
        <v>142</v>
      </c>
      <c r="C321" s="273">
        <v>728.95</v>
      </c>
      <c r="D321" s="274">
        <v>727</v>
      </c>
      <c r="E321" s="274">
        <v>717.1</v>
      </c>
      <c r="F321" s="274">
        <v>705.25</v>
      </c>
      <c r="G321" s="274">
        <v>695.35</v>
      </c>
      <c r="H321" s="274">
        <v>738.85</v>
      </c>
      <c r="I321" s="274">
        <v>748.75000000000011</v>
      </c>
      <c r="J321" s="274">
        <v>760.6</v>
      </c>
      <c r="K321" s="272">
        <v>736.9</v>
      </c>
      <c r="L321" s="272">
        <v>715.15</v>
      </c>
      <c r="M321" s="272">
        <v>7.7191099999999997</v>
      </c>
    </row>
    <row r="322" spans="1:13">
      <c r="A322" s="263">
        <v>312</v>
      </c>
      <c r="B322" s="272" t="s">
        <v>442</v>
      </c>
      <c r="C322" s="273">
        <v>2175.35</v>
      </c>
      <c r="D322" s="274">
        <v>2212.75</v>
      </c>
      <c r="E322" s="274">
        <v>2127.5</v>
      </c>
      <c r="F322" s="274">
        <v>2079.65</v>
      </c>
      <c r="G322" s="274">
        <v>1994.4</v>
      </c>
      <c r="H322" s="274">
        <v>2260.6</v>
      </c>
      <c r="I322" s="274">
        <v>2345.85</v>
      </c>
      <c r="J322" s="274">
        <v>2393.6999999999998</v>
      </c>
      <c r="K322" s="272">
        <v>2298</v>
      </c>
      <c r="L322" s="272">
        <v>2164.9</v>
      </c>
      <c r="M322" s="272">
        <v>0.42786000000000002</v>
      </c>
    </row>
    <row r="323" spans="1:13">
      <c r="A323" s="263">
        <v>313</v>
      </c>
      <c r="B323" s="272" t="s">
        <v>144</v>
      </c>
      <c r="C323" s="273">
        <v>1738.95</v>
      </c>
      <c r="D323" s="274">
        <v>1722.8833333333334</v>
      </c>
      <c r="E323" s="274">
        <v>1699.8666666666668</v>
      </c>
      <c r="F323" s="274">
        <v>1660.7833333333333</v>
      </c>
      <c r="G323" s="274">
        <v>1637.7666666666667</v>
      </c>
      <c r="H323" s="274">
        <v>1761.9666666666669</v>
      </c>
      <c r="I323" s="274">
        <v>1784.9833333333338</v>
      </c>
      <c r="J323" s="274">
        <v>1824.0666666666671</v>
      </c>
      <c r="K323" s="272">
        <v>1745.9</v>
      </c>
      <c r="L323" s="272">
        <v>1683.8</v>
      </c>
      <c r="M323" s="272">
        <v>5.98278</v>
      </c>
    </row>
    <row r="324" spans="1:13">
      <c r="A324" s="263">
        <v>314</v>
      </c>
      <c r="B324" s="272" t="s">
        <v>443</v>
      </c>
      <c r="C324" s="273">
        <v>96.7</v>
      </c>
      <c r="D324" s="274">
        <v>97.033333333333346</v>
      </c>
      <c r="E324" s="274">
        <v>95.716666666666697</v>
      </c>
      <c r="F324" s="274">
        <v>94.733333333333348</v>
      </c>
      <c r="G324" s="274">
        <v>93.4166666666667</v>
      </c>
      <c r="H324" s="274">
        <v>98.016666666666694</v>
      </c>
      <c r="I324" s="274">
        <v>99.333333333333329</v>
      </c>
      <c r="J324" s="274">
        <v>100.31666666666669</v>
      </c>
      <c r="K324" s="272">
        <v>98.35</v>
      </c>
      <c r="L324" s="272">
        <v>96.05</v>
      </c>
      <c r="M324" s="272">
        <v>5.5144599999999997</v>
      </c>
    </row>
    <row r="325" spans="1:13">
      <c r="A325" s="263">
        <v>315</v>
      </c>
      <c r="B325" s="272" t="s">
        <v>444</v>
      </c>
      <c r="C325" s="273">
        <v>592.85</v>
      </c>
      <c r="D325" s="274">
        <v>582.85</v>
      </c>
      <c r="E325" s="274">
        <v>561</v>
      </c>
      <c r="F325" s="274">
        <v>529.15</v>
      </c>
      <c r="G325" s="274">
        <v>507.29999999999995</v>
      </c>
      <c r="H325" s="274">
        <v>614.70000000000005</v>
      </c>
      <c r="I325" s="274">
        <v>636.55000000000018</v>
      </c>
      <c r="J325" s="274">
        <v>668.40000000000009</v>
      </c>
      <c r="K325" s="272">
        <v>604.70000000000005</v>
      </c>
      <c r="L325" s="272">
        <v>551</v>
      </c>
      <c r="M325" s="272">
        <v>14.89263</v>
      </c>
    </row>
    <row r="326" spans="1:13">
      <c r="A326" s="263">
        <v>316</v>
      </c>
      <c r="B326" s="272" t="s">
        <v>755</v>
      </c>
      <c r="C326" s="273">
        <v>193.85</v>
      </c>
      <c r="D326" s="274">
        <v>194.15</v>
      </c>
      <c r="E326" s="274">
        <v>189.4</v>
      </c>
      <c r="F326" s="274">
        <v>184.95</v>
      </c>
      <c r="G326" s="274">
        <v>180.2</v>
      </c>
      <c r="H326" s="274">
        <v>198.60000000000002</v>
      </c>
      <c r="I326" s="274">
        <v>203.35000000000002</v>
      </c>
      <c r="J326" s="274">
        <v>207.80000000000004</v>
      </c>
      <c r="K326" s="272">
        <v>198.9</v>
      </c>
      <c r="L326" s="272">
        <v>189.7</v>
      </c>
      <c r="M326" s="272">
        <v>19.447109999999999</v>
      </c>
    </row>
    <row r="327" spans="1:13">
      <c r="A327" s="263">
        <v>317</v>
      </c>
      <c r="B327" s="272" t="s">
        <v>145</v>
      </c>
      <c r="C327" s="273">
        <v>162.85</v>
      </c>
      <c r="D327" s="274">
        <v>161.83333333333334</v>
      </c>
      <c r="E327" s="274">
        <v>158.26666666666668</v>
      </c>
      <c r="F327" s="274">
        <v>153.68333333333334</v>
      </c>
      <c r="G327" s="274">
        <v>150.11666666666667</v>
      </c>
      <c r="H327" s="274">
        <v>166.41666666666669</v>
      </c>
      <c r="I327" s="274">
        <v>169.98333333333335</v>
      </c>
      <c r="J327" s="274">
        <v>174.56666666666669</v>
      </c>
      <c r="K327" s="272">
        <v>165.4</v>
      </c>
      <c r="L327" s="272">
        <v>157.25</v>
      </c>
      <c r="M327" s="272">
        <v>262.2337</v>
      </c>
    </row>
    <row r="328" spans="1:13">
      <c r="A328" s="263">
        <v>318</v>
      </c>
      <c r="B328" s="272" t="s">
        <v>445</v>
      </c>
      <c r="C328" s="273">
        <v>618.25</v>
      </c>
      <c r="D328" s="274">
        <v>621.38333333333333</v>
      </c>
      <c r="E328" s="274">
        <v>614.01666666666665</v>
      </c>
      <c r="F328" s="274">
        <v>609.7833333333333</v>
      </c>
      <c r="G328" s="274">
        <v>602.41666666666663</v>
      </c>
      <c r="H328" s="274">
        <v>625.61666666666667</v>
      </c>
      <c r="I328" s="274">
        <v>632.98333333333323</v>
      </c>
      <c r="J328" s="274">
        <v>637.2166666666667</v>
      </c>
      <c r="K328" s="272">
        <v>628.75</v>
      </c>
      <c r="L328" s="272">
        <v>617.15</v>
      </c>
      <c r="M328" s="272">
        <v>0.75899000000000005</v>
      </c>
    </row>
    <row r="329" spans="1:13">
      <c r="A329" s="263">
        <v>319</v>
      </c>
      <c r="B329" s="272" t="s">
        <v>263</v>
      </c>
      <c r="C329" s="273">
        <v>1632.1</v>
      </c>
      <c r="D329" s="274">
        <v>1616.4666666666665</v>
      </c>
      <c r="E329" s="274">
        <v>1593.2333333333329</v>
      </c>
      <c r="F329" s="274">
        <v>1554.3666666666663</v>
      </c>
      <c r="G329" s="274">
        <v>1531.1333333333328</v>
      </c>
      <c r="H329" s="274">
        <v>1655.333333333333</v>
      </c>
      <c r="I329" s="274">
        <v>1678.5666666666666</v>
      </c>
      <c r="J329" s="274">
        <v>1717.4333333333332</v>
      </c>
      <c r="K329" s="272">
        <v>1639.7</v>
      </c>
      <c r="L329" s="272">
        <v>1577.6</v>
      </c>
      <c r="M329" s="272">
        <v>3.7847599999999999</v>
      </c>
    </row>
    <row r="330" spans="1:13">
      <c r="A330" s="263">
        <v>320</v>
      </c>
      <c r="B330" s="272" t="s">
        <v>446</v>
      </c>
      <c r="C330" s="273">
        <v>1554.3</v>
      </c>
      <c r="D330" s="274">
        <v>1563.8166666666666</v>
      </c>
      <c r="E330" s="274">
        <v>1531.4833333333331</v>
      </c>
      <c r="F330" s="274">
        <v>1508.6666666666665</v>
      </c>
      <c r="G330" s="274">
        <v>1476.333333333333</v>
      </c>
      <c r="H330" s="274">
        <v>1586.6333333333332</v>
      </c>
      <c r="I330" s="274">
        <v>1618.9666666666667</v>
      </c>
      <c r="J330" s="274">
        <v>1641.7833333333333</v>
      </c>
      <c r="K330" s="272">
        <v>1596.15</v>
      </c>
      <c r="L330" s="272">
        <v>1541</v>
      </c>
      <c r="M330" s="272">
        <v>3.18777</v>
      </c>
    </row>
    <row r="331" spans="1:13">
      <c r="A331" s="263">
        <v>321</v>
      </c>
      <c r="B331" s="272" t="s">
        <v>147</v>
      </c>
      <c r="C331" s="273">
        <v>1176.55</v>
      </c>
      <c r="D331" s="274">
        <v>1176.1333333333332</v>
      </c>
      <c r="E331" s="274">
        <v>1165.4666666666665</v>
      </c>
      <c r="F331" s="274">
        <v>1154.3833333333332</v>
      </c>
      <c r="G331" s="274">
        <v>1143.7166666666665</v>
      </c>
      <c r="H331" s="274">
        <v>1187.2166666666665</v>
      </c>
      <c r="I331" s="274">
        <v>1197.8833333333334</v>
      </c>
      <c r="J331" s="274">
        <v>1208.9666666666665</v>
      </c>
      <c r="K331" s="272">
        <v>1186.8</v>
      </c>
      <c r="L331" s="272">
        <v>1165.05</v>
      </c>
      <c r="M331" s="272">
        <v>11.076510000000001</v>
      </c>
    </row>
    <row r="332" spans="1:13">
      <c r="A332" s="263">
        <v>322</v>
      </c>
      <c r="B332" s="272" t="s">
        <v>264</v>
      </c>
      <c r="C332" s="273">
        <v>909.1</v>
      </c>
      <c r="D332" s="274">
        <v>915.0333333333333</v>
      </c>
      <c r="E332" s="274">
        <v>900.06666666666661</v>
      </c>
      <c r="F332" s="274">
        <v>891.0333333333333</v>
      </c>
      <c r="G332" s="274">
        <v>876.06666666666661</v>
      </c>
      <c r="H332" s="274">
        <v>924.06666666666661</v>
      </c>
      <c r="I332" s="274">
        <v>939.0333333333333</v>
      </c>
      <c r="J332" s="274">
        <v>948.06666666666661</v>
      </c>
      <c r="K332" s="272">
        <v>930</v>
      </c>
      <c r="L332" s="272">
        <v>906</v>
      </c>
      <c r="M332" s="272">
        <v>3.48231</v>
      </c>
    </row>
    <row r="333" spans="1:13">
      <c r="A333" s="263">
        <v>323</v>
      </c>
      <c r="B333" s="272" t="s">
        <v>149</v>
      </c>
      <c r="C333" s="273">
        <v>32.6</v>
      </c>
      <c r="D333" s="274">
        <v>32.65</v>
      </c>
      <c r="E333" s="274">
        <v>32.15</v>
      </c>
      <c r="F333" s="274">
        <v>31.700000000000003</v>
      </c>
      <c r="G333" s="274">
        <v>31.200000000000003</v>
      </c>
      <c r="H333" s="274">
        <v>33.099999999999994</v>
      </c>
      <c r="I333" s="274">
        <v>33.599999999999994</v>
      </c>
      <c r="J333" s="274">
        <v>34.04999999999999</v>
      </c>
      <c r="K333" s="272">
        <v>33.15</v>
      </c>
      <c r="L333" s="272">
        <v>32.200000000000003</v>
      </c>
      <c r="M333" s="272">
        <v>148.11215000000001</v>
      </c>
    </row>
    <row r="334" spans="1:13">
      <c r="A334" s="263">
        <v>324</v>
      </c>
      <c r="B334" s="272" t="s">
        <v>150</v>
      </c>
      <c r="C334" s="273">
        <v>99.55</v>
      </c>
      <c r="D334" s="274">
        <v>94.166666666666671</v>
      </c>
      <c r="E334" s="274">
        <v>88.683333333333337</v>
      </c>
      <c r="F334" s="274">
        <v>77.816666666666663</v>
      </c>
      <c r="G334" s="274">
        <v>72.333333333333329</v>
      </c>
      <c r="H334" s="274">
        <v>105.03333333333335</v>
      </c>
      <c r="I334" s="274">
        <v>110.51666666666667</v>
      </c>
      <c r="J334" s="274">
        <v>121.38333333333335</v>
      </c>
      <c r="K334" s="272">
        <v>99.65</v>
      </c>
      <c r="L334" s="272">
        <v>83.3</v>
      </c>
      <c r="M334" s="272">
        <v>787.73824999999999</v>
      </c>
    </row>
    <row r="335" spans="1:13">
      <c r="A335" s="263">
        <v>325</v>
      </c>
      <c r="B335" s="272" t="s">
        <v>447</v>
      </c>
      <c r="C335" s="273">
        <v>611.75</v>
      </c>
      <c r="D335" s="274">
        <v>614.58333333333337</v>
      </c>
      <c r="E335" s="274">
        <v>603.16666666666674</v>
      </c>
      <c r="F335" s="274">
        <v>594.58333333333337</v>
      </c>
      <c r="G335" s="274">
        <v>583.16666666666674</v>
      </c>
      <c r="H335" s="274">
        <v>623.16666666666674</v>
      </c>
      <c r="I335" s="274">
        <v>634.58333333333348</v>
      </c>
      <c r="J335" s="274">
        <v>643.16666666666674</v>
      </c>
      <c r="K335" s="272">
        <v>626</v>
      </c>
      <c r="L335" s="272">
        <v>606</v>
      </c>
      <c r="M335" s="272">
        <v>0.92645999999999995</v>
      </c>
    </row>
    <row r="336" spans="1:13">
      <c r="A336" s="263">
        <v>326</v>
      </c>
      <c r="B336" s="272" t="s">
        <v>265</v>
      </c>
      <c r="C336" s="273">
        <v>24.3</v>
      </c>
      <c r="D336" s="274">
        <v>24.400000000000002</v>
      </c>
      <c r="E336" s="274">
        <v>24.150000000000006</v>
      </c>
      <c r="F336" s="274">
        <v>24.000000000000004</v>
      </c>
      <c r="G336" s="274">
        <v>23.750000000000007</v>
      </c>
      <c r="H336" s="274">
        <v>24.550000000000004</v>
      </c>
      <c r="I336" s="274">
        <v>24.799999999999997</v>
      </c>
      <c r="J336" s="274">
        <v>24.950000000000003</v>
      </c>
      <c r="K336" s="272">
        <v>24.65</v>
      </c>
      <c r="L336" s="272">
        <v>24.25</v>
      </c>
      <c r="M336" s="272">
        <v>41.574440000000003</v>
      </c>
    </row>
    <row r="337" spans="1:13">
      <c r="A337" s="263">
        <v>327</v>
      </c>
      <c r="B337" s="272" t="s">
        <v>448</v>
      </c>
      <c r="C337" s="273">
        <v>56.15</v>
      </c>
      <c r="D337" s="274">
        <v>56.566666666666663</v>
      </c>
      <c r="E337" s="274">
        <v>55.483333333333327</v>
      </c>
      <c r="F337" s="274">
        <v>54.816666666666663</v>
      </c>
      <c r="G337" s="274">
        <v>53.733333333333327</v>
      </c>
      <c r="H337" s="274">
        <v>57.233333333333327</v>
      </c>
      <c r="I337" s="274">
        <v>58.31666666666667</v>
      </c>
      <c r="J337" s="274">
        <v>58.983333333333327</v>
      </c>
      <c r="K337" s="272">
        <v>57.65</v>
      </c>
      <c r="L337" s="272">
        <v>55.9</v>
      </c>
      <c r="M337" s="272">
        <v>40.630229999999997</v>
      </c>
    </row>
    <row r="338" spans="1:13">
      <c r="A338" s="263">
        <v>328</v>
      </c>
      <c r="B338" s="272" t="s">
        <v>152</v>
      </c>
      <c r="C338" s="273">
        <v>117.75</v>
      </c>
      <c r="D338" s="274">
        <v>117.5</v>
      </c>
      <c r="E338" s="274">
        <v>115.25</v>
      </c>
      <c r="F338" s="274">
        <v>112.75</v>
      </c>
      <c r="G338" s="274">
        <v>110.5</v>
      </c>
      <c r="H338" s="274">
        <v>120</v>
      </c>
      <c r="I338" s="274">
        <v>122.25</v>
      </c>
      <c r="J338" s="274">
        <v>124.75</v>
      </c>
      <c r="K338" s="272">
        <v>119.75</v>
      </c>
      <c r="L338" s="272">
        <v>115</v>
      </c>
      <c r="M338" s="272">
        <v>123.88909</v>
      </c>
    </row>
    <row r="339" spans="1:13">
      <c r="A339" s="263">
        <v>329</v>
      </c>
      <c r="B339" s="272" t="s">
        <v>695</v>
      </c>
      <c r="C339" s="273">
        <v>154</v>
      </c>
      <c r="D339" s="274">
        <v>152.95000000000002</v>
      </c>
      <c r="E339" s="274">
        <v>151.10000000000002</v>
      </c>
      <c r="F339" s="274">
        <v>148.20000000000002</v>
      </c>
      <c r="G339" s="274">
        <v>146.35000000000002</v>
      </c>
      <c r="H339" s="274">
        <v>155.85000000000002</v>
      </c>
      <c r="I339" s="274">
        <v>157.69999999999999</v>
      </c>
      <c r="J339" s="274">
        <v>160.60000000000002</v>
      </c>
      <c r="K339" s="272">
        <v>154.80000000000001</v>
      </c>
      <c r="L339" s="272">
        <v>150.05000000000001</v>
      </c>
      <c r="M339" s="272">
        <v>18.017859999999999</v>
      </c>
    </row>
    <row r="340" spans="1:13">
      <c r="A340" s="263">
        <v>330</v>
      </c>
      <c r="B340" s="272" t="s">
        <v>153</v>
      </c>
      <c r="C340" s="273">
        <v>100.3</v>
      </c>
      <c r="D340" s="274">
        <v>99.116666666666674</v>
      </c>
      <c r="E340" s="274">
        <v>97.283333333333346</v>
      </c>
      <c r="F340" s="274">
        <v>94.266666666666666</v>
      </c>
      <c r="G340" s="274">
        <v>92.433333333333337</v>
      </c>
      <c r="H340" s="274">
        <v>102.13333333333335</v>
      </c>
      <c r="I340" s="274">
        <v>103.96666666666667</v>
      </c>
      <c r="J340" s="274">
        <v>106.98333333333336</v>
      </c>
      <c r="K340" s="272">
        <v>100.95</v>
      </c>
      <c r="L340" s="272">
        <v>96.1</v>
      </c>
      <c r="M340" s="272">
        <v>537.37960999999996</v>
      </c>
    </row>
    <row r="341" spans="1:13">
      <c r="A341" s="263">
        <v>331</v>
      </c>
      <c r="B341" s="272" t="s">
        <v>449</v>
      </c>
      <c r="C341" s="273">
        <v>489.75</v>
      </c>
      <c r="D341" s="274">
        <v>499.8</v>
      </c>
      <c r="E341" s="274">
        <v>474.95000000000005</v>
      </c>
      <c r="F341" s="274">
        <v>460.15000000000003</v>
      </c>
      <c r="G341" s="274">
        <v>435.30000000000007</v>
      </c>
      <c r="H341" s="274">
        <v>514.6</v>
      </c>
      <c r="I341" s="274">
        <v>539.45000000000005</v>
      </c>
      <c r="J341" s="274">
        <v>554.25</v>
      </c>
      <c r="K341" s="272">
        <v>524.65</v>
      </c>
      <c r="L341" s="272">
        <v>485</v>
      </c>
      <c r="M341" s="272">
        <v>3.2925599999999999</v>
      </c>
    </row>
    <row r="342" spans="1:13">
      <c r="A342" s="263">
        <v>332</v>
      </c>
      <c r="B342" s="272" t="s">
        <v>148</v>
      </c>
      <c r="C342" s="273">
        <v>50.55</v>
      </c>
      <c r="D342" s="274">
        <v>50.716666666666661</v>
      </c>
      <c r="E342" s="274">
        <v>50.033333333333324</v>
      </c>
      <c r="F342" s="274">
        <v>49.516666666666666</v>
      </c>
      <c r="G342" s="274">
        <v>48.833333333333329</v>
      </c>
      <c r="H342" s="274">
        <v>51.23333333333332</v>
      </c>
      <c r="I342" s="274">
        <v>51.916666666666657</v>
      </c>
      <c r="J342" s="274">
        <v>52.433333333333316</v>
      </c>
      <c r="K342" s="272">
        <v>51.4</v>
      </c>
      <c r="L342" s="272">
        <v>50.2</v>
      </c>
      <c r="M342" s="272">
        <v>137.21690000000001</v>
      </c>
    </row>
    <row r="343" spans="1:13">
      <c r="A343" s="263">
        <v>333</v>
      </c>
      <c r="B343" s="272" t="s">
        <v>450</v>
      </c>
      <c r="C343" s="273">
        <v>41</v>
      </c>
      <c r="D343" s="274">
        <v>41.166666666666664</v>
      </c>
      <c r="E343" s="274">
        <v>40.68333333333333</v>
      </c>
      <c r="F343" s="274">
        <v>40.366666666666667</v>
      </c>
      <c r="G343" s="274">
        <v>39.883333333333333</v>
      </c>
      <c r="H343" s="274">
        <v>41.483333333333327</v>
      </c>
      <c r="I343" s="274">
        <v>41.966666666666661</v>
      </c>
      <c r="J343" s="274">
        <v>42.283333333333324</v>
      </c>
      <c r="K343" s="272">
        <v>41.65</v>
      </c>
      <c r="L343" s="272">
        <v>40.85</v>
      </c>
      <c r="M343" s="272">
        <v>6.9667700000000004</v>
      </c>
    </row>
    <row r="344" spans="1:13">
      <c r="A344" s="263">
        <v>334</v>
      </c>
      <c r="B344" s="272" t="s">
        <v>451</v>
      </c>
      <c r="C344" s="273">
        <v>2505.6</v>
      </c>
      <c r="D344" s="274">
        <v>2513.5333333333333</v>
      </c>
      <c r="E344" s="274">
        <v>2484.0666666666666</v>
      </c>
      <c r="F344" s="274">
        <v>2462.5333333333333</v>
      </c>
      <c r="G344" s="274">
        <v>2433.0666666666666</v>
      </c>
      <c r="H344" s="274">
        <v>2535.0666666666666</v>
      </c>
      <c r="I344" s="274">
        <v>2564.5333333333328</v>
      </c>
      <c r="J344" s="274">
        <v>2586.0666666666666</v>
      </c>
      <c r="K344" s="272">
        <v>2543</v>
      </c>
      <c r="L344" s="272">
        <v>2492</v>
      </c>
      <c r="M344" s="272">
        <v>0.71053999999999995</v>
      </c>
    </row>
    <row r="345" spans="1:13">
      <c r="A345" s="263">
        <v>335</v>
      </c>
      <c r="B345" s="272" t="s">
        <v>756</v>
      </c>
      <c r="C345" s="273">
        <v>82.3</v>
      </c>
      <c r="D345" s="274">
        <v>82.466666666666669</v>
      </c>
      <c r="E345" s="274">
        <v>81.933333333333337</v>
      </c>
      <c r="F345" s="274">
        <v>81.566666666666663</v>
      </c>
      <c r="G345" s="274">
        <v>81.033333333333331</v>
      </c>
      <c r="H345" s="274">
        <v>82.833333333333343</v>
      </c>
      <c r="I345" s="274">
        <v>83.366666666666674</v>
      </c>
      <c r="J345" s="274">
        <v>83.733333333333348</v>
      </c>
      <c r="K345" s="272">
        <v>83</v>
      </c>
      <c r="L345" s="272">
        <v>82.1</v>
      </c>
      <c r="M345" s="272">
        <v>0.58784999999999998</v>
      </c>
    </row>
    <row r="346" spans="1:13">
      <c r="A346" s="263">
        <v>336</v>
      </c>
      <c r="B346" s="272" t="s">
        <v>151</v>
      </c>
      <c r="C346" s="273">
        <v>17218.2</v>
      </c>
      <c r="D346" s="274">
        <v>17201.416666666668</v>
      </c>
      <c r="E346" s="274">
        <v>17117.933333333334</v>
      </c>
      <c r="F346" s="274">
        <v>17017.666666666668</v>
      </c>
      <c r="G346" s="274">
        <v>16934.183333333334</v>
      </c>
      <c r="H346" s="274">
        <v>17301.683333333334</v>
      </c>
      <c r="I346" s="274">
        <v>17385.166666666664</v>
      </c>
      <c r="J346" s="274">
        <v>17485.433333333334</v>
      </c>
      <c r="K346" s="272">
        <v>17284.900000000001</v>
      </c>
      <c r="L346" s="272">
        <v>17101.150000000001</v>
      </c>
      <c r="M346" s="272">
        <v>1.21607</v>
      </c>
    </row>
    <row r="347" spans="1:13">
      <c r="A347" s="263">
        <v>337</v>
      </c>
      <c r="B347" s="272" t="s">
        <v>794</v>
      </c>
      <c r="C347" s="273">
        <v>37</v>
      </c>
      <c r="D347" s="274">
        <v>37.166666666666664</v>
      </c>
      <c r="E347" s="274">
        <v>36.633333333333326</v>
      </c>
      <c r="F347" s="274">
        <v>36.266666666666659</v>
      </c>
      <c r="G347" s="274">
        <v>35.73333333333332</v>
      </c>
      <c r="H347" s="274">
        <v>37.533333333333331</v>
      </c>
      <c r="I347" s="274">
        <v>38.066666666666677</v>
      </c>
      <c r="J347" s="274">
        <v>38.433333333333337</v>
      </c>
      <c r="K347" s="272">
        <v>37.700000000000003</v>
      </c>
      <c r="L347" s="272">
        <v>36.799999999999997</v>
      </c>
      <c r="M347" s="272">
        <v>11.86764</v>
      </c>
    </row>
    <row r="348" spans="1:13">
      <c r="A348" s="263">
        <v>338</v>
      </c>
      <c r="B348" s="272" t="s">
        <v>452</v>
      </c>
      <c r="C348" s="273">
        <v>1678.6</v>
      </c>
      <c r="D348" s="274">
        <v>1647.5999999999997</v>
      </c>
      <c r="E348" s="274">
        <v>1597.8499999999995</v>
      </c>
      <c r="F348" s="274">
        <v>1517.0999999999997</v>
      </c>
      <c r="G348" s="274">
        <v>1467.3499999999995</v>
      </c>
      <c r="H348" s="274">
        <v>1728.3499999999995</v>
      </c>
      <c r="I348" s="274">
        <v>1778.1</v>
      </c>
      <c r="J348" s="274">
        <v>1858.8499999999995</v>
      </c>
      <c r="K348" s="272">
        <v>1697.35</v>
      </c>
      <c r="L348" s="272">
        <v>1566.85</v>
      </c>
      <c r="M348" s="272">
        <v>0.89876</v>
      </c>
    </row>
    <row r="349" spans="1:13">
      <c r="A349" s="263">
        <v>339</v>
      </c>
      <c r="B349" s="272" t="s">
        <v>793</v>
      </c>
      <c r="C349" s="273">
        <v>331.1</v>
      </c>
      <c r="D349" s="274">
        <v>332.4666666666667</v>
      </c>
      <c r="E349" s="274">
        <v>327.63333333333338</v>
      </c>
      <c r="F349" s="274">
        <v>324.16666666666669</v>
      </c>
      <c r="G349" s="274">
        <v>319.33333333333337</v>
      </c>
      <c r="H349" s="274">
        <v>335.93333333333339</v>
      </c>
      <c r="I349" s="274">
        <v>340.76666666666665</v>
      </c>
      <c r="J349" s="274">
        <v>344.23333333333341</v>
      </c>
      <c r="K349" s="272">
        <v>337.3</v>
      </c>
      <c r="L349" s="272">
        <v>329</v>
      </c>
      <c r="M349" s="272">
        <v>14.250719999999999</v>
      </c>
    </row>
    <row r="350" spans="1:13">
      <c r="A350" s="263">
        <v>340</v>
      </c>
      <c r="B350" s="272" t="s">
        <v>266</v>
      </c>
      <c r="C350" s="273">
        <v>574.45000000000005</v>
      </c>
      <c r="D350" s="274">
        <v>568.66666666666663</v>
      </c>
      <c r="E350" s="274">
        <v>559.43333333333328</v>
      </c>
      <c r="F350" s="274">
        <v>544.41666666666663</v>
      </c>
      <c r="G350" s="274">
        <v>535.18333333333328</v>
      </c>
      <c r="H350" s="274">
        <v>583.68333333333328</v>
      </c>
      <c r="I350" s="274">
        <v>592.91666666666663</v>
      </c>
      <c r="J350" s="274">
        <v>607.93333333333328</v>
      </c>
      <c r="K350" s="272">
        <v>577.9</v>
      </c>
      <c r="L350" s="272">
        <v>553.65</v>
      </c>
      <c r="M350" s="272">
        <v>3.7593100000000002</v>
      </c>
    </row>
    <row r="351" spans="1:13">
      <c r="A351" s="263">
        <v>341</v>
      </c>
      <c r="B351" s="272" t="s">
        <v>155</v>
      </c>
      <c r="C351" s="273">
        <v>99.65</v>
      </c>
      <c r="D351" s="274">
        <v>99.84999999999998</v>
      </c>
      <c r="E351" s="274">
        <v>98.899999999999963</v>
      </c>
      <c r="F351" s="274">
        <v>98.149999999999977</v>
      </c>
      <c r="G351" s="274">
        <v>97.19999999999996</v>
      </c>
      <c r="H351" s="274">
        <v>100.59999999999997</v>
      </c>
      <c r="I351" s="274">
        <v>101.54999999999998</v>
      </c>
      <c r="J351" s="274">
        <v>102.29999999999997</v>
      </c>
      <c r="K351" s="272">
        <v>100.8</v>
      </c>
      <c r="L351" s="272">
        <v>99.1</v>
      </c>
      <c r="M351" s="272">
        <v>290.96830999999997</v>
      </c>
    </row>
    <row r="352" spans="1:13">
      <c r="A352" s="263">
        <v>342</v>
      </c>
      <c r="B352" s="272" t="s">
        <v>154</v>
      </c>
      <c r="C352" s="273">
        <v>118.05</v>
      </c>
      <c r="D352" s="274">
        <v>118.51666666666667</v>
      </c>
      <c r="E352" s="274">
        <v>117.03333333333333</v>
      </c>
      <c r="F352" s="274">
        <v>116.01666666666667</v>
      </c>
      <c r="G352" s="274">
        <v>114.53333333333333</v>
      </c>
      <c r="H352" s="274">
        <v>119.53333333333333</v>
      </c>
      <c r="I352" s="274">
        <v>121.01666666666665</v>
      </c>
      <c r="J352" s="274">
        <v>122.03333333333333</v>
      </c>
      <c r="K352" s="272">
        <v>120</v>
      </c>
      <c r="L352" s="272">
        <v>117.5</v>
      </c>
      <c r="M352" s="272">
        <v>12.05908</v>
      </c>
    </row>
    <row r="353" spans="1:13">
      <c r="A353" s="263">
        <v>343</v>
      </c>
      <c r="B353" s="272" t="s">
        <v>453</v>
      </c>
      <c r="C353" s="273">
        <v>74.400000000000006</v>
      </c>
      <c r="D353" s="274">
        <v>74.833333333333343</v>
      </c>
      <c r="E353" s="274">
        <v>73.716666666666683</v>
      </c>
      <c r="F353" s="274">
        <v>73.033333333333346</v>
      </c>
      <c r="G353" s="274">
        <v>71.916666666666686</v>
      </c>
      <c r="H353" s="274">
        <v>75.51666666666668</v>
      </c>
      <c r="I353" s="274">
        <v>76.633333333333354</v>
      </c>
      <c r="J353" s="274">
        <v>77.316666666666677</v>
      </c>
      <c r="K353" s="272">
        <v>75.95</v>
      </c>
      <c r="L353" s="272">
        <v>74.150000000000006</v>
      </c>
      <c r="M353" s="272">
        <v>0.36292999999999997</v>
      </c>
    </row>
    <row r="354" spans="1:13">
      <c r="A354" s="263">
        <v>344</v>
      </c>
      <c r="B354" s="272" t="s">
        <v>267</v>
      </c>
      <c r="C354" s="273">
        <v>3237.8</v>
      </c>
      <c r="D354" s="274">
        <v>3271.9333333333329</v>
      </c>
      <c r="E354" s="274">
        <v>3195.8666666666659</v>
      </c>
      <c r="F354" s="274">
        <v>3153.9333333333329</v>
      </c>
      <c r="G354" s="274">
        <v>3077.8666666666659</v>
      </c>
      <c r="H354" s="274">
        <v>3313.8666666666659</v>
      </c>
      <c r="I354" s="274">
        <v>3389.9333333333325</v>
      </c>
      <c r="J354" s="274">
        <v>3431.8666666666659</v>
      </c>
      <c r="K354" s="272">
        <v>3348</v>
      </c>
      <c r="L354" s="272">
        <v>3230</v>
      </c>
      <c r="M354" s="272">
        <v>0.60436999999999996</v>
      </c>
    </row>
    <row r="355" spans="1:13">
      <c r="A355" s="263">
        <v>345</v>
      </c>
      <c r="B355" s="272" t="s">
        <v>454</v>
      </c>
      <c r="C355" s="273">
        <v>93.25</v>
      </c>
      <c r="D355" s="274">
        <v>93.183333333333323</v>
      </c>
      <c r="E355" s="274">
        <v>92.166666666666643</v>
      </c>
      <c r="F355" s="274">
        <v>91.083333333333314</v>
      </c>
      <c r="G355" s="274">
        <v>90.066666666666634</v>
      </c>
      <c r="H355" s="274">
        <v>94.266666666666652</v>
      </c>
      <c r="I355" s="274">
        <v>95.283333333333331</v>
      </c>
      <c r="J355" s="274">
        <v>96.36666666666666</v>
      </c>
      <c r="K355" s="272">
        <v>94.2</v>
      </c>
      <c r="L355" s="272">
        <v>92.1</v>
      </c>
      <c r="M355" s="272">
        <v>4.0713699999999999</v>
      </c>
    </row>
    <row r="356" spans="1:13">
      <c r="A356" s="263">
        <v>346</v>
      </c>
      <c r="B356" s="272" t="s">
        <v>455</v>
      </c>
      <c r="C356" s="273">
        <v>279.89999999999998</v>
      </c>
      <c r="D356" s="274">
        <v>281.65000000000003</v>
      </c>
      <c r="E356" s="274">
        <v>276.30000000000007</v>
      </c>
      <c r="F356" s="274">
        <v>272.70000000000005</v>
      </c>
      <c r="G356" s="274">
        <v>267.35000000000008</v>
      </c>
      <c r="H356" s="274">
        <v>285.25000000000006</v>
      </c>
      <c r="I356" s="274">
        <v>290.60000000000008</v>
      </c>
      <c r="J356" s="274">
        <v>294.20000000000005</v>
      </c>
      <c r="K356" s="272">
        <v>287</v>
      </c>
      <c r="L356" s="272">
        <v>278.05</v>
      </c>
      <c r="M356" s="272">
        <v>4.4339700000000004</v>
      </c>
    </row>
    <row r="357" spans="1:13">
      <c r="A357" s="263">
        <v>347</v>
      </c>
      <c r="B357" s="272" t="s">
        <v>456</v>
      </c>
      <c r="C357" s="273">
        <v>231.15</v>
      </c>
      <c r="D357" s="274">
        <v>232.46666666666667</v>
      </c>
      <c r="E357" s="274">
        <v>226.93333333333334</v>
      </c>
      <c r="F357" s="274">
        <v>222.71666666666667</v>
      </c>
      <c r="G357" s="274">
        <v>217.18333333333334</v>
      </c>
      <c r="H357" s="274">
        <v>236.68333333333334</v>
      </c>
      <c r="I357" s="274">
        <v>242.2166666666667</v>
      </c>
      <c r="J357" s="274">
        <v>246.43333333333334</v>
      </c>
      <c r="K357" s="272">
        <v>238</v>
      </c>
      <c r="L357" s="272">
        <v>228.25</v>
      </c>
      <c r="M357" s="272">
        <v>1.34935</v>
      </c>
    </row>
    <row r="358" spans="1:13">
      <c r="A358" s="263">
        <v>348</v>
      </c>
      <c r="B358" s="272" t="s">
        <v>268</v>
      </c>
      <c r="C358" s="273">
        <v>2236.9</v>
      </c>
      <c r="D358" s="274">
        <v>2249.9666666666667</v>
      </c>
      <c r="E358" s="274">
        <v>2209.9333333333334</v>
      </c>
      <c r="F358" s="274">
        <v>2182.9666666666667</v>
      </c>
      <c r="G358" s="274">
        <v>2142.9333333333334</v>
      </c>
      <c r="H358" s="274">
        <v>2276.9333333333334</v>
      </c>
      <c r="I358" s="274">
        <v>2316.9666666666672</v>
      </c>
      <c r="J358" s="274">
        <v>2343.9333333333334</v>
      </c>
      <c r="K358" s="272">
        <v>2290</v>
      </c>
      <c r="L358" s="272">
        <v>2223</v>
      </c>
      <c r="M358" s="272">
        <v>2.9837400000000001</v>
      </c>
    </row>
    <row r="359" spans="1:13">
      <c r="A359" s="263">
        <v>349</v>
      </c>
      <c r="B359" s="272" t="s">
        <v>269</v>
      </c>
      <c r="C359" s="273">
        <v>356.1</v>
      </c>
      <c r="D359" s="274">
        <v>358.08333333333331</v>
      </c>
      <c r="E359" s="274">
        <v>352.36666666666662</v>
      </c>
      <c r="F359" s="274">
        <v>348.63333333333333</v>
      </c>
      <c r="G359" s="274">
        <v>342.91666666666663</v>
      </c>
      <c r="H359" s="274">
        <v>361.81666666666661</v>
      </c>
      <c r="I359" s="274">
        <v>367.5333333333333</v>
      </c>
      <c r="J359" s="274">
        <v>371.26666666666659</v>
      </c>
      <c r="K359" s="272">
        <v>363.8</v>
      </c>
      <c r="L359" s="272">
        <v>354.35</v>
      </c>
      <c r="M359" s="272">
        <v>1.37199</v>
      </c>
    </row>
    <row r="360" spans="1:13">
      <c r="A360" s="263">
        <v>350</v>
      </c>
      <c r="B360" s="272" t="s">
        <v>457</v>
      </c>
      <c r="C360" s="273">
        <v>267.95</v>
      </c>
      <c r="D360" s="274">
        <v>266.98333333333335</v>
      </c>
      <c r="E360" s="274">
        <v>255.9666666666667</v>
      </c>
      <c r="F360" s="274">
        <v>243.98333333333335</v>
      </c>
      <c r="G360" s="274">
        <v>232.9666666666667</v>
      </c>
      <c r="H360" s="274">
        <v>278.9666666666667</v>
      </c>
      <c r="I360" s="274">
        <v>289.98333333333335</v>
      </c>
      <c r="J360" s="274">
        <v>301.9666666666667</v>
      </c>
      <c r="K360" s="272">
        <v>278</v>
      </c>
      <c r="L360" s="272">
        <v>255</v>
      </c>
      <c r="M360" s="272">
        <v>44.39311</v>
      </c>
    </row>
    <row r="361" spans="1:13">
      <c r="A361" s="263">
        <v>351</v>
      </c>
      <c r="B361" s="272" t="s">
        <v>759</v>
      </c>
      <c r="C361" s="273">
        <v>501.25</v>
      </c>
      <c r="D361" s="274">
        <v>496.9666666666667</v>
      </c>
      <c r="E361" s="274">
        <v>487.93333333333339</v>
      </c>
      <c r="F361" s="274">
        <v>474.61666666666667</v>
      </c>
      <c r="G361" s="274">
        <v>465.58333333333337</v>
      </c>
      <c r="H361" s="274">
        <v>510.28333333333342</v>
      </c>
      <c r="I361" s="274">
        <v>519.31666666666672</v>
      </c>
      <c r="J361" s="274">
        <v>532.63333333333344</v>
      </c>
      <c r="K361" s="272">
        <v>506</v>
      </c>
      <c r="L361" s="272">
        <v>483.65</v>
      </c>
      <c r="M361" s="272">
        <v>3.7241399999999998</v>
      </c>
    </row>
    <row r="362" spans="1:13">
      <c r="A362" s="263">
        <v>352</v>
      </c>
      <c r="B362" s="272" t="s">
        <v>458</v>
      </c>
      <c r="C362" s="273">
        <v>62.65</v>
      </c>
      <c r="D362" s="274">
        <v>62.699999999999996</v>
      </c>
      <c r="E362" s="274">
        <v>61.949999999999989</v>
      </c>
      <c r="F362" s="274">
        <v>61.249999999999993</v>
      </c>
      <c r="G362" s="274">
        <v>60.499999999999986</v>
      </c>
      <c r="H362" s="274">
        <v>63.399999999999991</v>
      </c>
      <c r="I362" s="274">
        <v>64.150000000000006</v>
      </c>
      <c r="J362" s="274">
        <v>64.849999999999994</v>
      </c>
      <c r="K362" s="272">
        <v>63.45</v>
      </c>
      <c r="L362" s="272">
        <v>62</v>
      </c>
      <c r="M362" s="272">
        <v>8.7680000000000007</v>
      </c>
    </row>
    <row r="363" spans="1:13">
      <c r="A363" s="263">
        <v>353</v>
      </c>
      <c r="B363" s="272" t="s">
        <v>163</v>
      </c>
      <c r="C363" s="273">
        <v>1519.7</v>
      </c>
      <c r="D363" s="274">
        <v>1517.2333333333333</v>
      </c>
      <c r="E363" s="274">
        <v>1500.4666666666667</v>
      </c>
      <c r="F363" s="274">
        <v>1481.2333333333333</v>
      </c>
      <c r="G363" s="274">
        <v>1464.4666666666667</v>
      </c>
      <c r="H363" s="274">
        <v>1536.4666666666667</v>
      </c>
      <c r="I363" s="274">
        <v>1553.2333333333336</v>
      </c>
      <c r="J363" s="274">
        <v>1572.4666666666667</v>
      </c>
      <c r="K363" s="272">
        <v>1534</v>
      </c>
      <c r="L363" s="272">
        <v>1498</v>
      </c>
      <c r="M363" s="272">
        <v>10.59361</v>
      </c>
    </row>
    <row r="364" spans="1:13">
      <c r="A364" s="263">
        <v>354</v>
      </c>
      <c r="B364" s="272" t="s">
        <v>156</v>
      </c>
      <c r="C364" s="273">
        <v>29201.85</v>
      </c>
      <c r="D364" s="274">
        <v>29311.100000000002</v>
      </c>
      <c r="E364" s="274">
        <v>28670.750000000004</v>
      </c>
      <c r="F364" s="274">
        <v>28139.65</v>
      </c>
      <c r="G364" s="274">
        <v>27499.300000000003</v>
      </c>
      <c r="H364" s="274">
        <v>29842.200000000004</v>
      </c>
      <c r="I364" s="274">
        <v>30482.550000000003</v>
      </c>
      <c r="J364" s="274">
        <v>31013.650000000005</v>
      </c>
      <c r="K364" s="272">
        <v>29951.45</v>
      </c>
      <c r="L364" s="272">
        <v>28780</v>
      </c>
      <c r="M364" s="272">
        <v>0.55391000000000001</v>
      </c>
    </row>
    <row r="365" spans="1:13">
      <c r="A365" s="263">
        <v>355</v>
      </c>
      <c r="B365" s="272" t="s">
        <v>459</v>
      </c>
      <c r="C365" s="273">
        <v>1774.75</v>
      </c>
      <c r="D365" s="274">
        <v>1751.9833333333333</v>
      </c>
      <c r="E365" s="274">
        <v>1723.9666666666667</v>
      </c>
      <c r="F365" s="274">
        <v>1673.1833333333334</v>
      </c>
      <c r="G365" s="274">
        <v>1645.1666666666667</v>
      </c>
      <c r="H365" s="274">
        <v>1802.7666666666667</v>
      </c>
      <c r="I365" s="274">
        <v>1830.7833333333335</v>
      </c>
      <c r="J365" s="274">
        <v>1881.5666666666666</v>
      </c>
      <c r="K365" s="272">
        <v>1780</v>
      </c>
      <c r="L365" s="272">
        <v>1701.2</v>
      </c>
      <c r="M365" s="272">
        <v>1.9309000000000001</v>
      </c>
    </row>
    <row r="366" spans="1:13">
      <c r="A366" s="263">
        <v>356</v>
      </c>
      <c r="B366" s="272" t="s">
        <v>158</v>
      </c>
      <c r="C366" s="273">
        <v>242.05</v>
      </c>
      <c r="D366" s="274">
        <v>243.26666666666665</v>
      </c>
      <c r="E366" s="274">
        <v>239.5333333333333</v>
      </c>
      <c r="F366" s="274">
        <v>237.01666666666665</v>
      </c>
      <c r="G366" s="274">
        <v>233.2833333333333</v>
      </c>
      <c r="H366" s="274">
        <v>245.7833333333333</v>
      </c>
      <c r="I366" s="274">
        <v>249.51666666666665</v>
      </c>
      <c r="J366" s="274">
        <v>252.0333333333333</v>
      </c>
      <c r="K366" s="272">
        <v>247</v>
      </c>
      <c r="L366" s="272">
        <v>240.75</v>
      </c>
      <c r="M366" s="272">
        <v>38.826520000000002</v>
      </c>
    </row>
    <row r="367" spans="1:13">
      <c r="A367" s="263">
        <v>357</v>
      </c>
      <c r="B367" s="272" t="s">
        <v>270</v>
      </c>
      <c r="C367" s="273">
        <v>4493.1499999999996</v>
      </c>
      <c r="D367" s="274">
        <v>4518.1333333333332</v>
      </c>
      <c r="E367" s="274">
        <v>4450.0166666666664</v>
      </c>
      <c r="F367" s="274">
        <v>4406.8833333333332</v>
      </c>
      <c r="G367" s="274">
        <v>4338.7666666666664</v>
      </c>
      <c r="H367" s="274">
        <v>4561.2666666666664</v>
      </c>
      <c r="I367" s="274">
        <v>4629.3833333333332</v>
      </c>
      <c r="J367" s="274">
        <v>4672.5166666666664</v>
      </c>
      <c r="K367" s="272">
        <v>4586.25</v>
      </c>
      <c r="L367" s="272">
        <v>4475</v>
      </c>
      <c r="M367" s="272">
        <v>0.66268000000000005</v>
      </c>
    </row>
    <row r="368" spans="1:13">
      <c r="A368" s="263">
        <v>358</v>
      </c>
      <c r="B368" s="272" t="s">
        <v>460</v>
      </c>
      <c r="C368" s="273">
        <v>202.15</v>
      </c>
      <c r="D368" s="274">
        <v>204.2166666666667</v>
      </c>
      <c r="E368" s="274">
        <v>199.13333333333338</v>
      </c>
      <c r="F368" s="274">
        <v>196.11666666666667</v>
      </c>
      <c r="G368" s="274">
        <v>191.03333333333336</v>
      </c>
      <c r="H368" s="274">
        <v>207.23333333333341</v>
      </c>
      <c r="I368" s="274">
        <v>212.31666666666672</v>
      </c>
      <c r="J368" s="274">
        <v>215.33333333333343</v>
      </c>
      <c r="K368" s="272">
        <v>209.3</v>
      </c>
      <c r="L368" s="272">
        <v>201.2</v>
      </c>
      <c r="M368" s="272">
        <v>33.397730000000003</v>
      </c>
    </row>
    <row r="369" spans="1:13">
      <c r="A369" s="263">
        <v>359</v>
      </c>
      <c r="B369" s="272" t="s">
        <v>461</v>
      </c>
      <c r="C369" s="273">
        <v>800.75</v>
      </c>
      <c r="D369" s="274">
        <v>805.26666666666677</v>
      </c>
      <c r="E369" s="274">
        <v>793.48333333333358</v>
      </c>
      <c r="F369" s="274">
        <v>786.21666666666681</v>
      </c>
      <c r="G369" s="274">
        <v>774.43333333333362</v>
      </c>
      <c r="H369" s="274">
        <v>812.53333333333353</v>
      </c>
      <c r="I369" s="274">
        <v>824.31666666666661</v>
      </c>
      <c r="J369" s="274">
        <v>831.58333333333348</v>
      </c>
      <c r="K369" s="272">
        <v>817.05</v>
      </c>
      <c r="L369" s="272">
        <v>798</v>
      </c>
      <c r="M369" s="272">
        <v>0.41686000000000001</v>
      </c>
    </row>
    <row r="370" spans="1:13">
      <c r="A370" s="263">
        <v>360</v>
      </c>
      <c r="B370" s="272" t="s">
        <v>160</v>
      </c>
      <c r="C370" s="273">
        <v>1733.7</v>
      </c>
      <c r="D370" s="274">
        <v>1739.45</v>
      </c>
      <c r="E370" s="274">
        <v>1723.9</v>
      </c>
      <c r="F370" s="274">
        <v>1714.1000000000001</v>
      </c>
      <c r="G370" s="274">
        <v>1698.5500000000002</v>
      </c>
      <c r="H370" s="274">
        <v>1749.25</v>
      </c>
      <c r="I370" s="274">
        <v>1764.7999999999997</v>
      </c>
      <c r="J370" s="274">
        <v>1774.6</v>
      </c>
      <c r="K370" s="272">
        <v>1755</v>
      </c>
      <c r="L370" s="272">
        <v>1729.65</v>
      </c>
      <c r="M370" s="272">
        <v>2.9000699999999999</v>
      </c>
    </row>
    <row r="371" spans="1:13">
      <c r="A371" s="263">
        <v>361</v>
      </c>
      <c r="B371" s="272" t="s">
        <v>157</v>
      </c>
      <c r="C371" s="273">
        <v>1591.25</v>
      </c>
      <c r="D371" s="274">
        <v>1586.0833333333333</v>
      </c>
      <c r="E371" s="274">
        <v>1554.1666666666665</v>
      </c>
      <c r="F371" s="274">
        <v>1517.0833333333333</v>
      </c>
      <c r="G371" s="274">
        <v>1485.1666666666665</v>
      </c>
      <c r="H371" s="274">
        <v>1623.1666666666665</v>
      </c>
      <c r="I371" s="274">
        <v>1655.083333333333</v>
      </c>
      <c r="J371" s="274">
        <v>1692.1666666666665</v>
      </c>
      <c r="K371" s="272">
        <v>1618</v>
      </c>
      <c r="L371" s="272">
        <v>1549</v>
      </c>
      <c r="M371" s="272">
        <v>18.49756</v>
      </c>
    </row>
    <row r="372" spans="1:13">
      <c r="A372" s="263">
        <v>362</v>
      </c>
      <c r="B372" s="272" t="s">
        <v>757</v>
      </c>
      <c r="C372" s="273">
        <v>551.1</v>
      </c>
      <c r="D372" s="274">
        <v>560.26666666666677</v>
      </c>
      <c r="E372" s="274">
        <v>535.83333333333348</v>
      </c>
      <c r="F372" s="274">
        <v>520.56666666666672</v>
      </c>
      <c r="G372" s="274">
        <v>496.13333333333344</v>
      </c>
      <c r="H372" s="274">
        <v>575.53333333333353</v>
      </c>
      <c r="I372" s="274">
        <v>599.9666666666667</v>
      </c>
      <c r="J372" s="274">
        <v>615.23333333333358</v>
      </c>
      <c r="K372" s="272">
        <v>584.70000000000005</v>
      </c>
      <c r="L372" s="272">
        <v>545</v>
      </c>
      <c r="M372" s="272">
        <v>4.0609599999999997</v>
      </c>
    </row>
    <row r="373" spans="1:13">
      <c r="A373" s="263">
        <v>363</v>
      </c>
      <c r="B373" s="272" t="s">
        <v>462</v>
      </c>
      <c r="C373" s="273">
        <v>1317.15</v>
      </c>
      <c r="D373" s="274">
        <v>1308.05</v>
      </c>
      <c r="E373" s="274">
        <v>1291.0999999999999</v>
      </c>
      <c r="F373" s="274">
        <v>1265.05</v>
      </c>
      <c r="G373" s="274">
        <v>1248.0999999999999</v>
      </c>
      <c r="H373" s="274">
        <v>1334.1</v>
      </c>
      <c r="I373" s="274">
        <v>1351.0500000000002</v>
      </c>
      <c r="J373" s="274">
        <v>1377.1</v>
      </c>
      <c r="K373" s="272">
        <v>1325</v>
      </c>
      <c r="L373" s="272">
        <v>1282</v>
      </c>
      <c r="M373" s="272">
        <v>2.5129000000000001</v>
      </c>
    </row>
    <row r="374" spans="1:13">
      <c r="A374" s="263">
        <v>364</v>
      </c>
      <c r="B374" s="272" t="s">
        <v>758</v>
      </c>
      <c r="C374" s="273">
        <v>754.9</v>
      </c>
      <c r="D374" s="274">
        <v>747.9666666666667</v>
      </c>
      <c r="E374" s="274">
        <v>736.93333333333339</v>
      </c>
      <c r="F374" s="274">
        <v>718.9666666666667</v>
      </c>
      <c r="G374" s="274">
        <v>707.93333333333339</v>
      </c>
      <c r="H374" s="274">
        <v>765.93333333333339</v>
      </c>
      <c r="I374" s="274">
        <v>776.9666666666667</v>
      </c>
      <c r="J374" s="274">
        <v>794.93333333333339</v>
      </c>
      <c r="K374" s="272">
        <v>759</v>
      </c>
      <c r="L374" s="272">
        <v>730</v>
      </c>
      <c r="M374" s="272">
        <v>2.0449799999999998</v>
      </c>
    </row>
    <row r="375" spans="1:13">
      <c r="A375" s="263">
        <v>365</v>
      </c>
      <c r="B375" s="272" t="s">
        <v>159</v>
      </c>
      <c r="C375" s="273">
        <v>128.1</v>
      </c>
      <c r="D375" s="274">
        <v>127.61666666666666</v>
      </c>
      <c r="E375" s="274">
        <v>126.78333333333333</v>
      </c>
      <c r="F375" s="274">
        <v>125.46666666666667</v>
      </c>
      <c r="G375" s="274">
        <v>124.63333333333334</v>
      </c>
      <c r="H375" s="274">
        <v>128.93333333333334</v>
      </c>
      <c r="I375" s="274">
        <v>129.76666666666665</v>
      </c>
      <c r="J375" s="274">
        <v>131.08333333333331</v>
      </c>
      <c r="K375" s="272">
        <v>128.44999999999999</v>
      </c>
      <c r="L375" s="272">
        <v>126.3</v>
      </c>
      <c r="M375" s="272">
        <v>60.442909999999998</v>
      </c>
    </row>
    <row r="376" spans="1:13">
      <c r="A376" s="263">
        <v>366</v>
      </c>
      <c r="B376" s="272" t="s">
        <v>162</v>
      </c>
      <c r="C376" s="273">
        <v>212.55</v>
      </c>
      <c r="D376" s="274">
        <v>210.55000000000004</v>
      </c>
      <c r="E376" s="274">
        <v>207.70000000000007</v>
      </c>
      <c r="F376" s="274">
        <v>202.85000000000002</v>
      </c>
      <c r="G376" s="274">
        <v>200.00000000000006</v>
      </c>
      <c r="H376" s="274">
        <v>215.40000000000009</v>
      </c>
      <c r="I376" s="274">
        <v>218.25000000000006</v>
      </c>
      <c r="J376" s="274">
        <v>223.10000000000011</v>
      </c>
      <c r="K376" s="272">
        <v>213.4</v>
      </c>
      <c r="L376" s="272">
        <v>205.7</v>
      </c>
      <c r="M376" s="272">
        <v>159.95755</v>
      </c>
    </row>
    <row r="377" spans="1:13">
      <c r="A377" s="263">
        <v>367</v>
      </c>
      <c r="B377" s="272" t="s">
        <v>463</v>
      </c>
      <c r="C377" s="273">
        <v>131.85</v>
      </c>
      <c r="D377" s="274">
        <v>132.6</v>
      </c>
      <c r="E377" s="274">
        <v>130.29999999999998</v>
      </c>
      <c r="F377" s="274">
        <v>128.75</v>
      </c>
      <c r="G377" s="274">
        <v>126.44999999999999</v>
      </c>
      <c r="H377" s="274">
        <v>134.14999999999998</v>
      </c>
      <c r="I377" s="274">
        <v>136.44999999999999</v>
      </c>
      <c r="J377" s="274">
        <v>137.99999999999997</v>
      </c>
      <c r="K377" s="272">
        <v>134.9</v>
      </c>
      <c r="L377" s="272">
        <v>131.05000000000001</v>
      </c>
      <c r="M377" s="272">
        <v>12.845649999999999</v>
      </c>
    </row>
    <row r="378" spans="1:13">
      <c r="A378" s="263">
        <v>368</v>
      </c>
      <c r="B378" s="272" t="s">
        <v>271</v>
      </c>
      <c r="C378" s="273">
        <v>283.3</v>
      </c>
      <c r="D378" s="274">
        <v>283.7833333333333</v>
      </c>
      <c r="E378" s="274">
        <v>279.56666666666661</v>
      </c>
      <c r="F378" s="274">
        <v>275.83333333333331</v>
      </c>
      <c r="G378" s="274">
        <v>271.61666666666662</v>
      </c>
      <c r="H378" s="274">
        <v>287.51666666666659</v>
      </c>
      <c r="I378" s="274">
        <v>291.73333333333329</v>
      </c>
      <c r="J378" s="274">
        <v>295.46666666666658</v>
      </c>
      <c r="K378" s="272">
        <v>288</v>
      </c>
      <c r="L378" s="272">
        <v>280.05</v>
      </c>
      <c r="M378" s="272">
        <v>2.3005100000000001</v>
      </c>
    </row>
    <row r="379" spans="1:13">
      <c r="A379" s="263">
        <v>369</v>
      </c>
      <c r="B379" s="272" t="s">
        <v>464</v>
      </c>
      <c r="C379" s="273">
        <v>102.65</v>
      </c>
      <c r="D379" s="274">
        <v>101.21666666666665</v>
      </c>
      <c r="E379" s="274">
        <v>98.433333333333309</v>
      </c>
      <c r="F379" s="274">
        <v>94.216666666666654</v>
      </c>
      <c r="G379" s="274">
        <v>91.433333333333309</v>
      </c>
      <c r="H379" s="274">
        <v>105.43333333333331</v>
      </c>
      <c r="I379" s="274">
        <v>108.21666666666664</v>
      </c>
      <c r="J379" s="274">
        <v>112.43333333333331</v>
      </c>
      <c r="K379" s="272">
        <v>104</v>
      </c>
      <c r="L379" s="272">
        <v>97</v>
      </c>
      <c r="M379" s="272">
        <v>11.121650000000001</v>
      </c>
    </row>
    <row r="380" spans="1:13">
      <c r="A380" s="263">
        <v>370</v>
      </c>
      <c r="B380" s="272" t="s">
        <v>465</v>
      </c>
      <c r="C380" s="273">
        <v>7189.3</v>
      </c>
      <c r="D380" s="274">
        <v>7210.75</v>
      </c>
      <c r="E380" s="274">
        <v>7148.55</v>
      </c>
      <c r="F380" s="274">
        <v>7107.8</v>
      </c>
      <c r="G380" s="274">
        <v>7045.6</v>
      </c>
      <c r="H380" s="274">
        <v>7251.5</v>
      </c>
      <c r="I380" s="274">
        <v>7313.7000000000007</v>
      </c>
      <c r="J380" s="274">
        <v>7354.45</v>
      </c>
      <c r="K380" s="272">
        <v>7272.95</v>
      </c>
      <c r="L380" s="272">
        <v>7170</v>
      </c>
      <c r="M380" s="272">
        <v>5.6840000000000002E-2</v>
      </c>
    </row>
    <row r="381" spans="1:13">
      <c r="A381" s="263">
        <v>371</v>
      </c>
      <c r="B381" s="272" t="s">
        <v>272</v>
      </c>
      <c r="C381" s="273">
        <v>12708.8</v>
      </c>
      <c r="D381" s="274">
        <v>12621.15</v>
      </c>
      <c r="E381" s="274">
        <v>12443.3</v>
      </c>
      <c r="F381" s="274">
        <v>12177.8</v>
      </c>
      <c r="G381" s="274">
        <v>11999.949999999999</v>
      </c>
      <c r="H381" s="274">
        <v>12886.65</v>
      </c>
      <c r="I381" s="274">
        <v>13064.500000000002</v>
      </c>
      <c r="J381" s="274">
        <v>13330</v>
      </c>
      <c r="K381" s="272">
        <v>12799</v>
      </c>
      <c r="L381" s="272">
        <v>12355.65</v>
      </c>
      <c r="M381" s="272">
        <v>0.15820000000000001</v>
      </c>
    </row>
    <row r="382" spans="1:13">
      <c r="A382" s="263">
        <v>372</v>
      </c>
      <c r="B382" s="272" t="s">
        <v>161</v>
      </c>
      <c r="C382" s="273">
        <v>38</v>
      </c>
      <c r="D382" s="274">
        <v>38.983333333333334</v>
      </c>
      <c r="E382" s="274">
        <v>36.766666666666666</v>
      </c>
      <c r="F382" s="274">
        <v>35.533333333333331</v>
      </c>
      <c r="G382" s="274">
        <v>33.316666666666663</v>
      </c>
      <c r="H382" s="274">
        <v>40.216666666666669</v>
      </c>
      <c r="I382" s="274">
        <v>42.433333333333337</v>
      </c>
      <c r="J382" s="274">
        <v>43.666666666666671</v>
      </c>
      <c r="K382" s="272">
        <v>41.2</v>
      </c>
      <c r="L382" s="272">
        <v>37.75</v>
      </c>
      <c r="M382" s="272">
        <v>2081.9109400000002</v>
      </c>
    </row>
    <row r="383" spans="1:13">
      <c r="A383" s="263">
        <v>373</v>
      </c>
      <c r="B383" s="272" t="s">
        <v>273</v>
      </c>
      <c r="C383" s="273">
        <v>706.4</v>
      </c>
      <c r="D383" s="274">
        <v>713.4</v>
      </c>
      <c r="E383" s="274">
        <v>665.09999999999991</v>
      </c>
      <c r="F383" s="274">
        <v>623.79999999999995</v>
      </c>
      <c r="G383" s="274">
        <v>575.49999999999989</v>
      </c>
      <c r="H383" s="274">
        <v>754.69999999999993</v>
      </c>
      <c r="I383" s="274">
        <v>802.99999999999989</v>
      </c>
      <c r="J383" s="274">
        <v>844.3</v>
      </c>
      <c r="K383" s="272">
        <v>761.7</v>
      </c>
      <c r="L383" s="272">
        <v>672.1</v>
      </c>
      <c r="M383" s="272">
        <v>10.866289999999999</v>
      </c>
    </row>
    <row r="384" spans="1:13">
      <c r="A384" s="263">
        <v>374</v>
      </c>
      <c r="B384" s="272" t="s">
        <v>165</v>
      </c>
      <c r="C384" s="273">
        <v>247.4</v>
      </c>
      <c r="D384" s="274">
        <v>250.45000000000002</v>
      </c>
      <c r="E384" s="274">
        <v>242.95000000000005</v>
      </c>
      <c r="F384" s="274">
        <v>238.50000000000003</v>
      </c>
      <c r="G384" s="274">
        <v>231.00000000000006</v>
      </c>
      <c r="H384" s="274">
        <v>254.90000000000003</v>
      </c>
      <c r="I384" s="274">
        <v>262.39999999999998</v>
      </c>
      <c r="J384" s="274">
        <v>266.85000000000002</v>
      </c>
      <c r="K384" s="272">
        <v>257.95</v>
      </c>
      <c r="L384" s="272">
        <v>246</v>
      </c>
      <c r="M384" s="272">
        <v>124.12595</v>
      </c>
    </row>
    <row r="385" spans="1:13">
      <c r="A385" s="263">
        <v>375</v>
      </c>
      <c r="B385" s="272" t="s">
        <v>166</v>
      </c>
      <c r="C385" s="273">
        <v>149.1</v>
      </c>
      <c r="D385" s="274">
        <v>148.43333333333334</v>
      </c>
      <c r="E385" s="274">
        <v>147.36666666666667</v>
      </c>
      <c r="F385" s="274">
        <v>145.63333333333333</v>
      </c>
      <c r="G385" s="274">
        <v>144.56666666666666</v>
      </c>
      <c r="H385" s="274">
        <v>150.16666666666669</v>
      </c>
      <c r="I385" s="274">
        <v>151.23333333333335</v>
      </c>
      <c r="J385" s="274">
        <v>152.9666666666667</v>
      </c>
      <c r="K385" s="272">
        <v>149.5</v>
      </c>
      <c r="L385" s="272">
        <v>146.69999999999999</v>
      </c>
      <c r="M385" s="272">
        <v>33.683520000000001</v>
      </c>
    </row>
    <row r="386" spans="1:13">
      <c r="A386" s="263">
        <v>376</v>
      </c>
      <c r="B386" s="272" t="s">
        <v>466</v>
      </c>
      <c r="C386" s="273">
        <v>258.25</v>
      </c>
      <c r="D386" s="274">
        <v>259.43333333333334</v>
      </c>
      <c r="E386" s="274">
        <v>255.86666666666667</v>
      </c>
      <c r="F386" s="274">
        <v>253.48333333333335</v>
      </c>
      <c r="G386" s="274">
        <v>249.91666666666669</v>
      </c>
      <c r="H386" s="274">
        <v>261.81666666666666</v>
      </c>
      <c r="I386" s="274">
        <v>265.38333333333338</v>
      </c>
      <c r="J386" s="274">
        <v>267.76666666666665</v>
      </c>
      <c r="K386" s="272">
        <v>263</v>
      </c>
      <c r="L386" s="272">
        <v>257.05</v>
      </c>
      <c r="M386" s="272">
        <v>3.8227500000000001</v>
      </c>
    </row>
    <row r="387" spans="1:13">
      <c r="A387" s="263">
        <v>377</v>
      </c>
      <c r="B387" s="272" t="s">
        <v>467</v>
      </c>
      <c r="C387" s="273">
        <v>520.20000000000005</v>
      </c>
      <c r="D387" s="274">
        <v>516.4</v>
      </c>
      <c r="E387" s="274">
        <v>509.34999999999991</v>
      </c>
      <c r="F387" s="274">
        <v>498.49999999999994</v>
      </c>
      <c r="G387" s="274">
        <v>491.44999999999987</v>
      </c>
      <c r="H387" s="274">
        <v>527.25</v>
      </c>
      <c r="I387" s="274">
        <v>534.29999999999995</v>
      </c>
      <c r="J387" s="274">
        <v>545.15</v>
      </c>
      <c r="K387" s="272">
        <v>523.45000000000005</v>
      </c>
      <c r="L387" s="272">
        <v>505.55</v>
      </c>
      <c r="M387" s="272">
        <v>3.6198199999999998</v>
      </c>
    </row>
    <row r="388" spans="1:13">
      <c r="A388" s="263">
        <v>378</v>
      </c>
      <c r="B388" s="272" t="s">
        <v>468</v>
      </c>
      <c r="C388" s="273">
        <v>31.65</v>
      </c>
      <c r="D388" s="274">
        <v>31.433333333333334</v>
      </c>
      <c r="E388" s="274">
        <v>30.716666666666669</v>
      </c>
      <c r="F388" s="274">
        <v>29.783333333333335</v>
      </c>
      <c r="G388" s="274">
        <v>29.06666666666667</v>
      </c>
      <c r="H388" s="274">
        <v>32.366666666666667</v>
      </c>
      <c r="I388" s="274">
        <v>33.083333333333329</v>
      </c>
      <c r="J388" s="274">
        <v>34.016666666666666</v>
      </c>
      <c r="K388" s="272">
        <v>32.15</v>
      </c>
      <c r="L388" s="272">
        <v>30.5</v>
      </c>
      <c r="M388" s="272">
        <v>129.14228</v>
      </c>
    </row>
    <row r="389" spans="1:13">
      <c r="A389" s="263">
        <v>379</v>
      </c>
      <c r="B389" s="272" t="s">
        <v>469</v>
      </c>
      <c r="C389" s="273">
        <v>138.5</v>
      </c>
      <c r="D389" s="274">
        <v>137.06666666666669</v>
      </c>
      <c r="E389" s="274">
        <v>133.03333333333339</v>
      </c>
      <c r="F389" s="274">
        <v>127.56666666666669</v>
      </c>
      <c r="G389" s="274">
        <v>123.53333333333339</v>
      </c>
      <c r="H389" s="274">
        <v>142.53333333333339</v>
      </c>
      <c r="I389" s="274">
        <v>146.56666666666669</v>
      </c>
      <c r="J389" s="274">
        <v>152.03333333333339</v>
      </c>
      <c r="K389" s="272">
        <v>141.1</v>
      </c>
      <c r="L389" s="272">
        <v>131.6</v>
      </c>
      <c r="M389" s="272">
        <v>49.540840000000003</v>
      </c>
    </row>
    <row r="390" spans="1:13">
      <c r="A390" s="263">
        <v>380</v>
      </c>
      <c r="B390" s="272" t="s">
        <v>274</v>
      </c>
      <c r="C390" s="273">
        <v>478</v>
      </c>
      <c r="D390" s="274">
        <v>479.16666666666669</v>
      </c>
      <c r="E390" s="274">
        <v>475.83333333333337</v>
      </c>
      <c r="F390" s="274">
        <v>473.66666666666669</v>
      </c>
      <c r="G390" s="274">
        <v>470.33333333333337</v>
      </c>
      <c r="H390" s="274">
        <v>481.33333333333337</v>
      </c>
      <c r="I390" s="274">
        <v>484.66666666666674</v>
      </c>
      <c r="J390" s="274">
        <v>486.83333333333337</v>
      </c>
      <c r="K390" s="272">
        <v>482.5</v>
      </c>
      <c r="L390" s="272">
        <v>477</v>
      </c>
      <c r="M390" s="272">
        <v>2.0709300000000002</v>
      </c>
    </row>
    <row r="391" spans="1:13">
      <c r="A391" s="263">
        <v>381</v>
      </c>
      <c r="B391" s="272" t="s">
        <v>470</v>
      </c>
      <c r="C391" s="273">
        <v>271.5</v>
      </c>
      <c r="D391" s="274">
        <v>272.98333333333329</v>
      </c>
      <c r="E391" s="274">
        <v>269.16666666666657</v>
      </c>
      <c r="F391" s="274">
        <v>266.83333333333326</v>
      </c>
      <c r="G391" s="274">
        <v>263.01666666666654</v>
      </c>
      <c r="H391" s="274">
        <v>275.31666666666661</v>
      </c>
      <c r="I391" s="274">
        <v>279.13333333333333</v>
      </c>
      <c r="J391" s="274">
        <v>281.46666666666664</v>
      </c>
      <c r="K391" s="272">
        <v>276.8</v>
      </c>
      <c r="L391" s="272">
        <v>270.64999999999998</v>
      </c>
      <c r="M391" s="272">
        <v>6.2477900000000002</v>
      </c>
    </row>
    <row r="392" spans="1:13">
      <c r="A392" s="263">
        <v>382</v>
      </c>
      <c r="B392" s="272" t="s">
        <v>471</v>
      </c>
      <c r="C392" s="273">
        <v>54.9</v>
      </c>
      <c r="D392" s="274">
        <v>55.466666666666669</v>
      </c>
      <c r="E392" s="274">
        <v>54.033333333333339</v>
      </c>
      <c r="F392" s="274">
        <v>53.166666666666671</v>
      </c>
      <c r="G392" s="274">
        <v>51.733333333333341</v>
      </c>
      <c r="H392" s="274">
        <v>56.333333333333336</v>
      </c>
      <c r="I392" s="274">
        <v>57.766666666666673</v>
      </c>
      <c r="J392" s="274">
        <v>58.633333333333333</v>
      </c>
      <c r="K392" s="272">
        <v>56.9</v>
      </c>
      <c r="L392" s="272">
        <v>54.6</v>
      </c>
      <c r="M392" s="272">
        <v>29.176839999999999</v>
      </c>
    </row>
    <row r="393" spans="1:13">
      <c r="A393" s="263">
        <v>383</v>
      </c>
      <c r="B393" s="272" t="s">
        <v>472</v>
      </c>
      <c r="C393" s="273">
        <v>1646.05</v>
      </c>
      <c r="D393" s="274">
        <v>1637.0166666666667</v>
      </c>
      <c r="E393" s="274">
        <v>1604.0333333333333</v>
      </c>
      <c r="F393" s="274">
        <v>1562.0166666666667</v>
      </c>
      <c r="G393" s="274">
        <v>1529.0333333333333</v>
      </c>
      <c r="H393" s="274">
        <v>1679.0333333333333</v>
      </c>
      <c r="I393" s="274">
        <v>1712.0166666666664</v>
      </c>
      <c r="J393" s="274">
        <v>1754.0333333333333</v>
      </c>
      <c r="K393" s="272">
        <v>1670</v>
      </c>
      <c r="L393" s="272">
        <v>1595</v>
      </c>
      <c r="M393" s="272">
        <v>0.27522000000000002</v>
      </c>
    </row>
    <row r="394" spans="1:13">
      <c r="A394" s="263">
        <v>384</v>
      </c>
      <c r="B394" s="272" t="s">
        <v>473</v>
      </c>
      <c r="C394" s="273">
        <v>344.75</v>
      </c>
      <c r="D394" s="274">
        <v>346.41666666666669</v>
      </c>
      <c r="E394" s="274">
        <v>340.83333333333337</v>
      </c>
      <c r="F394" s="274">
        <v>336.91666666666669</v>
      </c>
      <c r="G394" s="274">
        <v>331.33333333333337</v>
      </c>
      <c r="H394" s="274">
        <v>350.33333333333337</v>
      </c>
      <c r="I394" s="274">
        <v>355.91666666666674</v>
      </c>
      <c r="J394" s="274">
        <v>359.83333333333337</v>
      </c>
      <c r="K394" s="272">
        <v>352</v>
      </c>
      <c r="L394" s="272">
        <v>342.5</v>
      </c>
      <c r="M394" s="272">
        <v>13.13991</v>
      </c>
    </row>
    <row r="395" spans="1:13">
      <c r="A395" s="263">
        <v>385</v>
      </c>
      <c r="B395" s="272" t="s">
        <v>474</v>
      </c>
      <c r="C395" s="273">
        <v>155.25</v>
      </c>
      <c r="D395" s="274">
        <v>156.51666666666668</v>
      </c>
      <c r="E395" s="274">
        <v>152.93333333333337</v>
      </c>
      <c r="F395" s="274">
        <v>150.61666666666667</v>
      </c>
      <c r="G395" s="274">
        <v>147.03333333333336</v>
      </c>
      <c r="H395" s="274">
        <v>158.83333333333337</v>
      </c>
      <c r="I395" s="274">
        <v>162.41666666666669</v>
      </c>
      <c r="J395" s="274">
        <v>164.73333333333338</v>
      </c>
      <c r="K395" s="272">
        <v>160.1</v>
      </c>
      <c r="L395" s="272">
        <v>154.19999999999999</v>
      </c>
      <c r="M395" s="272">
        <v>2.7800699999999998</v>
      </c>
    </row>
    <row r="396" spans="1:13">
      <c r="A396" s="263">
        <v>386</v>
      </c>
      <c r="B396" s="272" t="s">
        <v>475</v>
      </c>
      <c r="C396" s="273">
        <v>874.55</v>
      </c>
      <c r="D396" s="274">
        <v>879.19999999999993</v>
      </c>
      <c r="E396" s="274">
        <v>859.39999999999986</v>
      </c>
      <c r="F396" s="274">
        <v>844.24999999999989</v>
      </c>
      <c r="G396" s="274">
        <v>824.44999999999982</v>
      </c>
      <c r="H396" s="274">
        <v>894.34999999999991</v>
      </c>
      <c r="I396" s="274">
        <v>914.14999999999986</v>
      </c>
      <c r="J396" s="274">
        <v>929.3</v>
      </c>
      <c r="K396" s="272">
        <v>899</v>
      </c>
      <c r="L396" s="272">
        <v>864.05</v>
      </c>
      <c r="M396" s="272">
        <v>4.4312199999999997</v>
      </c>
    </row>
    <row r="397" spans="1:13">
      <c r="A397" s="263">
        <v>387</v>
      </c>
      <c r="B397" s="272" t="s">
        <v>167</v>
      </c>
      <c r="C397" s="273">
        <v>1951.45</v>
      </c>
      <c r="D397" s="274">
        <v>1949.8333333333333</v>
      </c>
      <c r="E397" s="274">
        <v>1930.6666666666665</v>
      </c>
      <c r="F397" s="274">
        <v>1909.8833333333332</v>
      </c>
      <c r="G397" s="274">
        <v>1890.7166666666665</v>
      </c>
      <c r="H397" s="274">
        <v>1970.6166666666666</v>
      </c>
      <c r="I397" s="274">
        <v>1989.7833333333331</v>
      </c>
      <c r="J397" s="274">
        <v>2010.5666666666666</v>
      </c>
      <c r="K397" s="272">
        <v>1969</v>
      </c>
      <c r="L397" s="272">
        <v>1929.05</v>
      </c>
      <c r="M397" s="272">
        <v>97.761359999999996</v>
      </c>
    </row>
    <row r="398" spans="1:13">
      <c r="A398" s="263">
        <v>388</v>
      </c>
      <c r="B398" s="272" t="s">
        <v>818</v>
      </c>
      <c r="C398" s="273">
        <v>983.65</v>
      </c>
      <c r="D398" s="274">
        <v>985.58333333333337</v>
      </c>
      <c r="E398" s="274">
        <v>976.16666666666674</v>
      </c>
      <c r="F398" s="274">
        <v>968.68333333333339</v>
      </c>
      <c r="G398" s="274">
        <v>959.26666666666677</v>
      </c>
      <c r="H398" s="274">
        <v>993.06666666666672</v>
      </c>
      <c r="I398" s="274">
        <v>1002.4833333333335</v>
      </c>
      <c r="J398" s="274">
        <v>1009.9666666666667</v>
      </c>
      <c r="K398" s="272">
        <v>995</v>
      </c>
      <c r="L398" s="272">
        <v>978.1</v>
      </c>
      <c r="M398" s="272">
        <v>8.1376799999999996</v>
      </c>
    </row>
    <row r="399" spans="1:13">
      <c r="A399" s="263">
        <v>389</v>
      </c>
      <c r="B399" s="272" t="s">
        <v>275</v>
      </c>
      <c r="C399" s="273">
        <v>859.1</v>
      </c>
      <c r="D399" s="274">
        <v>862.6</v>
      </c>
      <c r="E399" s="274">
        <v>853.5</v>
      </c>
      <c r="F399" s="274">
        <v>847.9</v>
      </c>
      <c r="G399" s="274">
        <v>838.8</v>
      </c>
      <c r="H399" s="274">
        <v>868.2</v>
      </c>
      <c r="I399" s="274">
        <v>877.30000000000018</v>
      </c>
      <c r="J399" s="274">
        <v>882.90000000000009</v>
      </c>
      <c r="K399" s="272">
        <v>871.7</v>
      </c>
      <c r="L399" s="272">
        <v>857</v>
      </c>
      <c r="M399" s="272">
        <v>18.996759999999998</v>
      </c>
    </row>
    <row r="400" spans="1:13">
      <c r="A400" s="263">
        <v>390</v>
      </c>
      <c r="B400" s="272" t="s">
        <v>477</v>
      </c>
      <c r="C400" s="273">
        <v>26.4</v>
      </c>
      <c r="D400" s="274">
        <v>26.483333333333334</v>
      </c>
      <c r="E400" s="274">
        <v>26.166666666666668</v>
      </c>
      <c r="F400" s="274">
        <v>25.933333333333334</v>
      </c>
      <c r="G400" s="274">
        <v>25.616666666666667</v>
      </c>
      <c r="H400" s="274">
        <v>26.716666666666669</v>
      </c>
      <c r="I400" s="274">
        <v>27.033333333333331</v>
      </c>
      <c r="J400" s="274">
        <v>27.266666666666669</v>
      </c>
      <c r="K400" s="272">
        <v>26.8</v>
      </c>
      <c r="L400" s="272">
        <v>26.25</v>
      </c>
      <c r="M400" s="272">
        <v>19.520879999999998</v>
      </c>
    </row>
    <row r="401" spans="1:13">
      <c r="A401" s="263">
        <v>391</v>
      </c>
      <c r="B401" s="272" t="s">
        <v>478</v>
      </c>
      <c r="C401" s="273">
        <v>2422.85</v>
      </c>
      <c r="D401" s="274">
        <v>2306.2000000000003</v>
      </c>
      <c r="E401" s="274">
        <v>2189.5500000000006</v>
      </c>
      <c r="F401" s="274">
        <v>1956.2500000000005</v>
      </c>
      <c r="G401" s="274">
        <v>1839.6000000000008</v>
      </c>
      <c r="H401" s="274">
        <v>2539.5000000000005</v>
      </c>
      <c r="I401" s="274">
        <v>2656.15</v>
      </c>
      <c r="J401" s="274">
        <v>2889.4500000000003</v>
      </c>
      <c r="K401" s="272">
        <v>2422.85</v>
      </c>
      <c r="L401" s="272">
        <v>2072.9</v>
      </c>
      <c r="M401" s="272">
        <v>8.1807700000000008</v>
      </c>
    </row>
    <row r="402" spans="1:13">
      <c r="A402" s="263">
        <v>392</v>
      </c>
      <c r="B402" s="272" t="s">
        <v>172</v>
      </c>
      <c r="C402" s="273">
        <v>5634.95</v>
      </c>
      <c r="D402" s="274">
        <v>5625.5166666666664</v>
      </c>
      <c r="E402" s="274">
        <v>5577.4333333333325</v>
      </c>
      <c r="F402" s="274">
        <v>5519.9166666666661</v>
      </c>
      <c r="G402" s="274">
        <v>5471.8333333333321</v>
      </c>
      <c r="H402" s="274">
        <v>5683.0333333333328</v>
      </c>
      <c r="I402" s="274">
        <v>5731.1166666666668</v>
      </c>
      <c r="J402" s="274">
        <v>5788.6333333333332</v>
      </c>
      <c r="K402" s="272">
        <v>5673.6</v>
      </c>
      <c r="L402" s="272">
        <v>5568</v>
      </c>
      <c r="M402" s="272">
        <v>0.93425000000000002</v>
      </c>
    </row>
    <row r="403" spans="1:13">
      <c r="A403" s="263">
        <v>393</v>
      </c>
      <c r="B403" s="272" t="s">
        <v>479</v>
      </c>
      <c r="C403" s="273">
        <v>7886.6</v>
      </c>
      <c r="D403" s="274">
        <v>7887.1833333333334</v>
      </c>
      <c r="E403" s="274">
        <v>7849.416666666667</v>
      </c>
      <c r="F403" s="274">
        <v>7812.2333333333336</v>
      </c>
      <c r="G403" s="274">
        <v>7774.4666666666672</v>
      </c>
      <c r="H403" s="274">
        <v>7924.3666666666668</v>
      </c>
      <c r="I403" s="274">
        <v>7962.1333333333332</v>
      </c>
      <c r="J403" s="274">
        <v>7999.3166666666666</v>
      </c>
      <c r="K403" s="272">
        <v>7924.95</v>
      </c>
      <c r="L403" s="272">
        <v>7850</v>
      </c>
      <c r="M403" s="272">
        <v>0.19381999999999999</v>
      </c>
    </row>
    <row r="404" spans="1:13">
      <c r="A404" s="263">
        <v>394</v>
      </c>
      <c r="B404" s="272" t="s">
        <v>480</v>
      </c>
      <c r="C404" s="273">
        <v>4878</v>
      </c>
      <c r="D404" s="274">
        <v>4870.1833333333334</v>
      </c>
      <c r="E404" s="274">
        <v>4704.416666666667</v>
      </c>
      <c r="F404" s="274">
        <v>4530.8333333333339</v>
      </c>
      <c r="G404" s="274">
        <v>4365.0666666666675</v>
      </c>
      <c r="H404" s="274">
        <v>5043.7666666666664</v>
      </c>
      <c r="I404" s="274">
        <v>5209.5333333333328</v>
      </c>
      <c r="J404" s="274">
        <v>5383.1166666666659</v>
      </c>
      <c r="K404" s="272">
        <v>5035.95</v>
      </c>
      <c r="L404" s="272">
        <v>4696.6000000000004</v>
      </c>
      <c r="M404" s="272">
        <v>0.74866999999999995</v>
      </c>
    </row>
    <row r="405" spans="1:13">
      <c r="A405" s="263">
        <v>395</v>
      </c>
      <c r="B405" s="272" t="s">
        <v>760</v>
      </c>
      <c r="C405" s="273">
        <v>109.45</v>
      </c>
      <c r="D405" s="274">
        <v>107.75</v>
      </c>
      <c r="E405" s="274">
        <v>103.7</v>
      </c>
      <c r="F405" s="274">
        <v>97.95</v>
      </c>
      <c r="G405" s="274">
        <v>93.9</v>
      </c>
      <c r="H405" s="274">
        <v>113.5</v>
      </c>
      <c r="I405" s="274">
        <v>117.55000000000001</v>
      </c>
      <c r="J405" s="274">
        <v>123.3</v>
      </c>
      <c r="K405" s="272">
        <v>111.8</v>
      </c>
      <c r="L405" s="272">
        <v>102</v>
      </c>
      <c r="M405" s="272">
        <v>30.30941</v>
      </c>
    </row>
    <row r="406" spans="1:13">
      <c r="A406" s="263">
        <v>396</v>
      </c>
      <c r="B406" s="272" t="s">
        <v>481</v>
      </c>
      <c r="C406" s="273">
        <v>419.65</v>
      </c>
      <c r="D406" s="274">
        <v>419.8</v>
      </c>
      <c r="E406" s="274">
        <v>412.6</v>
      </c>
      <c r="F406" s="274">
        <v>405.55</v>
      </c>
      <c r="G406" s="274">
        <v>398.35</v>
      </c>
      <c r="H406" s="274">
        <v>426.85</v>
      </c>
      <c r="I406" s="274">
        <v>434.04999999999995</v>
      </c>
      <c r="J406" s="274">
        <v>441.1</v>
      </c>
      <c r="K406" s="272">
        <v>427</v>
      </c>
      <c r="L406" s="272">
        <v>412.75</v>
      </c>
      <c r="M406" s="272">
        <v>3.4448400000000001</v>
      </c>
    </row>
    <row r="407" spans="1:13">
      <c r="A407" s="263">
        <v>397</v>
      </c>
      <c r="B407" s="272" t="s">
        <v>762</v>
      </c>
      <c r="C407" s="273">
        <v>232.3</v>
      </c>
      <c r="D407" s="274">
        <v>233.91666666666666</v>
      </c>
      <c r="E407" s="274">
        <v>229.38333333333333</v>
      </c>
      <c r="F407" s="274">
        <v>226.46666666666667</v>
      </c>
      <c r="G407" s="274">
        <v>221.93333333333334</v>
      </c>
      <c r="H407" s="274">
        <v>236.83333333333331</v>
      </c>
      <c r="I407" s="274">
        <v>241.36666666666667</v>
      </c>
      <c r="J407" s="274">
        <v>244.2833333333333</v>
      </c>
      <c r="K407" s="272">
        <v>238.45</v>
      </c>
      <c r="L407" s="272">
        <v>231</v>
      </c>
      <c r="M407" s="272">
        <v>5.1876499999999997</v>
      </c>
    </row>
    <row r="408" spans="1:13">
      <c r="A408" s="263">
        <v>398</v>
      </c>
      <c r="B408" s="272" t="s">
        <v>482</v>
      </c>
      <c r="C408" s="273">
        <v>2061.35</v>
      </c>
      <c r="D408" s="274">
        <v>2063.7666666666669</v>
      </c>
      <c r="E408" s="274">
        <v>2045.6333333333337</v>
      </c>
      <c r="F408" s="274">
        <v>2029.916666666667</v>
      </c>
      <c r="G408" s="274">
        <v>2011.7833333333338</v>
      </c>
      <c r="H408" s="274">
        <v>2079.4833333333336</v>
      </c>
      <c r="I408" s="274">
        <v>2097.6166666666668</v>
      </c>
      <c r="J408" s="274">
        <v>2113.3333333333335</v>
      </c>
      <c r="K408" s="272">
        <v>2081.9</v>
      </c>
      <c r="L408" s="272">
        <v>2048.0500000000002</v>
      </c>
      <c r="M408" s="272">
        <v>9.3450000000000005E-2</v>
      </c>
    </row>
    <row r="409" spans="1:13">
      <c r="A409" s="263">
        <v>399</v>
      </c>
      <c r="B409" s="272" t="s">
        <v>483</v>
      </c>
      <c r="C409" s="273">
        <v>432.7</v>
      </c>
      <c r="D409" s="274">
        <v>431.85000000000008</v>
      </c>
      <c r="E409" s="274">
        <v>426.95000000000016</v>
      </c>
      <c r="F409" s="274">
        <v>421.2000000000001</v>
      </c>
      <c r="G409" s="274">
        <v>416.30000000000018</v>
      </c>
      <c r="H409" s="274">
        <v>437.60000000000014</v>
      </c>
      <c r="I409" s="274">
        <v>442.50000000000011</v>
      </c>
      <c r="J409" s="274">
        <v>448.25000000000011</v>
      </c>
      <c r="K409" s="272">
        <v>436.75</v>
      </c>
      <c r="L409" s="272">
        <v>426.1</v>
      </c>
      <c r="M409" s="272">
        <v>1.9989399999999999</v>
      </c>
    </row>
    <row r="410" spans="1:13">
      <c r="A410" s="263">
        <v>400</v>
      </c>
      <c r="B410" s="272" t="s">
        <v>761</v>
      </c>
      <c r="C410" s="273">
        <v>85.65</v>
      </c>
      <c r="D410" s="274">
        <v>85.933333333333337</v>
      </c>
      <c r="E410" s="274">
        <v>84.866666666666674</v>
      </c>
      <c r="F410" s="274">
        <v>84.083333333333343</v>
      </c>
      <c r="G410" s="274">
        <v>83.01666666666668</v>
      </c>
      <c r="H410" s="274">
        <v>86.716666666666669</v>
      </c>
      <c r="I410" s="274">
        <v>87.783333333333331</v>
      </c>
      <c r="J410" s="274">
        <v>88.566666666666663</v>
      </c>
      <c r="K410" s="272">
        <v>87</v>
      </c>
      <c r="L410" s="272">
        <v>85.15</v>
      </c>
      <c r="M410" s="272">
        <v>23.158750000000001</v>
      </c>
    </row>
    <row r="411" spans="1:13">
      <c r="A411" s="263">
        <v>401</v>
      </c>
      <c r="B411" s="272" t="s">
        <v>484</v>
      </c>
      <c r="C411" s="273">
        <v>201.9</v>
      </c>
      <c r="D411" s="274">
        <v>203</v>
      </c>
      <c r="E411" s="274">
        <v>200.5</v>
      </c>
      <c r="F411" s="274">
        <v>199.1</v>
      </c>
      <c r="G411" s="274">
        <v>196.6</v>
      </c>
      <c r="H411" s="274">
        <v>204.4</v>
      </c>
      <c r="I411" s="274">
        <v>206.9</v>
      </c>
      <c r="J411" s="274">
        <v>208.3</v>
      </c>
      <c r="K411" s="272">
        <v>205.5</v>
      </c>
      <c r="L411" s="272">
        <v>201.6</v>
      </c>
      <c r="M411" s="272">
        <v>0.80815999999999999</v>
      </c>
    </row>
    <row r="412" spans="1:13">
      <c r="A412" s="263">
        <v>402</v>
      </c>
      <c r="B412" s="272" t="s">
        <v>170</v>
      </c>
      <c r="C412" s="273">
        <v>28022.2</v>
      </c>
      <c r="D412" s="274">
        <v>27686.583333333332</v>
      </c>
      <c r="E412" s="274">
        <v>27085.666666666664</v>
      </c>
      <c r="F412" s="274">
        <v>26149.133333333331</v>
      </c>
      <c r="G412" s="274">
        <v>25548.216666666664</v>
      </c>
      <c r="H412" s="274">
        <v>28623.116666666665</v>
      </c>
      <c r="I412" s="274">
        <v>29224.033333333329</v>
      </c>
      <c r="J412" s="274">
        <v>30160.566666666666</v>
      </c>
      <c r="K412" s="272">
        <v>28287.5</v>
      </c>
      <c r="L412" s="272">
        <v>26750.05</v>
      </c>
      <c r="M412" s="272">
        <v>1.83938</v>
      </c>
    </row>
    <row r="413" spans="1:13">
      <c r="A413" s="263">
        <v>403</v>
      </c>
      <c r="B413" s="272" t="s">
        <v>485</v>
      </c>
      <c r="C413" s="273">
        <v>1487.45</v>
      </c>
      <c r="D413" s="274">
        <v>1463.6499999999999</v>
      </c>
      <c r="E413" s="274">
        <v>1409.2999999999997</v>
      </c>
      <c r="F413" s="274">
        <v>1331.1499999999999</v>
      </c>
      <c r="G413" s="274">
        <v>1276.7999999999997</v>
      </c>
      <c r="H413" s="274">
        <v>1541.7999999999997</v>
      </c>
      <c r="I413" s="274">
        <v>1596.1499999999996</v>
      </c>
      <c r="J413" s="274">
        <v>1674.2999999999997</v>
      </c>
      <c r="K413" s="272">
        <v>1518</v>
      </c>
      <c r="L413" s="272">
        <v>1385.5</v>
      </c>
      <c r="M413" s="272">
        <v>0.66152999999999995</v>
      </c>
    </row>
    <row r="414" spans="1:13">
      <c r="A414" s="263">
        <v>404</v>
      </c>
      <c r="B414" s="272" t="s">
        <v>173</v>
      </c>
      <c r="C414" s="273">
        <v>1419.5</v>
      </c>
      <c r="D414" s="274">
        <v>1435.45</v>
      </c>
      <c r="E414" s="274">
        <v>1391.9</v>
      </c>
      <c r="F414" s="274">
        <v>1364.3</v>
      </c>
      <c r="G414" s="274">
        <v>1320.75</v>
      </c>
      <c r="H414" s="274">
        <v>1463.0500000000002</v>
      </c>
      <c r="I414" s="274">
        <v>1506.6</v>
      </c>
      <c r="J414" s="274">
        <v>1534.2000000000003</v>
      </c>
      <c r="K414" s="272">
        <v>1479</v>
      </c>
      <c r="L414" s="272">
        <v>1407.85</v>
      </c>
      <c r="M414" s="272">
        <v>36.634619999999998</v>
      </c>
    </row>
    <row r="415" spans="1:13">
      <c r="A415" s="263">
        <v>405</v>
      </c>
      <c r="B415" s="272" t="s">
        <v>171</v>
      </c>
      <c r="C415" s="273">
        <v>1879.25</v>
      </c>
      <c r="D415" s="274">
        <v>1866.1000000000001</v>
      </c>
      <c r="E415" s="274">
        <v>1845.2000000000003</v>
      </c>
      <c r="F415" s="274">
        <v>1811.15</v>
      </c>
      <c r="G415" s="274">
        <v>1790.2500000000002</v>
      </c>
      <c r="H415" s="274">
        <v>1900.1500000000003</v>
      </c>
      <c r="I415" s="274">
        <v>1921.0500000000004</v>
      </c>
      <c r="J415" s="274">
        <v>1955.1000000000004</v>
      </c>
      <c r="K415" s="272">
        <v>1887</v>
      </c>
      <c r="L415" s="272">
        <v>1832.05</v>
      </c>
      <c r="M415" s="272">
        <v>4.2003399999999997</v>
      </c>
    </row>
    <row r="416" spans="1:13">
      <c r="A416" s="263">
        <v>406</v>
      </c>
      <c r="B416" s="272" t="s">
        <v>486</v>
      </c>
      <c r="C416" s="273">
        <v>461.45</v>
      </c>
      <c r="D416" s="274">
        <v>461.11666666666662</v>
      </c>
      <c r="E416" s="274">
        <v>458.43333333333322</v>
      </c>
      <c r="F416" s="274">
        <v>455.41666666666663</v>
      </c>
      <c r="G416" s="274">
        <v>452.73333333333323</v>
      </c>
      <c r="H416" s="274">
        <v>464.13333333333321</v>
      </c>
      <c r="I416" s="274">
        <v>466.81666666666661</v>
      </c>
      <c r="J416" s="274">
        <v>469.8333333333332</v>
      </c>
      <c r="K416" s="272">
        <v>463.8</v>
      </c>
      <c r="L416" s="272">
        <v>458.1</v>
      </c>
      <c r="M416" s="272">
        <v>0.67068000000000005</v>
      </c>
    </row>
    <row r="417" spans="1:13">
      <c r="A417" s="263">
        <v>407</v>
      </c>
      <c r="B417" s="272" t="s">
        <v>487</v>
      </c>
      <c r="C417" s="273">
        <v>1249.5</v>
      </c>
      <c r="D417" s="274">
        <v>1254.1833333333334</v>
      </c>
      <c r="E417" s="274">
        <v>1238.3666666666668</v>
      </c>
      <c r="F417" s="274">
        <v>1227.2333333333333</v>
      </c>
      <c r="G417" s="274">
        <v>1211.4166666666667</v>
      </c>
      <c r="H417" s="274">
        <v>1265.3166666666668</v>
      </c>
      <c r="I417" s="274">
        <v>1281.1333333333334</v>
      </c>
      <c r="J417" s="274">
        <v>1292.2666666666669</v>
      </c>
      <c r="K417" s="272">
        <v>1270</v>
      </c>
      <c r="L417" s="272">
        <v>1243.05</v>
      </c>
      <c r="M417" s="272">
        <v>0.18992000000000001</v>
      </c>
    </row>
    <row r="418" spans="1:13">
      <c r="A418" s="263">
        <v>408</v>
      </c>
      <c r="B418" s="272" t="s">
        <v>763</v>
      </c>
      <c r="C418" s="273">
        <v>1509.85</v>
      </c>
      <c r="D418" s="274">
        <v>1487.2666666666667</v>
      </c>
      <c r="E418" s="274">
        <v>1442.5833333333333</v>
      </c>
      <c r="F418" s="274">
        <v>1375.3166666666666</v>
      </c>
      <c r="G418" s="274">
        <v>1330.6333333333332</v>
      </c>
      <c r="H418" s="274">
        <v>1554.5333333333333</v>
      </c>
      <c r="I418" s="274">
        <v>1599.2166666666667</v>
      </c>
      <c r="J418" s="274">
        <v>1666.4833333333333</v>
      </c>
      <c r="K418" s="272">
        <v>1531.95</v>
      </c>
      <c r="L418" s="272">
        <v>1420</v>
      </c>
      <c r="M418" s="272">
        <v>1.4811799999999999</v>
      </c>
    </row>
    <row r="419" spans="1:13">
      <c r="A419" s="263">
        <v>409</v>
      </c>
      <c r="B419" s="272" t="s">
        <v>488</v>
      </c>
      <c r="C419" s="273">
        <v>417.35</v>
      </c>
      <c r="D419" s="274">
        <v>413.58333333333331</v>
      </c>
      <c r="E419" s="274">
        <v>408.76666666666665</v>
      </c>
      <c r="F419" s="274">
        <v>400.18333333333334</v>
      </c>
      <c r="G419" s="274">
        <v>395.36666666666667</v>
      </c>
      <c r="H419" s="274">
        <v>422.16666666666663</v>
      </c>
      <c r="I419" s="274">
        <v>426.98333333333335</v>
      </c>
      <c r="J419" s="274">
        <v>435.56666666666661</v>
      </c>
      <c r="K419" s="272">
        <v>418.4</v>
      </c>
      <c r="L419" s="272">
        <v>405</v>
      </c>
      <c r="M419" s="272">
        <v>2.9883500000000001</v>
      </c>
    </row>
    <row r="420" spans="1:13">
      <c r="A420" s="263">
        <v>410</v>
      </c>
      <c r="B420" s="272" t="s">
        <v>489</v>
      </c>
      <c r="C420" s="273">
        <v>8.35</v>
      </c>
      <c r="D420" s="274">
        <v>8.3833333333333329</v>
      </c>
      <c r="E420" s="274">
        <v>8.216666666666665</v>
      </c>
      <c r="F420" s="274">
        <v>8.0833333333333321</v>
      </c>
      <c r="G420" s="274">
        <v>7.9166666666666643</v>
      </c>
      <c r="H420" s="274">
        <v>8.5166666666666657</v>
      </c>
      <c r="I420" s="274">
        <v>8.6833333333333336</v>
      </c>
      <c r="J420" s="274">
        <v>8.8166666666666664</v>
      </c>
      <c r="K420" s="272">
        <v>8.5500000000000007</v>
      </c>
      <c r="L420" s="272">
        <v>8.25</v>
      </c>
      <c r="M420" s="272">
        <v>96.748480000000001</v>
      </c>
    </row>
    <row r="421" spans="1:13">
      <c r="A421" s="263">
        <v>411</v>
      </c>
      <c r="B421" s="272" t="s">
        <v>764</v>
      </c>
      <c r="C421" s="273">
        <v>88.2</v>
      </c>
      <c r="D421" s="274">
        <v>88.766666666666666</v>
      </c>
      <c r="E421" s="274">
        <v>87.233333333333334</v>
      </c>
      <c r="F421" s="274">
        <v>86.266666666666666</v>
      </c>
      <c r="G421" s="274">
        <v>84.733333333333334</v>
      </c>
      <c r="H421" s="274">
        <v>89.733333333333334</v>
      </c>
      <c r="I421" s="274">
        <v>91.266666666666666</v>
      </c>
      <c r="J421" s="274">
        <v>92.233333333333334</v>
      </c>
      <c r="K421" s="272">
        <v>90.3</v>
      </c>
      <c r="L421" s="272">
        <v>87.8</v>
      </c>
      <c r="M421" s="272">
        <v>19.700890000000001</v>
      </c>
    </row>
    <row r="422" spans="1:13">
      <c r="A422" s="263">
        <v>412</v>
      </c>
      <c r="B422" s="272" t="s">
        <v>490</v>
      </c>
      <c r="C422" s="273">
        <v>102</v>
      </c>
      <c r="D422" s="274">
        <v>102.3</v>
      </c>
      <c r="E422" s="274">
        <v>101.19999999999999</v>
      </c>
      <c r="F422" s="274">
        <v>100.39999999999999</v>
      </c>
      <c r="G422" s="274">
        <v>99.299999999999983</v>
      </c>
      <c r="H422" s="274">
        <v>103.1</v>
      </c>
      <c r="I422" s="274">
        <v>104.19999999999999</v>
      </c>
      <c r="J422" s="274">
        <v>105</v>
      </c>
      <c r="K422" s="272">
        <v>103.4</v>
      </c>
      <c r="L422" s="272">
        <v>101.5</v>
      </c>
      <c r="M422" s="272">
        <v>3.2686899999999999</v>
      </c>
    </row>
    <row r="423" spans="1:13">
      <c r="A423" s="263">
        <v>413</v>
      </c>
      <c r="B423" s="272" t="s">
        <v>169</v>
      </c>
      <c r="C423" s="273">
        <v>397.05</v>
      </c>
      <c r="D423" s="274">
        <v>399.86666666666662</v>
      </c>
      <c r="E423" s="274">
        <v>391.93333333333322</v>
      </c>
      <c r="F423" s="274">
        <v>386.81666666666661</v>
      </c>
      <c r="G423" s="274">
        <v>378.88333333333321</v>
      </c>
      <c r="H423" s="274">
        <v>404.98333333333323</v>
      </c>
      <c r="I423" s="274">
        <v>412.91666666666663</v>
      </c>
      <c r="J423" s="274">
        <v>418.03333333333325</v>
      </c>
      <c r="K423" s="272">
        <v>407.8</v>
      </c>
      <c r="L423" s="272">
        <v>394.75</v>
      </c>
      <c r="M423" s="272">
        <v>793.89205000000004</v>
      </c>
    </row>
    <row r="424" spans="1:13">
      <c r="A424" s="263">
        <v>414</v>
      </c>
      <c r="B424" s="272" t="s">
        <v>168</v>
      </c>
      <c r="C424" s="281">
        <v>67.7</v>
      </c>
      <c r="D424" s="282">
        <v>66.88333333333334</v>
      </c>
      <c r="E424" s="282">
        <v>65.566666666666677</v>
      </c>
      <c r="F424" s="282">
        <v>63.433333333333337</v>
      </c>
      <c r="G424" s="282">
        <v>62.116666666666674</v>
      </c>
      <c r="H424" s="282">
        <v>69.01666666666668</v>
      </c>
      <c r="I424" s="282">
        <v>70.333333333333343</v>
      </c>
      <c r="J424" s="282">
        <v>72.466666666666683</v>
      </c>
      <c r="K424" s="283">
        <v>68.2</v>
      </c>
      <c r="L424" s="283">
        <v>64.75</v>
      </c>
      <c r="M424" s="283">
        <v>499.44573000000003</v>
      </c>
    </row>
    <row r="425" spans="1:13">
      <c r="A425" s="263">
        <v>415</v>
      </c>
      <c r="B425" s="272" t="s">
        <v>767</v>
      </c>
      <c r="C425" s="272">
        <v>242</v>
      </c>
      <c r="D425" s="274">
        <v>243.76666666666665</v>
      </c>
      <c r="E425" s="274">
        <v>238.23333333333329</v>
      </c>
      <c r="F425" s="274">
        <v>234.46666666666664</v>
      </c>
      <c r="G425" s="274">
        <v>228.93333333333328</v>
      </c>
      <c r="H425" s="274">
        <v>247.5333333333333</v>
      </c>
      <c r="I425" s="274">
        <v>253.06666666666666</v>
      </c>
      <c r="J425" s="274">
        <v>256.83333333333331</v>
      </c>
      <c r="K425" s="272">
        <v>249.3</v>
      </c>
      <c r="L425" s="272">
        <v>240</v>
      </c>
      <c r="M425" s="272">
        <v>2.9160300000000001</v>
      </c>
    </row>
    <row r="426" spans="1:13">
      <c r="A426" s="263">
        <v>416</v>
      </c>
      <c r="B426" s="272" t="s">
        <v>844</v>
      </c>
      <c r="C426" s="272">
        <v>183.1</v>
      </c>
      <c r="D426" s="274">
        <v>181.54999999999998</v>
      </c>
      <c r="E426" s="274">
        <v>177.79999999999995</v>
      </c>
      <c r="F426" s="274">
        <v>172.49999999999997</v>
      </c>
      <c r="G426" s="274">
        <v>168.74999999999994</v>
      </c>
      <c r="H426" s="274">
        <v>186.84999999999997</v>
      </c>
      <c r="I426" s="274">
        <v>190.60000000000002</v>
      </c>
      <c r="J426" s="274">
        <v>195.89999999999998</v>
      </c>
      <c r="K426" s="272">
        <v>185.3</v>
      </c>
      <c r="L426" s="272">
        <v>176.25</v>
      </c>
      <c r="M426" s="272">
        <v>13.42723</v>
      </c>
    </row>
    <row r="427" spans="1:13">
      <c r="A427" s="263">
        <v>417</v>
      </c>
      <c r="B427" s="272" t="s">
        <v>174</v>
      </c>
      <c r="C427" s="272">
        <v>838.45</v>
      </c>
      <c r="D427" s="274">
        <v>849.08333333333337</v>
      </c>
      <c r="E427" s="274">
        <v>824.36666666666679</v>
      </c>
      <c r="F427" s="274">
        <v>810.28333333333342</v>
      </c>
      <c r="G427" s="274">
        <v>785.56666666666683</v>
      </c>
      <c r="H427" s="274">
        <v>863.16666666666674</v>
      </c>
      <c r="I427" s="274">
        <v>887.88333333333321</v>
      </c>
      <c r="J427" s="274">
        <v>901.9666666666667</v>
      </c>
      <c r="K427" s="272">
        <v>873.8</v>
      </c>
      <c r="L427" s="272">
        <v>835</v>
      </c>
      <c r="M427" s="272">
        <v>5.0611600000000001</v>
      </c>
    </row>
    <row r="428" spans="1:13">
      <c r="A428" s="263">
        <v>418</v>
      </c>
      <c r="B428" s="272" t="s">
        <v>491</v>
      </c>
      <c r="C428" s="272">
        <v>509.9</v>
      </c>
      <c r="D428" s="274">
        <v>506.63333333333338</v>
      </c>
      <c r="E428" s="274">
        <v>501.26666666666677</v>
      </c>
      <c r="F428" s="274">
        <v>492.63333333333338</v>
      </c>
      <c r="G428" s="274">
        <v>487.26666666666677</v>
      </c>
      <c r="H428" s="274">
        <v>515.26666666666677</v>
      </c>
      <c r="I428" s="274">
        <v>520.63333333333344</v>
      </c>
      <c r="J428" s="274">
        <v>529.26666666666677</v>
      </c>
      <c r="K428" s="272">
        <v>512</v>
      </c>
      <c r="L428" s="272">
        <v>498</v>
      </c>
      <c r="M428" s="272">
        <v>0.79527999999999999</v>
      </c>
    </row>
    <row r="429" spans="1:13">
      <c r="A429" s="263">
        <v>419</v>
      </c>
      <c r="B429" s="272" t="s">
        <v>796</v>
      </c>
      <c r="C429" s="272">
        <v>305.25</v>
      </c>
      <c r="D429" s="274">
        <v>307.7166666666667</v>
      </c>
      <c r="E429" s="274">
        <v>300.73333333333341</v>
      </c>
      <c r="F429" s="274">
        <v>296.2166666666667</v>
      </c>
      <c r="G429" s="274">
        <v>289.23333333333341</v>
      </c>
      <c r="H429" s="274">
        <v>312.23333333333341</v>
      </c>
      <c r="I429" s="274">
        <v>319.21666666666675</v>
      </c>
      <c r="J429" s="274">
        <v>323.73333333333341</v>
      </c>
      <c r="K429" s="272">
        <v>314.7</v>
      </c>
      <c r="L429" s="272">
        <v>303.2</v>
      </c>
      <c r="M429" s="272">
        <v>9.07714</v>
      </c>
    </row>
    <row r="430" spans="1:13">
      <c r="A430" s="263">
        <v>420</v>
      </c>
      <c r="B430" s="272" t="s">
        <v>492</v>
      </c>
      <c r="C430" s="272">
        <v>190</v>
      </c>
      <c r="D430" s="274">
        <v>190.58333333333334</v>
      </c>
      <c r="E430" s="274">
        <v>187.7166666666667</v>
      </c>
      <c r="F430" s="274">
        <v>185.43333333333337</v>
      </c>
      <c r="G430" s="274">
        <v>182.56666666666672</v>
      </c>
      <c r="H430" s="274">
        <v>192.86666666666667</v>
      </c>
      <c r="I430" s="274">
        <v>195.73333333333329</v>
      </c>
      <c r="J430" s="274">
        <v>198.01666666666665</v>
      </c>
      <c r="K430" s="272">
        <v>193.45</v>
      </c>
      <c r="L430" s="272">
        <v>188.3</v>
      </c>
      <c r="M430" s="272">
        <v>7.2679799999999997</v>
      </c>
    </row>
    <row r="431" spans="1:13">
      <c r="A431" s="263">
        <v>421</v>
      </c>
      <c r="B431" s="272" t="s">
        <v>175</v>
      </c>
      <c r="C431" s="272">
        <v>634.65</v>
      </c>
      <c r="D431" s="274">
        <v>637.35</v>
      </c>
      <c r="E431" s="274">
        <v>629.85</v>
      </c>
      <c r="F431" s="274">
        <v>625.04999999999995</v>
      </c>
      <c r="G431" s="274">
        <v>617.54999999999995</v>
      </c>
      <c r="H431" s="274">
        <v>642.15000000000009</v>
      </c>
      <c r="I431" s="274">
        <v>649.65000000000009</v>
      </c>
      <c r="J431" s="274">
        <v>654.45000000000016</v>
      </c>
      <c r="K431" s="272">
        <v>644.85</v>
      </c>
      <c r="L431" s="272">
        <v>632.54999999999995</v>
      </c>
      <c r="M431" s="272">
        <v>64.798010000000005</v>
      </c>
    </row>
    <row r="432" spans="1:13">
      <c r="A432" s="263">
        <v>422</v>
      </c>
      <c r="B432" s="272" t="s">
        <v>176</v>
      </c>
      <c r="C432" s="272">
        <v>551.45000000000005</v>
      </c>
      <c r="D432" s="274">
        <v>555.65</v>
      </c>
      <c r="E432" s="274">
        <v>540.9</v>
      </c>
      <c r="F432" s="274">
        <v>530.35</v>
      </c>
      <c r="G432" s="274">
        <v>515.6</v>
      </c>
      <c r="H432" s="274">
        <v>566.19999999999993</v>
      </c>
      <c r="I432" s="274">
        <v>580.94999999999993</v>
      </c>
      <c r="J432" s="274">
        <v>591.49999999999989</v>
      </c>
      <c r="K432" s="272">
        <v>570.4</v>
      </c>
      <c r="L432" s="272">
        <v>545.1</v>
      </c>
      <c r="M432" s="272">
        <v>61.385249999999999</v>
      </c>
    </row>
    <row r="433" spans="1:13">
      <c r="A433" s="263">
        <v>423</v>
      </c>
      <c r="B433" s="272" t="s">
        <v>493</v>
      </c>
      <c r="C433" s="272">
        <v>1960.95</v>
      </c>
      <c r="D433" s="274">
        <v>1941.9833333333333</v>
      </c>
      <c r="E433" s="274">
        <v>1908.1666666666667</v>
      </c>
      <c r="F433" s="274">
        <v>1855.3833333333334</v>
      </c>
      <c r="G433" s="274">
        <v>1821.5666666666668</v>
      </c>
      <c r="H433" s="274">
        <v>1994.7666666666667</v>
      </c>
      <c r="I433" s="274">
        <v>2028.5833333333333</v>
      </c>
      <c r="J433" s="274">
        <v>2081.3666666666668</v>
      </c>
      <c r="K433" s="272">
        <v>1975.8</v>
      </c>
      <c r="L433" s="272">
        <v>1889.2</v>
      </c>
      <c r="M433" s="272">
        <v>1.4023300000000001</v>
      </c>
    </row>
    <row r="434" spans="1:13">
      <c r="A434" s="263">
        <v>424</v>
      </c>
      <c r="B434" s="272" t="s">
        <v>494</v>
      </c>
      <c r="C434" s="272">
        <v>598.29999999999995</v>
      </c>
      <c r="D434" s="274">
        <v>600.01666666666665</v>
      </c>
      <c r="E434" s="274">
        <v>585.08333333333326</v>
      </c>
      <c r="F434" s="274">
        <v>571.86666666666656</v>
      </c>
      <c r="G434" s="274">
        <v>556.93333333333317</v>
      </c>
      <c r="H434" s="274">
        <v>613.23333333333335</v>
      </c>
      <c r="I434" s="274">
        <v>628.16666666666674</v>
      </c>
      <c r="J434" s="274">
        <v>641.38333333333344</v>
      </c>
      <c r="K434" s="272">
        <v>614.95000000000005</v>
      </c>
      <c r="L434" s="272">
        <v>586.79999999999995</v>
      </c>
      <c r="M434" s="272">
        <v>1.16347</v>
      </c>
    </row>
    <row r="435" spans="1:13">
      <c r="A435" s="263">
        <v>425</v>
      </c>
      <c r="B435" s="272" t="s">
        <v>495</v>
      </c>
      <c r="C435" s="272">
        <v>366.75</v>
      </c>
      <c r="D435" s="274">
        <v>362.5</v>
      </c>
      <c r="E435" s="274">
        <v>353.1</v>
      </c>
      <c r="F435" s="274">
        <v>339.45000000000005</v>
      </c>
      <c r="G435" s="274">
        <v>330.05000000000007</v>
      </c>
      <c r="H435" s="274">
        <v>376.15</v>
      </c>
      <c r="I435" s="274">
        <v>385.54999999999995</v>
      </c>
      <c r="J435" s="274">
        <v>399.19999999999993</v>
      </c>
      <c r="K435" s="272">
        <v>371.9</v>
      </c>
      <c r="L435" s="272">
        <v>348.85</v>
      </c>
      <c r="M435" s="272">
        <v>6.4728199999999996</v>
      </c>
    </row>
    <row r="436" spans="1:13">
      <c r="A436" s="263">
        <v>426</v>
      </c>
      <c r="B436" s="272" t="s">
        <v>496</v>
      </c>
      <c r="C436" s="272">
        <v>244.3</v>
      </c>
      <c r="D436" s="274">
        <v>240.41666666666666</v>
      </c>
      <c r="E436" s="274">
        <v>232.83333333333331</v>
      </c>
      <c r="F436" s="274">
        <v>221.36666666666665</v>
      </c>
      <c r="G436" s="274">
        <v>213.7833333333333</v>
      </c>
      <c r="H436" s="274">
        <v>251.88333333333333</v>
      </c>
      <c r="I436" s="274">
        <v>259.46666666666664</v>
      </c>
      <c r="J436" s="274">
        <v>270.93333333333334</v>
      </c>
      <c r="K436" s="272">
        <v>248</v>
      </c>
      <c r="L436" s="272">
        <v>228.95</v>
      </c>
      <c r="M436" s="272">
        <v>7.9244899999999996</v>
      </c>
    </row>
    <row r="437" spans="1:13">
      <c r="A437" s="263">
        <v>427</v>
      </c>
      <c r="B437" s="272" t="s">
        <v>497</v>
      </c>
      <c r="C437" s="272">
        <v>1939.65</v>
      </c>
      <c r="D437" s="274">
        <v>1934</v>
      </c>
      <c r="E437" s="274">
        <v>1907.95</v>
      </c>
      <c r="F437" s="274">
        <v>1876.25</v>
      </c>
      <c r="G437" s="274">
        <v>1850.2</v>
      </c>
      <c r="H437" s="274">
        <v>1965.7</v>
      </c>
      <c r="I437" s="274">
        <v>1991.7500000000002</v>
      </c>
      <c r="J437" s="274">
        <v>2023.45</v>
      </c>
      <c r="K437" s="272">
        <v>1960.05</v>
      </c>
      <c r="L437" s="272">
        <v>1902.3</v>
      </c>
      <c r="M437" s="272">
        <v>0.60296000000000005</v>
      </c>
    </row>
    <row r="438" spans="1:13">
      <c r="A438" s="263">
        <v>428</v>
      </c>
      <c r="B438" s="272" t="s">
        <v>765</v>
      </c>
      <c r="C438" s="272">
        <v>366.9</v>
      </c>
      <c r="D438" s="274">
        <v>378.7166666666667</v>
      </c>
      <c r="E438" s="274">
        <v>352.43333333333339</v>
      </c>
      <c r="F438" s="274">
        <v>337.9666666666667</v>
      </c>
      <c r="G438" s="274">
        <v>311.68333333333339</v>
      </c>
      <c r="H438" s="274">
        <v>393.18333333333339</v>
      </c>
      <c r="I438" s="274">
        <v>419.4666666666667</v>
      </c>
      <c r="J438" s="274">
        <v>433.93333333333339</v>
      </c>
      <c r="K438" s="272">
        <v>405</v>
      </c>
      <c r="L438" s="272">
        <v>364.25</v>
      </c>
      <c r="M438" s="272">
        <v>0.76870000000000005</v>
      </c>
    </row>
    <row r="439" spans="1:13">
      <c r="A439" s="263">
        <v>429</v>
      </c>
      <c r="B439" s="272" t="s">
        <v>817</v>
      </c>
      <c r="C439" s="272">
        <v>492.95</v>
      </c>
      <c r="D439" s="274">
        <v>493.41666666666669</v>
      </c>
      <c r="E439" s="274">
        <v>482.83333333333337</v>
      </c>
      <c r="F439" s="274">
        <v>472.7166666666667</v>
      </c>
      <c r="G439" s="274">
        <v>462.13333333333338</v>
      </c>
      <c r="H439" s="274">
        <v>503.53333333333336</v>
      </c>
      <c r="I439" s="274">
        <v>514.11666666666679</v>
      </c>
      <c r="J439" s="274">
        <v>524.23333333333335</v>
      </c>
      <c r="K439" s="272">
        <v>504</v>
      </c>
      <c r="L439" s="272">
        <v>483.3</v>
      </c>
      <c r="M439" s="272">
        <v>1.74278</v>
      </c>
    </row>
    <row r="440" spans="1:13">
      <c r="A440" s="263">
        <v>430</v>
      </c>
      <c r="B440" s="272" t="s">
        <v>498</v>
      </c>
      <c r="C440" s="272">
        <v>6.55</v>
      </c>
      <c r="D440" s="274">
        <v>6.6333333333333329</v>
      </c>
      <c r="E440" s="274">
        <v>6.4166666666666661</v>
      </c>
      <c r="F440" s="274">
        <v>6.2833333333333332</v>
      </c>
      <c r="G440" s="274">
        <v>6.0666666666666664</v>
      </c>
      <c r="H440" s="274">
        <v>6.7666666666666657</v>
      </c>
      <c r="I440" s="274">
        <v>6.9833333333333325</v>
      </c>
      <c r="J440" s="274">
        <v>7.1166666666666654</v>
      </c>
      <c r="K440" s="272">
        <v>6.85</v>
      </c>
      <c r="L440" s="272">
        <v>6.5</v>
      </c>
      <c r="M440" s="272">
        <v>206.07998000000001</v>
      </c>
    </row>
    <row r="441" spans="1:13">
      <c r="A441" s="263">
        <v>431</v>
      </c>
      <c r="B441" s="272" t="s">
        <v>499</v>
      </c>
      <c r="C441" s="272">
        <v>139.25</v>
      </c>
      <c r="D441" s="274">
        <v>137.6</v>
      </c>
      <c r="E441" s="274">
        <v>134.39999999999998</v>
      </c>
      <c r="F441" s="274">
        <v>129.54999999999998</v>
      </c>
      <c r="G441" s="274">
        <v>126.34999999999997</v>
      </c>
      <c r="H441" s="274">
        <v>142.44999999999999</v>
      </c>
      <c r="I441" s="274">
        <v>145.64999999999998</v>
      </c>
      <c r="J441" s="274">
        <v>150.5</v>
      </c>
      <c r="K441" s="272">
        <v>140.80000000000001</v>
      </c>
      <c r="L441" s="272">
        <v>132.75</v>
      </c>
      <c r="M441" s="272">
        <v>2.3254299999999999</v>
      </c>
    </row>
    <row r="442" spans="1:13">
      <c r="A442" s="263">
        <v>432</v>
      </c>
      <c r="B442" s="272" t="s">
        <v>766</v>
      </c>
      <c r="C442" s="272">
        <v>1288.4000000000001</v>
      </c>
      <c r="D442" s="274">
        <v>1299.3833333333334</v>
      </c>
      <c r="E442" s="274">
        <v>1274.0166666666669</v>
      </c>
      <c r="F442" s="274">
        <v>1259.6333333333334</v>
      </c>
      <c r="G442" s="274">
        <v>1234.2666666666669</v>
      </c>
      <c r="H442" s="274">
        <v>1313.7666666666669</v>
      </c>
      <c r="I442" s="274">
        <v>1339.1333333333332</v>
      </c>
      <c r="J442" s="274">
        <v>1353.5166666666669</v>
      </c>
      <c r="K442" s="272">
        <v>1324.75</v>
      </c>
      <c r="L442" s="272">
        <v>1285</v>
      </c>
      <c r="M442" s="272">
        <v>0.37413999999999997</v>
      </c>
    </row>
    <row r="443" spans="1:13">
      <c r="A443" s="263">
        <v>433</v>
      </c>
      <c r="B443" s="272" t="s">
        <v>500</v>
      </c>
      <c r="C443" s="272">
        <v>1008.75</v>
      </c>
      <c r="D443" s="274">
        <v>1009.2333333333332</v>
      </c>
      <c r="E443" s="274">
        <v>1000.5666666666665</v>
      </c>
      <c r="F443" s="274">
        <v>992.38333333333321</v>
      </c>
      <c r="G443" s="274">
        <v>983.71666666666647</v>
      </c>
      <c r="H443" s="274">
        <v>1017.4166666666665</v>
      </c>
      <c r="I443" s="274">
        <v>1026.0833333333333</v>
      </c>
      <c r="J443" s="274">
        <v>1034.2666666666664</v>
      </c>
      <c r="K443" s="272">
        <v>1017.9</v>
      </c>
      <c r="L443" s="272">
        <v>1001.05</v>
      </c>
      <c r="M443" s="272">
        <v>0.27201999999999998</v>
      </c>
    </row>
    <row r="444" spans="1:13">
      <c r="A444" s="263">
        <v>434</v>
      </c>
      <c r="B444" s="272" t="s">
        <v>276</v>
      </c>
      <c r="C444" s="272">
        <v>580.75</v>
      </c>
      <c r="D444" s="274">
        <v>580.30000000000007</v>
      </c>
      <c r="E444" s="274">
        <v>575.60000000000014</v>
      </c>
      <c r="F444" s="274">
        <v>570.45000000000005</v>
      </c>
      <c r="G444" s="274">
        <v>565.75000000000011</v>
      </c>
      <c r="H444" s="274">
        <v>585.45000000000016</v>
      </c>
      <c r="I444" s="274">
        <v>590.1500000000002</v>
      </c>
      <c r="J444" s="274">
        <v>595.30000000000018</v>
      </c>
      <c r="K444" s="272">
        <v>585</v>
      </c>
      <c r="L444" s="272">
        <v>575.15</v>
      </c>
      <c r="M444" s="272">
        <v>3.0854900000000001</v>
      </c>
    </row>
    <row r="445" spans="1:13">
      <c r="A445" s="263">
        <v>435</v>
      </c>
      <c r="B445" s="272" t="s">
        <v>501</v>
      </c>
      <c r="C445" s="272">
        <v>963.65</v>
      </c>
      <c r="D445" s="274">
        <v>971.20000000000016</v>
      </c>
      <c r="E445" s="274">
        <v>950.90000000000032</v>
      </c>
      <c r="F445" s="274">
        <v>938.1500000000002</v>
      </c>
      <c r="G445" s="274">
        <v>917.85000000000036</v>
      </c>
      <c r="H445" s="274">
        <v>983.95000000000027</v>
      </c>
      <c r="I445" s="274">
        <v>1004.2500000000002</v>
      </c>
      <c r="J445" s="274">
        <v>1017.0000000000002</v>
      </c>
      <c r="K445" s="272">
        <v>991.5</v>
      </c>
      <c r="L445" s="272">
        <v>958.45</v>
      </c>
      <c r="M445" s="272">
        <v>8.6559999999999998E-2</v>
      </c>
    </row>
    <row r="446" spans="1:13">
      <c r="A446" s="263">
        <v>436</v>
      </c>
      <c r="B446" s="272" t="s">
        <v>502</v>
      </c>
      <c r="C446" s="272">
        <v>418.95</v>
      </c>
      <c r="D446" s="274">
        <v>414.01666666666671</v>
      </c>
      <c r="E446" s="274">
        <v>408.03333333333342</v>
      </c>
      <c r="F446" s="274">
        <v>397.11666666666673</v>
      </c>
      <c r="G446" s="274">
        <v>391.13333333333344</v>
      </c>
      <c r="H446" s="274">
        <v>424.93333333333339</v>
      </c>
      <c r="I446" s="274">
        <v>430.91666666666663</v>
      </c>
      <c r="J446" s="274">
        <v>441.83333333333337</v>
      </c>
      <c r="K446" s="272">
        <v>420</v>
      </c>
      <c r="L446" s="272">
        <v>403.1</v>
      </c>
      <c r="M446" s="272">
        <v>1.6339600000000001</v>
      </c>
    </row>
    <row r="447" spans="1:13">
      <c r="A447" s="263">
        <v>437</v>
      </c>
      <c r="B447" s="272" t="s">
        <v>503</v>
      </c>
      <c r="C447" s="272">
        <v>6008</v>
      </c>
      <c r="D447" s="274">
        <v>6011.0166666666673</v>
      </c>
      <c r="E447" s="274">
        <v>5905.8333333333348</v>
      </c>
      <c r="F447" s="274">
        <v>5803.6666666666679</v>
      </c>
      <c r="G447" s="274">
        <v>5698.4833333333354</v>
      </c>
      <c r="H447" s="274">
        <v>6113.1833333333343</v>
      </c>
      <c r="I447" s="274">
        <v>6218.3666666666668</v>
      </c>
      <c r="J447" s="274">
        <v>6320.5333333333338</v>
      </c>
      <c r="K447" s="272">
        <v>6116.2</v>
      </c>
      <c r="L447" s="272">
        <v>5908.85</v>
      </c>
      <c r="M447" s="272">
        <v>0.18163000000000001</v>
      </c>
    </row>
    <row r="448" spans="1:13">
      <c r="A448" s="263">
        <v>438</v>
      </c>
      <c r="B448" s="272" t="s">
        <v>504</v>
      </c>
      <c r="C448" s="272">
        <v>243.85</v>
      </c>
      <c r="D448" s="274">
        <v>243.78333333333333</v>
      </c>
      <c r="E448" s="274">
        <v>242.16666666666666</v>
      </c>
      <c r="F448" s="274">
        <v>240.48333333333332</v>
      </c>
      <c r="G448" s="274">
        <v>238.86666666666665</v>
      </c>
      <c r="H448" s="274">
        <v>245.46666666666667</v>
      </c>
      <c r="I448" s="274">
        <v>247.08333333333334</v>
      </c>
      <c r="J448" s="274">
        <v>248.76666666666668</v>
      </c>
      <c r="K448" s="272">
        <v>245.4</v>
      </c>
      <c r="L448" s="272">
        <v>242.1</v>
      </c>
      <c r="M448" s="272">
        <v>0.36599999999999999</v>
      </c>
    </row>
    <row r="449" spans="1:13">
      <c r="A449" s="263">
        <v>439</v>
      </c>
      <c r="B449" s="272" t="s">
        <v>505</v>
      </c>
      <c r="C449" s="272">
        <v>30.6</v>
      </c>
      <c r="D449" s="274">
        <v>30.55</v>
      </c>
      <c r="E449" s="274">
        <v>29.8</v>
      </c>
      <c r="F449" s="274">
        <v>29</v>
      </c>
      <c r="G449" s="274">
        <v>28.25</v>
      </c>
      <c r="H449" s="274">
        <v>31.35</v>
      </c>
      <c r="I449" s="274">
        <v>32.1</v>
      </c>
      <c r="J449" s="274">
        <v>32.900000000000006</v>
      </c>
      <c r="K449" s="272">
        <v>31.3</v>
      </c>
      <c r="L449" s="272">
        <v>29.75</v>
      </c>
      <c r="M449" s="272">
        <v>72.91583</v>
      </c>
    </row>
    <row r="450" spans="1:13">
      <c r="A450" s="263">
        <v>440</v>
      </c>
      <c r="B450" s="272" t="s">
        <v>189</v>
      </c>
      <c r="C450" s="272">
        <v>640.65</v>
      </c>
      <c r="D450" s="274">
        <v>638.15</v>
      </c>
      <c r="E450" s="274">
        <v>631.59999999999991</v>
      </c>
      <c r="F450" s="274">
        <v>622.54999999999995</v>
      </c>
      <c r="G450" s="274">
        <v>615.99999999999989</v>
      </c>
      <c r="H450" s="274">
        <v>647.19999999999993</v>
      </c>
      <c r="I450" s="274">
        <v>653.74999999999989</v>
      </c>
      <c r="J450" s="274">
        <v>662.8</v>
      </c>
      <c r="K450" s="272">
        <v>644.70000000000005</v>
      </c>
      <c r="L450" s="272">
        <v>629.1</v>
      </c>
      <c r="M450" s="272">
        <v>23.092379999999999</v>
      </c>
    </row>
    <row r="451" spans="1:13">
      <c r="A451" s="263">
        <v>441</v>
      </c>
      <c r="B451" s="272" t="s">
        <v>768</v>
      </c>
      <c r="C451" s="272">
        <v>12896.2</v>
      </c>
      <c r="D451" s="274">
        <v>12963.4</v>
      </c>
      <c r="E451" s="274">
        <v>12793.8</v>
      </c>
      <c r="F451" s="274">
        <v>12691.4</v>
      </c>
      <c r="G451" s="274">
        <v>12521.8</v>
      </c>
      <c r="H451" s="274">
        <v>13065.8</v>
      </c>
      <c r="I451" s="274">
        <v>13235.400000000001</v>
      </c>
      <c r="J451" s="274">
        <v>13337.8</v>
      </c>
      <c r="K451" s="272">
        <v>13133</v>
      </c>
      <c r="L451" s="272">
        <v>12861</v>
      </c>
      <c r="M451" s="272">
        <v>1.422E-2</v>
      </c>
    </row>
    <row r="452" spans="1:13">
      <c r="A452" s="263">
        <v>442</v>
      </c>
      <c r="B452" s="272" t="s">
        <v>178</v>
      </c>
      <c r="C452" s="272">
        <v>535.75</v>
      </c>
      <c r="D452" s="274">
        <v>533.9</v>
      </c>
      <c r="E452" s="274">
        <v>527.79999999999995</v>
      </c>
      <c r="F452" s="274">
        <v>519.85</v>
      </c>
      <c r="G452" s="274">
        <v>513.75</v>
      </c>
      <c r="H452" s="274">
        <v>541.84999999999991</v>
      </c>
      <c r="I452" s="274">
        <v>547.95000000000005</v>
      </c>
      <c r="J452" s="274">
        <v>555.89999999999986</v>
      </c>
      <c r="K452" s="272">
        <v>540</v>
      </c>
      <c r="L452" s="272">
        <v>525.95000000000005</v>
      </c>
      <c r="M452" s="272">
        <v>27.796029999999998</v>
      </c>
    </row>
    <row r="453" spans="1:13">
      <c r="A453" s="263">
        <v>443</v>
      </c>
      <c r="B453" s="272" t="s">
        <v>769</v>
      </c>
      <c r="C453" s="272">
        <v>110.75</v>
      </c>
      <c r="D453" s="274">
        <v>111.14999999999999</v>
      </c>
      <c r="E453" s="274">
        <v>109.94999999999999</v>
      </c>
      <c r="F453" s="274">
        <v>109.14999999999999</v>
      </c>
      <c r="G453" s="274">
        <v>107.94999999999999</v>
      </c>
      <c r="H453" s="274">
        <v>111.94999999999999</v>
      </c>
      <c r="I453" s="274">
        <v>113.15</v>
      </c>
      <c r="J453" s="274">
        <v>113.94999999999999</v>
      </c>
      <c r="K453" s="272">
        <v>112.35</v>
      </c>
      <c r="L453" s="272">
        <v>110.35</v>
      </c>
      <c r="M453" s="272">
        <v>7.7191700000000001</v>
      </c>
    </row>
    <row r="454" spans="1:13">
      <c r="A454" s="263">
        <v>444</v>
      </c>
      <c r="B454" s="272" t="s">
        <v>770</v>
      </c>
      <c r="C454" s="272">
        <v>1024.3</v>
      </c>
      <c r="D454" s="274">
        <v>1034.0666666666666</v>
      </c>
      <c r="E454" s="274">
        <v>1010.2333333333331</v>
      </c>
      <c r="F454" s="274">
        <v>996.16666666666652</v>
      </c>
      <c r="G454" s="274">
        <v>972.33333333333303</v>
      </c>
      <c r="H454" s="274">
        <v>1048.1333333333332</v>
      </c>
      <c r="I454" s="274">
        <v>1071.9666666666667</v>
      </c>
      <c r="J454" s="274">
        <v>1086.0333333333333</v>
      </c>
      <c r="K454" s="272">
        <v>1057.9000000000001</v>
      </c>
      <c r="L454" s="272">
        <v>1020</v>
      </c>
      <c r="M454" s="272">
        <v>0.73341000000000001</v>
      </c>
    </row>
    <row r="455" spans="1:13">
      <c r="A455" s="263">
        <v>445</v>
      </c>
      <c r="B455" s="272" t="s">
        <v>184</v>
      </c>
      <c r="C455" s="272">
        <v>3214.1</v>
      </c>
      <c r="D455" s="274">
        <v>3198.4166666666665</v>
      </c>
      <c r="E455" s="274">
        <v>3170.833333333333</v>
      </c>
      <c r="F455" s="274">
        <v>3127.5666666666666</v>
      </c>
      <c r="G455" s="274">
        <v>3099.9833333333331</v>
      </c>
      <c r="H455" s="274">
        <v>3241.6833333333329</v>
      </c>
      <c r="I455" s="274">
        <v>3269.266666666666</v>
      </c>
      <c r="J455" s="274">
        <v>3312.5333333333328</v>
      </c>
      <c r="K455" s="272">
        <v>3226</v>
      </c>
      <c r="L455" s="272">
        <v>3155.15</v>
      </c>
      <c r="M455" s="272">
        <v>25.265920000000001</v>
      </c>
    </row>
    <row r="456" spans="1:13">
      <c r="A456" s="263">
        <v>446</v>
      </c>
      <c r="B456" s="272" t="s">
        <v>807</v>
      </c>
      <c r="C456" s="272">
        <v>597.1</v>
      </c>
      <c r="D456" s="274">
        <v>598.93333333333339</v>
      </c>
      <c r="E456" s="274">
        <v>593.06666666666683</v>
      </c>
      <c r="F456" s="274">
        <v>589.03333333333342</v>
      </c>
      <c r="G456" s="274">
        <v>583.16666666666686</v>
      </c>
      <c r="H456" s="274">
        <v>602.96666666666681</v>
      </c>
      <c r="I456" s="274">
        <v>608.83333333333337</v>
      </c>
      <c r="J456" s="274">
        <v>612.86666666666679</v>
      </c>
      <c r="K456" s="272">
        <v>604.79999999999995</v>
      </c>
      <c r="L456" s="272">
        <v>594.9</v>
      </c>
      <c r="M456" s="272">
        <v>39.70852</v>
      </c>
    </row>
    <row r="457" spans="1:13">
      <c r="A457" s="263">
        <v>447</v>
      </c>
      <c r="B457" s="272" t="s">
        <v>179</v>
      </c>
      <c r="C457" s="272">
        <v>2841.9</v>
      </c>
      <c r="D457" s="274">
        <v>2843.5666666666671</v>
      </c>
      <c r="E457" s="274">
        <v>2799.3333333333339</v>
      </c>
      <c r="F457" s="274">
        <v>2756.7666666666669</v>
      </c>
      <c r="G457" s="274">
        <v>2712.5333333333338</v>
      </c>
      <c r="H457" s="274">
        <v>2886.1333333333341</v>
      </c>
      <c r="I457" s="274">
        <v>2930.3666666666668</v>
      </c>
      <c r="J457" s="274">
        <v>2972.9333333333343</v>
      </c>
      <c r="K457" s="272">
        <v>2887.8</v>
      </c>
      <c r="L457" s="272">
        <v>2801</v>
      </c>
      <c r="M457" s="272">
        <v>4.5300099999999999</v>
      </c>
    </row>
    <row r="458" spans="1:13">
      <c r="A458" s="263">
        <v>448</v>
      </c>
      <c r="B458" s="272" t="s">
        <v>506</v>
      </c>
      <c r="C458" s="272">
        <v>1104.55</v>
      </c>
      <c r="D458" s="274">
        <v>1110.45</v>
      </c>
      <c r="E458" s="274">
        <v>1096.1000000000001</v>
      </c>
      <c r="F458" s="274">
        <v>1087.6500000000001</v>
      </c>
      <c r="G458" s="274">
        <v>1073.3000000000002</v>
      </c>
      <c r="H458" s="274">
        <v>1118.9000000000001</v>
      </c>
      <c r="I458" s="274">
        <v>1133.25</v>
      </c>
      <c r="J458" s="274">
        <v>1141.7</v>
      </c>
      <c r="K458" s="272">
        <v>1124.8</v>
      </c>
      <c r="L458" s="272">
        <v>1102</v>
      </c>
      <c r="M458" s="272">
        <v>0.26408999999999999</v>
      </c>
    </row>
    <row r="459" spans="1:13">
      <c r="A459" s="263">
        <v>449</v>
      </c>
      <c r="B459" s="272" t="s">
        <v>181</v>
      </c>
      <c r="C459" s="272">
        <v>135.9</v>
      </c>
      <c r="D459" s="274">
        <v>133.28333333333333</v>
      </c>
      <c r="E459" s="274">
        <v>129.11666666666667</v>
      </c>
      <c r="F459" s="274">
        <v>122.33333333333334</v>
      </c>
      <c r="G459" s="274">
        <v>118.16666666666669</v>
      </c>
      <c r="H459" s="274">
        <v>140.06666666666666</v>
      </c>
      <c r="I459" s="274">
        <v>144.23333333333335</v>
      </c>
      <c r="J459" s="274">
        <v>151.01666666666665</v>
      </c>
      <c r="K459" s="272">
        <v>137.44999999999999</v>
      </c>
      <c r="L459" s="272">
        <v>126.5</v>
      </c>
      <c r="M459" s="272">
        <v>117.39694</v>
      </c>
    </row>
    <row r="460" spans="1:13">
      <c r="A460" s="263">
        <v>450</v>
      </c>
      <c r="B460" s="272" t="s">
        <v>180</v>
      </c>
      <c r="C460" s="272">
        <v>335.95</v>
      </c>
      <c r="D460" s="274">
        <v>331.06666666666666</v>
      </c>
      <c r="E460" s="274">
        <v>322.88333333333333</v>
      </c>
      <c r="F460" s="274">
        <v>309.81666666666666</v>
      </c>
      <c r="G460" s="274">
        <v>301.63333333333333</v>
      </c>
      <c r="H460" s="274">
        <v>344.13333333333333</v>
      </c>
      <c r="I460" s="274">
        <v>352.31666666666661</v>
      </c>
      <c r="J460" s="274">
        <v>365.38333333333333</v>
      </c>
      <c r="K460" s="272">
        <v>339.25</v>
      </c>
      <c r="L460" s="272">
        <v>318</v>
      </c>
      <c r="M460" s="272">
        <v>1021.23614</v>
      </c>
    </row>
    <row r="461" spans="1:13">
      <c r="A461" s="263">
        <v>451</v>
      </c>
      <c r="B461" s="272" t="s">
        <v>182</v>
      </c>
      <c r="C461" s="272">
        <v>90</v>
      </c>
      <c r="D461" s="274">
        <v>89.716666666666654</v>
      </c>
      <c r="E461" s="274">
        <v>87.783333333333303</v>
      </c>
      <c r="F461" s="274">
        <v>85.566666666666649</v>
      </c>
      <c r="G461" s="274">
        <v>83.633333333333297</v>
      </c>
      <c r="H461" s="274">
        <v>91.933333333333309</v>
      </c>
      <c r="I461" s="274">
        <v>93.866666666666674</v>
      </c>
      <c r="J461" s="274">
        <v>96.083333333333314</v>
      </c>
      <c r="K461" s="272">
        <v>91.65</v>
      </c>
      <c r="L461" s="272">
        <v>87.5</v>
      </c>
      <c r="M461" s="272">
        <v>701.45365000000004</v>
      </c>
    </row>
    <row r="462" spans="1:13">
      <c r="A462" s="263">
        <v>452</v>
      </c>
      <c r="B462" s="272" t="s">
        <v>771</v>
      </c>
      <c r="C462" s="272">
        <v>44.3</v>
      </c>
      <c r="D462" s="274">
        <v>43.916666666666664</v>
      </c>
      <c r="E462" s="274">
        <v>43.383333333333326</v>
      </c>
      <c r="F462" s="274">
        <v>42.466666666666661</v>
      </c>
      <c r="G462" s="274">
        <v>41.933333333333323</v>
      </c>
      <c r="H462" s="274">
        <v>44.833333333333329</v>
      </c>
      <c r="I462" s="274">
        <v>45.366666666666674</v>
      </c>
      <c r="J462" s="274">
        <v>46.283333333333331</v>
      </c>
      <c r="K462" s="272">
        <v>44.45</v>
      </c>
      <c r="L462" s="272">
        <v>43</v>
      </c>
      <c r="M462" s="272">
        <v>64.246520000000004</v>
      </c>
    </row>
    <row r="463" spans="1:13">
      <c r="A463" s="263">
        <v>453</v>
      </c>
      <c r="B463" s="272" t="s">
        <v>183</v>
      </c>
      <c r="C463" s="272">
        <v>702.95</v>
      </c>
      <c r="D463" s="274">
        <v>696.85</v>
      </c>
      <c r="E463" s="274">
        <v>688.80000000000007</v>
      </c>
      <c r="F463" s="274">
        <v>674.65000000000009</v>
      </c>
      <c r="G463" s="274">
        <v>666.60000000000014</v>
      </c>
      <c r="H463" s="274">
        <v>711</v>
      </c>
      <c r="I463" s="274">
        <v>719.05</v>
      </c>
      <c r="J463" s="274">
        <v>733.19999999999993</v>
      </c>
      <c r="K463" s="272">
        <v>704.9</v>
      </c>
      <c r="L463" s="272">
        <v>682.7</v>
      </c>
      <c r="M463" s="272">
        <v>214.62169</v>
      </c>
    </row>
    <row r="464" spans="1:13">
      <c r="A464" s="263">
        <v>454</v>
      </c>
      <c r="B464" s="272" t="s">
        <v>507</v>
      </c>
      <c r="C464" s="272">
        <v>3505.8</v>
      </c>
      <c r="D464" s="274">
        <v>3521.6833333333338</v>
      </c>
      <c r="E464" s="274">
        <v>3273.4666666666676</v>
      </c>
      <c r="F464" s="274">
        <v>3041.1333333333337</v>
      </c>
      <c r="G464" s="274">
        <v>2792.9166666666674</v>
      </c>
      <c r="H464" s="274">
        <v>3754.0166666666678</v>
      </c>
      <c r="I464" s="274">
        <v>4002.233333333334</v>
      </c>
      <c r="J464" s="274">
        <v>4234.5666666666675</v>
      </c>
      <c r="K464" s="272">
        <v>3769.9</v>
      </c>
      <c r="L464" s="272">
        <v>3289.35</v>
      </c>
      <c r="M464" s="272">
        <v>2.00969</v>
      </c>
    </row>
    <row r="465" spans="1:13">
      <c r="A465" s="263">
        <v>455</v>
      </c>
      <c r="B465" s="272" t="s">
        <v>185</v>
      </c>
      <c r="C465" s="272">
        <v>982.55</v>
      </c>
      <c r="D465" s="274">
        <v>978.69999999999993</v>
      </c>
      <c r="E465" s="274">
        <v>964.39999999999986</v>
      </c>
      <c r="F465" s="274">
        <v>946.24999999999989</v>
      </c>
      <c r="G465" s="274">
        <v>931.94999999999982</v>
      </c>
      <c r="H465" s="274">
        <v>996.84999999999991</v>
      </c>
      <c r="I465" s="274">
        <v>1011.1499999999999</v>
      </c>
      <c r="J465" s="274">
        <v>1029.3</v>
      </c>
      <c r="K465" s="272">
        <v>993</v>
      </c>
      <c r="L465" s="272">
        <v>960.55</v>
      </c>
      <c r="M465" s="272">
        <v>37.13579</v>
      </c>
    </row>
    <row r="466" spans="1:13">
      <c r="A466" s="263">
        <v>456</v>
      </c>
      <c r="B466" s="240" t="s">
        <v>277</v>
      </c>
      <c r="C466" s="272">
        <v>134.4</v>
      </c>
      <c r="D466" s="274">
        <v>135.13333333333333</v>
      </c>
      <c r="E466" s="274">
        <v>133.26666666666665</v>
      </c>
      <c r="F466" s="274">
        <v>132.13333333333333</v>
      </c>
      <c r="G466" s="274">
        <v>130.26666666666665</v>
      </c>
      <c r="H466" s="274">
        <v>136.26666666666665</v>
      </c>
      <c r="I466" s="274">
        <v>138.13333333333333</v>
      </c>
      <c r="J466" s="274">
        <v>139.26666666666665</v>
      </c>
      <c r="K466" s="272">
        <v>137</v>
      </c>
      <c r="L466" s="272">
        <v>134</v>
      </c>
      <c r="M466" s="272">
        <v>2.2014300000000002</v>
      </c>
    </row>
    <row r="467" spans="1:13">
      <c r="A467" s="263">
        <v>457</v>
      </c>
      <c r="B467" s="240" t="s">
        <v>164</v>
      </c>
      <c r="C467" s="272">
        <v>931.45</v>
      </c>
      <c r="D467" s="274">
        <v>914.9666666666667</v>
      </c>
      <c r="E467" s="274">
        <v>891.68333333333339</v>
      </c>
      <c r="F467" s="274">
        <v>851.91666666666674</v>
      </c>
      <c r="G467" s="274">
        <v>828.63333333333344</v>
      </c>
      <c r="H467" s="274">
        <v>954.73333333333335</v>
      </c>
      <c r="I467" s="274">
        <v>978.01666666666665</v>
      </c>
      <c r="J467" s="274">
        <v>1017.7833333333333</v>
      </c>
      <c r="K467" s="272">
        <v>938.25</v>
      </c>
      <c r="L467" s="272">
        <v>875.2</v>
      </c>
      <c r="M467" s="272">
        <v>25.13091</v>
      </c>
    </row>
    <row r="468" spans="1:13">
      <c r="A468" s="263">
        <v>458</v>
      </c>
      <c r="B468" s="240" t="s">
        <v>508</v>
      </c>
      <c r="C468" s="272">
        <v>1147.45</v>
      </c>
      <c r="D468" s="274">
        <v>1147.7666666666667</v>
      </c>
      <c r="E468" s="274">
        <v>1121.6833333333334</v>
      </c>
      <c r="F468" s="274">
        <v>1095.9166666666667</v>
      </c>
      <c r="G468" s="274">
        <v>1069.8333333333335</v>
      </c>
      <c r="H468" s="274">
        <v>1173.5333333333333</v>
      </c>
      <c r="I468" s="274">
        <v>1199.6166666666668</v>
      </c>
      <c r="J468" s="274">
        <v>1225.3833333333332</v>
      </c>
      <c r="K468" s="272">
        <v>1173.8499999999999</v>
      </c>
      <c r="L468" s="272">
        <v>1122</v>
      </c>
      <c r="M468" s="272">
        <v>4.3716900000000001</v>
      </c>
    </row>
    <row r="469" spans="1:13">
      <c r="A469" s="263">
        <v>459</v>
      </c>
      <c r="B469" s="240" t="s">
        <v>509</v>
      </c>
      <c r="C469" s="272">
        <v>939.7</v>
      </c>
      <c r="D469" s="274">
        <v>937.05000000000007</v>
      </c>
      <c r="E469" s="274">
        <v>929.15000000000009</v>
      </c>
      <c r="F469" s="274">
        <v>918.6</v>
      </c>
      <c r="G469" s="274">
        <v>910.7</v>
      </c>
      <c r="H469" s="274">
        <v>947.60000000000014</v>
      </c>
      <c r="I469" s="274">
        <v>955.5</v>
      </c>
      <c r="J469" s="274">
        <v>966.05000000000018</v>
      </c>
      <c r="K469" s="272">
        <v>944.95</v>
      </c>
      <c r="L469" s="272">
        <v>926.5</v>
      </c>
      <c r="M469" s="272">
        <v>1.17109</v>
      </c>
    </row>
    <row r="470" spans="1:13">
      <c r="A470" s="263">
        <v>460</v>
      </c>
      <c r="B470" s="240" t="s">
        <v>510</v>
      </c>
      <c r="C470" s="272">
        <v>1376.7</v>
      </c>
      <c r="D470" s="274">
        <v>1355.6666666666667</v>
      </c>
      <c r="E470" s="274">
        <v>1321.3333333333335</v>
      </c>
      <c r="F470" s="274">
        <v>1265.9666666666667</v>
      </c>
      <c r="G470" s="274">
        <v>1231.6333333333334</v>
      </c>
      <c r="H470" s="274">
        <v>1411.0333333333335</v>
      </c>
      <c r="I470" s="274">
        <v>1445.366666666667</v>
      </c>
      <c r="J470" s="274">
        <v>1500.7333333333336</v>
      </c>
      <c r="K470" s="272">
        <v>1390</v>
      </c>
      <c r="L470" s="272">
        <v>1300.3</v>
      </c>
      <c r="M470" s="272">
        <v>1.4696899999999999</v>
      </c>
    </row>
    <row r="471" spans="1:13">
      <c r="A471" s="263">
        <v>461</v>
      </c>
      <c r="B471" s="240" t="s">
        <v>186</v>
      </c>
      <c r="C471" s="272">
        <v>1541.7</v>
      </c>
      <c r="D471" s="274">
        <v>1538.8666666666668</v>
      </c>
      <c r="E471" s="274">
        <v>1512.8833333333337</v>
      </c>
      <c r="F471" s="274">
        <v>1484.0666666666668</v>
      </c>
      <c r="G471" s="274">
        <v>1458.0833333333337</v>
      </c>
      <c r="H471" s="274">
        <v>1567.6833333333336</v>
      </c>
      <c r="I471" s="274">
        <v>1593.6666666666667</v>
      </c>
      <c r="J471" s="274">
        <v>1622.4833333333336</v>
      </c>
      <c r="K471" s="272">
        <v>1564.85</v>
      </c>
      <c r="L471" s="272">
        <v>1510.05</v>
      </c>
      <c r="M471" s="272">
        <v>26.831980000000001</v>
      </c>
    </row>
    <row r="472" spans="1:13">
      <c r="A472" s="263">
        <v>462</v>
      </c>
      <c r="B472" s="240" t="s">
        <v>187</v>
      </c>
      <c r="C472" s="272">
        <v>2757.95</v>
      </c>
      <c r="D472" s="274">
        <v>2763.6166666666668</v>
      </c>
      <c r="E472" s="274">
        <v>2724.3333333333335</v>
      </c>
      <c r="F472" s="272">
        <v>2690.7166666666667</v>
      </c>
      <c r="G472" s="274">
        <v>2651.4333333333334</v>
      </c>
      <c r="H472" s="274">
        <v>2797.2333333333336</v>
      </c>
      <c r="I472" s="272">
        <v>2836.5166666666664</v>
      </c>
      <c r="J472" s="274">
        <v>2870.1333333333337</v>
      </c>
      <c r="K472" s="274">
        <v>2802.9</v>
      </c>
      <c r="L472" s="272">
        <v>2730</v>
      </c>
      <c r="M472" s="274">
        <v>4.3222800000000001</v>
      </c>
    </row>
    <row r="473" spans="1:13">
      <c r="A473" s="263">
        <v>463</v>
      </c>
      <c r="B473" s="240" t="s">
        <v>188</v>
      </c>
      <c r="C473" s="272">
        <v>322.60000000000002</v>
      </c>
      <c r="D473" s="274">
        <v>322.16666666666669</v>
      </c>
      <c r="E473" s="274">
        <v>319.43333333333339</v>
      </c>
      <c r="F473" s="272">
        <v>316.26666666666671</v>
      </c>
      <c r="G473" s="274">
        <v>313.53333333333342</v>
      </c>
      <c r="H473" s="274">
        <v>325.33333333333337</v>
      </c>
      <c r="I473" s="272">
        <v>328.06666666666661</v>
      </c>
      <c r="J473" s="274">
        <v>331.23333333333335</v>
      </c>
      <c r="K473" s="274">
        <v>324.89999999999998</v>
      </c>
      <c r="L473" s="272">
        <v>319</v>
      </c>
      <c r="M473" s="274">
        <v>13.37801</v>
      </c>
    </row>
    <row r="474" spans="1:13">
      <c r="A474" s="263">
        <v>464</v>
      </c>
      <c r="B474" s="240" t="s">
        <v>511</v>
      </c>
      <c r="C474" s="240">
        <v>691.9</v>
      </c>
      <c r="D474" s="284">
        <v>689.93333333333339</v>
      </c>
      <c r="E474" s="284">
        <v>683.96666666666681</v>
      </c>
      <c r="F474" s="284">
        <v>676.03333333333342</v>
      </c>
      <c r="G474" s="284">
        <v>670.06666666666683</v>
      </c>
      <c r="H474" s="284">
        <v>697.86666666666679</v>
      </c>
      <c r="I474" s="284">
        <v>703.83333333333348</v>
      </c>
      <c r="J474" s="284">
        <v>711.76666666666677</v>
      </c>
      <c r="K474" s="284">
        <v>695.9</v>
      </c>
      <c r="L474" s="284">
        <v>682</v>
      </c>
      <c r="M474" s="284">
        <v>5.2152200000000004</v>
      </c>
    </row>
    <row r="475" spans="1:13">
      <c r="A475" s="263">
        <v>465</v>
      </c>
      <c r="B475" s="240" t="s">
        <v>512</v>
      </c>
      <c r="C475" s="240">
        <v>14.15</v>
      </c>
      <c r="D475" s="284">
        <v>14.200000000000001</v>
      </c>
      <c r="E475" s="284">
        <v>14.050000000000002</v>
      </c>
      <c r="F475" s="284">
        <v>13.950000000000001</v>
      </c>
      <c r="G475" s="284">
        <v>13.800000000000002</v>
      </c>
      <c r="H475" s="284">
        <v>14.300000000000002</v>
      </c>
      <c r="I475" s="284">
        <v>14.450000000000001</v>
      </c>
      <c r="J475" s="284">
        <v>14.550000000000002</v>
      </c>
      <c r="K475" s="284">
        <v>14.35</v>
      </c>
      <c r="L475" s="284">
        <v>14.1</v>
      </c>
      <c r="M475" s="284">
        <v>76.379109999999997</v>
      </c>
    </row>
    <row r="476" spans="1:13">
      <c r="A476" s="263">
        <v>466</v>
      </c>
      <c r="B476" s="240" t="s">
        <v>513</v>
      </c>
      <c r="C476" s="284">
        <v>905.35</v>
      </c>
      <c r="D476" s="284">
        <v>899.16666666666663</v>
      </c>
      <c r="E476" s="284">
        <v>871.18333333333328</v>
      </c>
      <c r="F476" s="284">
        <v>837.01666666666665</v>
      </c>
      <c r="G476" s="284">
        <v>809.0333333333333</v>
      </c>
      <c r="H476" s="284">
        <v>933.33333333333326</v>
      </c>
      <c r="I476" s="284">
        <v>961.31666666666661</v>
      </c>
      <c r="J476" s="284">
        <v>995.48333333333323</v>
      </c>
      <c r="K476" s="284">
        <v>927.15</v>
      </c>
      <c r="L476" s="284">
        <v>865</v>
      </c>
      <c r="M476" s="284">
        <v>2.1779500000000001</v>
      </c>
    </row>
    <row r="477" spans="1:13">
      <c r="A477" s="263">
        <v>467</v>
      </c>
      <c r="B477" s="240" t="s">
        <v>514</v>
      </c>
      <c r="C477" s="284">
        <v>13.15</v>
      </c>
      <c r="D477" s="284">
        <v>13.283333333333333</v>
      </c>
      <c r="E477" s="284">
        <v>13.016666666666666</v>
      </c>
      <c r="F477" s="284">
        <v>12.883333333333333</v>
      </c>
      <c r="G477" s="284">
        <v>12.616666666666665</v>
      </c>
      <c r="H477" s="284">
        <v>13.416666666666666</v>
      </c>
      <c r="I477" s="284">
        <v>13.683333333333335</v>
      </c>
      <c r="J477" s="284">
        <v>13.816666666666666</v>
      </c>
      <c r="K477" s="284">
        <v>13.55</v>
      </c>
      <c r="L477" s="284">
        <v>13.15</v>
      </c>
      <c r="M477" s="284">
        <v>17.805669999999999</v>
      </c>
    </row>
    <row r="478" spans="1:13">
      <c r="A478" s="263">
        <v>468</v>
      </c>
      <c r="B478" s="240" t="s">
        <v>515</v>
      </c>
      <c r="C478" s="284">
        <v>338.65</v>
      </c>
      <c r="D478" s="284">
        <v>342.09999999999997</v>
      </c>
      <c r="E478" s="284">
        <v>334.09999999999991</v>
      </c>
      <c r="F478" s="284">
        <v>329.54999999999995</v>
      </c>
      <c r="G478" s="284">
        <v>321.5499999999999</v>
      </c>
      <c r="H478" s="284">
        <v>346.64999999999992</v>
      </c>
      <c r="I478" s="284">
        <v>354.65000000000003</v>
      </c>
      <c r="J478" s="284">
        <v>359.19999999999993</v>
      </c>
      <c r="K478" s="284">
        <v>350.1</v>
      </c>
      <c r="L478" s="284">
        <v>337.55</v>
      </c>
      <c r="M478" s="284">
        <v>3.5475400000000001</v>
      </c>
    </row>
    <row r="479" spans="1:13">
      <c r="A479" s="263">
        <v>469</v>
      </c>
      <c r="B479" s="240" t="s">
        <v>194</v>
      </c>
      <c r="C479" s="284">
        <v>538.29999999999995</v>
      </c>
      <c r="D479" s="284">
        <v>537.48333333333323</v>
      </c>
      <c r="E479" s="284">
        <v>528.96666666666647</v>
      </c>
      <c r="F479" s="284">
        <v>519.63333333333321</v>
      </c>
      <c r="G479" s="284">
        <v>511.11666666666645</v>
      </c>
      <c r="H479" s="284">
        <v>546.81666666666649</v>
      </c>
      <c r="I479" s="284">
        <v>555.33333333333314</v>
      </c>
      <c r="J479" s="284">
        <v>564.66666666666652</v>
      </c>
      <c r="K479" s="284">
        <v>546</v>
      </c>
      <c r="L479" s="284">
        <v>528.15</v>
      </c>
      <c r="M479" s="284">
        <v>85.114289999999997</v>
      </c>
    </row>
    <row r="480" spans="1:13">
      <c r="A480" s="263">
        <v>470</v>
      </c>
      <c r="B480" s="240" t="s">
        <v>191</v>
      </c>
      <c r="C480" s="284">
        <v>248.8</v>
      </c>
      <c r="D480" s="284">
        <v>251.1</v>
      </c>
      <c r="E480" s="284">
        <v>245.7</v>
      </c>
      <c r="F480" s="284">
        <v>242.6</v>
      </c>
      <c r="G480" s="284">
        <v>237.2</v>
      </c>
      <c r="H480" s="284">
        <v>254.2</v>
      </c>
      <c r="I480" s="284">
        <v>259.60000000000002</v>
      </c>
      <c r="J480" s="284">
        <v>262.7</v>
      </c>
      <c r="K480" s="284">
        <v>256.5</v>
      </c>
      <c r="L480" s="284">
        <v>248</v>
      </c>
      <c r="M480" s="284">
        <v>7.2112800000000004</v>
      </c>
    </row>
    <row r="481" spans="1:13">
      <c r="A481" s="263">
        <v>471</v>
      </c>
      <c r="B481" s="240" t="s">
        <v>787</v>
      </c>
      <c r="C481" s="284">
        <v>36.200000000000003</v>
      </c>
      <c r="D481" s="284">
        <v>36.466666666666661</v>
      </c>
      <c r="E481" s="284">
        <v>35.783333333333324</v>
      </c>
      <c r="F481" s="284">
        <v>35.36666666666666</v>
      </c>
      <c r="G481" s="284">
        <v>34.683333333333323</v>
      </c>
      <c r="H481" s="284">
        <v>36.883333333333326</v>
      </c>
      <c r="I481" s="284">
        <v>37.566666666666663</v>
      </c>
      <c r="J481" s="284">
        <v>37.983333333333327</v>
      </c>
      <c r="K481" s="284">
        <v>37.15</v>
      </c>
      <c r="L481" s="284">
        <v>36.049999999999997</v>
      </c>
      <c r="M481" s="284">
        <v>27.92191</v>
      </c>
    </row>
    <row r="482" spans="1:13">
      <c r="A482" s="263">
        <v>472</v>
      </c>
      <c r="B482" s="240" t="s">
        <v>192</v>
      </c>
      <c r="C482" s="284">
        <v>6368.15</v>
      </c>
      <c r="D482" s="284">
        <v>6390.3833333333341</v>
      </c>
      <c r="E482" s="284">
        <v>6295.7666666666682</v>
      </c>
      <c r="F482" s="284">
        <v>6223.3833333333341</v>
      </c>
      <c r="G482" s="284">
        <v>6128.7666666666682</v>
      </c>
      <c r="H482" s="284">
        <v>6462.7666666666682</v>
      </c>
      <c r="I482" s="284">
        <v>6557.383333333335</v>
      </c>
      <c r="J482" s="284">
        <v>6629.7666666666682</v>
      </c>
      <c r="K482" s="284">
        <v>6485</v>
      </c>
      <c r="L482" s="284">
        <v>6318</v>
      </c>
      <c r="M482" s="284">
        <v>7.6944100000000004</v>
      </c>
    </row>
    <row r="483" spans="1:13">
      <c r="A483" s="263">
        <v>473</v>
      </c>
      <c r="B483" s="240" t="s">
        <v>193</v>
      </c>
      <c r="C483" s="284">
        <v>34</v>
      </c>
      <c r="D483" s="284">
        <v>34.433333333333337</v>
      </c>
      <c r="E483" s="284">
        <v>33.466666666666676</v>
      </c>
      <c r="F483" s="284">
        <v>32.933333333333337</v>
      </c>
      <c r="G483" s="284">
        <v>31.966666666666676</v>
      </c>
      <c r="H483" s="284">
        <v>34.966666666666676</v>
      </c>
      <c r="I483" s="284">
        <v>35.933333333333344</v>
      </c>
      <c r="J483" s="284">
        <v>36.466666666666676</v>
      </c>
      <c r="K483" s="284">
        <v>35.4</v>
      </c>
      <c r="L483" s="284">
        <v>33.9</v>
      </c>
      <c r="M483" s="284">
        <v>107.24204</v>
      </c>
    </row>
    <row r="484" spans="1:13">
      <c r="A484" s="263">
        <v>474</v>
      </c>
      <c r="B484" s="240" t="s">
        <v>190</v>
      </c>
      <c r="C484" s="284">
        <v>1269.7</v>
      </c>
      <c r="D484" s="284">
        <v>1276.5666666666666</v>
      </c>
      <c r="E484" s="284">
        <v>1255.1333333333332</v>
      </c>
      <c r="F484" s="284">
        <v>1240.5666666666666</v>
      </c>
      <c r="G484" s="284">
        <v>1219.1333333333332</v>
      </c>
      <c r="H484" s="284">
        <v>1291.1333333333332</v>
      </c>
      <c r="I484" s="284">
        <v>1312.5666666666666</v>
      </c>
      <c r="J484" s="284">
        <v>1327.1333333333332</v>
      </c>
      <c r="K484" s="284">
        <v>1298</v>
      </c>
      <c r="L484" s="284">
        <v>1262</v>
      </c>
      <c r="M484" s="284">
        <v>6.5486500000000003</v>
      </c>
    </row>
    <row r="485" spans="1:13">
      <c r="A485" s="263">
        <v>475</v>
      </c>
      <c r="B485" s="240" t="s">
        <v>141</v>
      </c>
      <c r="C485" s="284">
        <v>580.20000000000005</v>
      </c>
      <c r="D485" s="284">
        <v>582.35</v>
      </c>
      <c r="E485" s="284">
        <v>575.70000000000005</v>
      </c>
      <c r="F485" s="284">
        <v>571.20000000000005</v>
      </c>
      <c r="G485" s="284">
        <v>564.55000000000007</v>
      </c>
      <c r="H485" s="284">
        <v>586.85</v>
      </c>
      <c r="I485" s="284">
        <v>593.49999999999989</v>
      </c>
      <c r="J485" s="284">
        <v>598</v>
      </c>
      <c r="K485" s="284">
        <v>589</v>
      </c>
      <c r="L485" s="284">
        <v>577.85</v>
      </c>
      <c r="M485" s="284">
        <v>24.052530000000001</v>
      </c>
    </row>
    <row r="486" spans="1:13">
      <c r="A486" s="263">
        <v>476</v>
      </c>
      <c r="B486" s="240" t="s">
        <v>278</v>
      </c>
      <c r="C486" s="284">
        <v>234.65</v>
      </c>
      <c r="D486" s="284">
        <v>237.5</v>
      </c>
      <c r="E486" s="284">
        <v>229.65</v>
      </c>
      <c r="F486" s="284">
        <v>224.65</v>
      </c>
      <c r="G486" s="284">
        <v>216.8</v>
      </c>
      <c r="H486" s="284">
        <v>242.5</v>
      </c>
      <c r="I486" s="284">
        <v>250.35000000000002</v>
      </c>
      <c r="J486" s="284">
        <v>255.35</v>
      </c>
      <c r="K486" s="284">
        <v>245.35</v>
      </c>
      <c r="L486" s="284">
        <v>232.5</v>
      </c>
      <c r="M486" s="284">
        <v>7.7937700000000003</v>
      </c>
    </row>
    <row r="487" spans="1:13">
      <c r="A487" s="263">
        <v>477</v>
      </c>
      <c r="B487" s="240" t="s">
        <v>516</v>
      </c>
      <c r="C487" s="284">
        <v>2471.5500000000002</v>
      </c>
      <c r="D487" s="284">
        <v>2462.4333333333334</v>
      </c>
      <c r="E487" s="284">
        <v>2429.1166666666668</v>
      </c>
      <c r="F487" s="284">
        <v>2386.6833333333334</v>
      </c>
      <c r="G487" s="284">
        <v>2353.3666666666668</v>
      </c>
      <c r="H487" s="284">
        <v>2504.8666666666668</v>
      </c>
      <c r="I487" s="284">
        <v>2538.1833333333334</v>
      </c>
      <c r="J487" s="284">
        <v>2580.6166666666668</v>
      </c>
      <c r="K487" s="284">
        <v>2495.75</v>
      </c>
      <c r="L487" s="284">
        <v>2420</v>
      </c>
      <c r="M487" s="284">
        <v>0.23738999999999999</v>
      </c>
    </row>
    <row r="488" spans="1:13">
      <c r="A488" s="263">
        <v>478</v>
      </c>
      <c r="B488" s="240" t="s">
        <v>517</v>
      </c>
      <c r="C488" s="284">
        <v>353.6</v>
      </c>
      <c r="D488" s="284">
        <v>354.86666666666662</v>
      </c>
      <c r="E488" s="284">
        <v>350.73333333333323</v>
      </c>
      <c r="F488" s="284">
        <v>347.86666666666662</v>
      </c>
      <c r="G488" s="284">
        <v>343.73333333333323</v>
      </c>
      <c r="H488" s="284">
        <v>357.73333333333323</v>
      </c>
      <c r="I488" s="284">
        <v>361.86666666666656</v>
      </c>
      <c r="J488" s="284">
        <v>364.73333333333323</v>
      </c>
      <c r="K488" s="284">
        <v>359</v>
      </c>
      <c r="L488" s="284">
        <v>352</v>
      </c>
      <c r="M488" s="284">
        <v>2.6528900000000002</v>
      </c>
    </row>
    <row r="489" spans="1:13">
      <c r="A489" s="263">
        <v>479</v>
      </c>
      <c r="B489" s="240" t="s">
        <v>518</v>
      </c>
      <c r="C489" s="284">
        <v>226.1</v>
      </c>
      <c r="D489" s="284">
        <v>227.9</v>
      </c>
      <c r="E489" s="284">
        <v>220.8</v>
      </c>
      <c r="F489" s="284">
        <v>215.5</v>
      </c>
      <c r="G489" s="284">
        <v>208.4</v>
      </c>
      <c r="H489" s="284">
        <v>233.20000000000002</v>
      </c>
      <c r="I489" s="284">
        <v>240.29999999999998</v>
      </c>
      <c r="J489" s="284">
        <v>245.60000000000002</v>
      </c>
      <c r="K489" s="284">
        <v>235</v>
      </c>
      <c r="L489" s="284">
        <v>222.6</v>
      </c>
      <c r="M489" s="284">
        <v>33.742269999999998</v>
      </c>
    </row>
    <row r="490" spans="1:13">
      <c r="A490" s="263">
        <v>480</v>
      </c>
      <c r="B490" s="240" t="s">
        <v>519</v>
      </c>
      <c r="C490" s="284">
        <v>3629.1</v>
      </c>
      <c r="D490" s="284">
        <v>3663.3833333333337</v>
      </c>
      <c r="E490" s="284">
        <v>3576.7666666666673</v>
      </c>
      <c r="F490" s="284">
        <v>3524.4333333333338</v>
      </c>
      <c r="G490" s="284">
        <v>3437.8166666666675</v>
      </c>
      <c r="H490" s="284">
        <v>3715.7166666666672</v>
      </c>
      <c r="I490" s="284">
        <v>3802.333333333333</v>
      </c>
      <c r="J490" s="284">
        <v>3854.666666666667</v>
      </c>
      <c r="K490" s="284">
        <v>3750</v>
      </c>
      <c r="L490" s="284">
        <v>3611.05</v>
      </c>
      <c r="M490" s="284">
        <v>0.13883999999999999</v>
      </c>
    </row>
    <row r="491" spans="1:13">
      <c r="A491" s="263">
        <v>481</v>
      </c>
      <c r="B491" s="240" t="s">
        <v>520</v>
      </c>
      <c r="C491" s="284">
        <v>2688.45</v>
      </c>
      <c r="D491" s="284">
        <v>2712.1</v>
      </c>
      <c r="E491" s="284">
        <v>2646.35</v>
      </c>
      <c r="F491" s="284">
        <v>2604.25</v>
      </c>
      <c r="G491" s="284">
        <v>2538.5</v>
      </c>
      <c r="H491" s="284">
        <v>2754.2</v>
      </c>
      <c r="I491" s="284">
        <v>2819.95</v>
      </c>
      <c r="J491" s="284">
        <v>2862.0499999999997</v>
      </c>
      <c r="K491" s="284">
        <v>2777.85</v>
      </c>
      <c r="L491" s="284">
        <v>2670</v>
      </c>
      <c r="M491" s="284">
        <v>0.28009000000000001</v>
      </c>
    </row>
    <row r="492" spans="1:13">
      <c r="A492" s="263">
        <v>482</v>
      </c>
      <c r="B492" s="240" t="s">
        <v>521</v>
      </c>
      <c r="C492" s="284">
        <v>53.75</v>
      </c>
      <c r="D492" s="284">
        <v>53.800000000000004</v>
      </c>
      <c r="E492" s="284">
        <v>52.20000000000001</v>
      </c>
      <c r="F492" s="284">
        <v>50.650000000000006</v>
      </c>
      <c r="G492" s="284">
        <v>49.050000000000011</v>
      </c>
      <c r="H492" s="284">
        <v>55.350000000000009</v>
      </c>
      <c r="I492" s="284">
        <v>56.95</v>
      </c>
      <c r="J492" s="284">
        <v>58.500000000000007</v>
      </c>
      <c r="K492" s="284">
        <v>55.4</v>
      </c>
      <c r="L492" s="284">
        <v>52.25</v>
      </c>
      <c r="M492" s="284">
        <v>21.699729999999999</v>
      </c>
    </row>
    <row r="493" spans="1:13">
      <c r="A493" s="263">
        <v>483</v>
      </c>
      <c r="B493" s="240" t="s">
        <v>522</v>
      </c>
      <c r="C493" s="284">
        <v>1066.55</v>
      </c>
      <c r="D493" s="284">
        <v>1071.55</v>
      </c>
      <c r="E493" s="284">
        <v>1048.5</v>
      </c>
      <c r="F493" s="284">
        <v>1030.45</v>
      </c>
      <c r="G493" s="284">
        <v>1007.4000000000001</v>
      </c>
      <c r="H493" s="284">
        <v>1089.5999999999999</v>
      </c>
      <c r="I493" s="284">
        <v>1112.6499999999996</v>
      </c>
      <c r="J493" s="284">
        <v>1130.6999999999998</v>
      </c>
      <c r="K493" s="284">
        <v>1094.5999999999999</v>
      </c>
      <c r="L493" s="284">
        <v>1053.5</v>
      </c>
      <c r="M493" s="284">
        <v>1.36595</v>
      </c>
    </row>
    <row r="494" spans="1:13">
      <c r="A494" s="263">
        <v>484</v>
      </c>
      <c r="B494" s="240" t="s">
        <v>279</v>
      </c>
      <c r="C494" s="284">
        <v>464.55</v>
      </c>
      <c r="D494" s="284">
        <v>462.7</v>
      </c>
      <c r="E494" s="284">
        <v>447.75</v>
      </c>
      <c r="F494" s="284">
        <v>430.95</v>
      </c>
      <c r="G494" s="284">
        <v>416</v>
      </c>
      <c r="H494" s="284">
        <v>479.5</v>
      </c>
      <c r="I494" s="284">
        <v>494.44999999999993</v>
      </c>
      <c r="J494" s="284">
        <v>511.25</v>
      </c>
      <c r="K494" s="284">
        <v>477.65</v>
      </c>
      <c r="L494" s="284">
        <v>445.9</v>
      </c>
      <c r="M494" s="284">
        <v>2.7251400000000001</v>
      </c>
    </row>
    <row r="495" spans="1:13">
      <c r="A495" s="263">
        <v>485</v>
      </c>
      <c r="B495" s="240" t="s">
        <v>523</v>
      </c>
      <c r="C495" s="284">
        <v>887.3</v>
      </c>
      <c r="D495" s="284">
        <v>892.94999999999993</v>
      </c>
      <c r="E495" s="284">
        <v>876.34999999999991</v>
      </c>
      <c r="F495" s="284">
        <v>865.4</v>
      </c>
      <c r="G495" s="284">
        <v>848.8</v>
      </c>
      <c r="H495" s="284">
        <v>903.89999999999986</v>
      </c>
      <c r="I495" s="284">
        <v>920.5</v>
      </c>
      <c r="J495" s="284">
        <v>931.44999999999982</v>
      </c>
      <c r="K495" s="284">
        <v>909.55</v>
      </c>
      <c r="L495" s="284">
        <v>882</v>
      </c>
      <c r="M495" s="284">
        <v>1.8350500000000001</v>
      </c>
    </row>
    <row r="496" spans="1:13">
      <c r="A496" s="263">
        <v>486</v>
      </c>
      <c r="B496" s="240" t="s">
        <v>524</v>
      </c>
      <c r="C496" s="284">
        <v>1666.55</v>
      </c>
      <c r="D496" s="284">
        <v>1672.9000000000003</v>
      </c>
      <c r="E496" s="284">
        <v>1649.8000000000006</v>
      </c>
      <c r="F496" s="284">
        <v>1633.0500000000004</v>
      </c>
      <c r="G496" s="284">
        <v>1609.9500000000007</v>
      </c>
      <c r="H496" s="284">
        <v>1689.6500000000005</v>
      </c>
      <c r="I496" s="284">
        <v>1712.7500000000005</v>
      </c>
      <c r="J496" s="284">
        <v>1729.5000000000005</v>
      </c>
      <c r="K496" s="284">
        <v>1696</v>
      </c>
      <c r="L496" s="284">
        <v>1656.15</v>
      </c>
      <c r="M496" s="284">
        <v>1.0037799999999999</v>
      </c>
    </row>
    <row r="497" spans="1:13">
      <c r="A497" s="263">
        <v>487</v>
      </c>
      <c r="B497" s="240" t="s">
        <v>525</v>
      </c>
      <c r="C497" s="284">
        <v>1235.25</v>
      </c>
      <c r="D497" s="284">
        <v>1230.45</v>
      </c>
      <c r="E497" s="284">
        <v>1218.3500000000001</v>
      </c>
      <c r="F497" s="284">
        <v>1201.45</v>
      </c>
      <c r="G497" s="284">
        <v>1189.3500000000001</v>
      </c>
      <c r="H497" s="284">
        <v>1247.3500000000001</v>
      </c>
      <c r="I497" s="284">
        <v>1259.45</v>
      </c>
      <c r="J497" s="284">
        <v>1276.3500000000001</v>
      </c>
      <c r="K497" s="284">
        <v>1242.55</v>
      </c>
      <c r="L497" s="284">
        <v>1213.55</v>
      </c>
      <c r="M497" s="284">
        <v>0.82198000000000004</v>
      </c>
    </row>
    <row r="498" spans="1:13">
      <c r="A498" s="263">
        <v>488</v>
      </c>
      <c r="B498" s="240" t="s">
        <v>118</v>
      </c>
      <c r="C498" s="284">
        <v>11.7</v>
      </c>
      <c r="D498" s="284">
        <v>11.816666666666668</v>
      </c>
      <c r="E498" s="284">
        <v>11.483333333333336</v>
      </c>
      <c r="F498" s="284">
        <v>11.266666666666667</v>
      </c>
      <c r="G498" s="284">
        <v>10.933333333333335</v>
      </c>
      <c r="H498" s="284">
        <v>12.033333333333337</v>
      </c>
      <c r="I498" s="284">
        <v>12.366666666666669</v>
      </c>
      <c r="J498" s="284">
        <v>12.583333333333337</v>
      </c>
      <c r="K498" s="284">
        <v>12.15</v>
      </c>
      <c r="L498" s="284">
        <v>11.6</v>
      </c>
      <c r="M498" s="284">
        <v>1810.41724</v>
      </c>
    </row>
    <row r="499" spans="1:13">
      <c r="A499" s="263">
        <v>489</v>
      </c>
      <c r="B499" s="240" t="s">
        <v>196</v>
      </c>
      <c r="C499" s="284">
        <v>1040.4000000000001</v>
      </c>
      <c r="D499" s="284">
        <v>1030.0166666666667</v>
      </c>
      <c r="E499" s="284">
        <v>1014.5333333333333</v>
      </c>
      <c r="F499" s="284">
        <v>988.66666666666663</v>
      </c>
      <c r="G499" s="284">
        <v>973.18333333333328</v>
      </c>
      <c r="H499" s="284">
        <v>1055.8833333333332</v>
      </c>
      <c r="I499" s="284">
        <v>1071.3666666666663</v>
      </c>
      <c r="J499" s="284">
        <v>1097.2333333333333</v>
      </c>
      <c r="K499" s="284">
        <v>1045.5</v>
      </c>
      <c r="L499" s="284">
        <v>1004.15</v>
      </c>
      <c r="M499" s="284">
        <v>21.912410000000001</v>
      </c>
    </row>
    <row r="500" spans="1:13">
      <c r="A500" s="263">
        <v>490</v>
      </c>
      <c r="B500" s="240" t="s">
        <v>526</v>
      </c>
      <c r="C500" s="284">
        <v>5601.35</v>
      </c>
      <c r="D500" s="284">
        <v>5588.7833333333328</v>
      </c>
      <c r="E500" s="284">
        <v>5532.5666666666657</v>
      </c>
      <c r="F500" s="284">
        <v>5463.7833333333328</v>
      </c>
      <c r="G500" s="284">
        <v>5407.5666666666657</v>
      </c>
      <c r="H500" s="284">
        <v>5657.5666666666657</v>
      </c>
      <c r="I500" s="284">
        <v>5713.7833333333328</v>
      </c>
      <c r="J500" s="284">
        <v>5782.5666666666657</v>
      </c>
      <c r="K500" s="284">
        <v>5645</v>
      </c>
      <c r="L500" s="284">
        <v>5520</v>
      </c>
      <c r="M500" s="284">
        <v>2.623E-2</v>
      </c>
    </row>
    <row r="501" spans="1:13">
      <c r="A501" s="263">
        <v>491</v>
      </c>
      <c r="B501" s="240" t="s">
        <v>527</v>
      </c>
      <c r="C501" s="284">
        <v>125.9</v>
      </c>
      <c r="D501" s="284">
        <v>126.28333333333335</v>
      </c>
      <c r="E501" s="284">
        <v>125.01666666666669</v>
      </c>
      <c r="F501" s="284">
        <v>124.13333333333335</v>
      </c>
      <c r="G501" s="284">
        <v>122.8666666666667</v>
      </c>
      <c r="H501" s="284">
        <v>127.16666666666669</v>
      </c>
      <c r="I501" s="284">
        <v>128.43333333333334</v>
      </c>
      <c r="J501" s="284">
        <v>129.31666666666666</v>
      </c>
      <c r="K501" s="284">
        <v>127.55</v>
      </c>
      <c r="L501" s="284">
        <v>125.4</v>
      </c>
      <c r="M501" s="284">
        <v>4.2056199999999997</v>
      </c>
    </row>
    <row r="502" spans="1:13">
      <c r="A502" s="263">
        <v>492</v>
      </c>
      <c r="B502" s="240" t="s">
        <v>528</v>
      </c>
      <c r="C502" s="284">
        <v>67.25</v>
      </c>
      <c r="D502" s="284">
        <v>68.149999999999991</v>
      </c>
      <c r="E502" s="284">
        <v>66.09999999999998</v>
      </c>
      <c r="F502" s="284">
        <v>64.949999999999989</v>
      </c>
      <c r="G502" s="284">
        <v>62.899999999999977</v>
      </c>
      <c r="H502" s="284">
        <v>69.299999999999983</v>
      </c>
      <c r="I502" s="284">
        <v>71.349999999999994</v>
      </c>
      <c r="J502" s="284">
        <v>72.499999999999986</v>
      </c>
      <c r="K502" s="284">
        <v>70.2</v>
      </c>
      <c r="L502" s="284">
        <v>67</v>
      </c>
      <c r="M502" s="284">
        <v>8.8729300000000002</v>
      </c>
    </row>
    <row r="503" spans="1:13">
      <c r="A503" s="263">
        <v>493</v>
      </c>
      <c r="B503" s="240" t="s">
        <v>772</v>
      </c>
      <c r="C503" s="284">
        <v>456.55</v>
      </c>
      <c r="D503" s="284">
        <v>460.2166666666667</v>
      </c>
      <c r="E503" s="284">
        <v>449.73333333333341</v>
      </c>
      <c r="F503" s="284">
        <v>442.91666666666669</v>
      </c>
      <c r="G503" s="284">
        <v>432.43333333333339</v>
      </c>
      <c r="H503" s="284">
        <v>467.03333333333342</v>
      </c>
      <c r="I503" s="284">
        <v>477.51666666666677</v>
      </c>
      <c r="J503" s="284">
        <v>484.33333333333343</v>
      </c>
      <c r="K503" s="284">
        <v>470.7</v>
      </c>
      <c r="L503" s="284">
        <v>453.4</v>
      </c>
      <c r="M503" s="284">
        <v>0.84319999999999995</v>
      </c>
    </row>
    <row r="504" spans="1:13">
      <c r="A504" s="263">
        <v>494</v>
      </c>
      <c r="B504" s="240" t="s">
        <v>529</v>
      </c>
      <c r="C504" s="284">
        <v>2374.75</v>
      </c>
      <c r="D504" s="284">
        <v>2404.0666666666666</v>
      </c>
      <c r="E504" s="284">
        <v>2340.6833333333334</v>
      </c>
      <c r="F504" s="284">
        <v>2306.6166666666668</v>
      </c>
      <c r="G504" s="284">
        <v>2243.2333333333336</v>
      </c>
      <c r="H504" s="284">
        <v>2438.1333333333332</v>
      </c>
      <c r="I504" s="284">
        <v>2501.5166666666664</v>
      </c>
      <c r="J504" s="284">
        <v>2535.583333333333</v>
      </c>
      <c r="K504" s="284">
        <v>2467.4499999999998</v>
      </c>
      <c r="L504" s="284">
        <v>2370</v>
      </c>
      <c r="M504" s="284">
        <v>2.1931400000000001</v>
      </c>
    </row>
    <row r="505" spans="1:13">
      <c r="A505" s="263">
        <v>495</v>
      </c>
      <c r="B505" s="240" t="s">
        <v>197</v>
      </c>
      <c r="C505" s="284">
        <v>435.3</v>
      </c>
      <c r="D505" s="284">
        <v>433.09999999999997</v>
      </c>
      <c r="E505" s="284">
        <v>428.49999999999994</v>
      </c>
      <c r="F505" s="284">
        <v>421.7</v>
      </c>
      <c r="G505" s="284">
        <v>417.09999999999997</v>
      </c>
      <c r="H505" s="284">
        <v>439.89999999999992</v>
      </c>
      <c r="I505" s="284">
        <v>444.49999999999994</v>
      </c>
      <c r="J505" s="284">
        <v>451.2999999999999</v>
      </c>
      <c r="K505" s="284">
        <v>437.7</v>
      </c>
      <c r="L505" s="284">
        <v>426.3</v>
      </c>
      <c r="M505" s="284">
        <v>125.1634</v>
      </c>
    </row>
    <row r="506" spans="1:13">
      <c r="A506" s="263">
        <v>496</v>
      </c>
      <c r="B506" s="240" t="s">
        <v>530</v>
      </c>
      <c r="C506" s="284">
        <v>507.55</v>
      </c>
      <c r="D506" s="284">
        <v>509.36666666666662</v>
      </c>
      <c r="E506" s="284">
        <v>501.23333333333323</v>
      </c>
      <c r="F506" s="284">
        <v>494.91666666666663</v>
      </c>
      <c r="G506" s="284">
        <v>486.78333333333325</v>
      </c>
      <c r="H506" s="284">
        <v>515.68333333333317</v>
      </c>
      <c r="I506" s="284">
        <v>523.81666666666661</v>
      </c>
      <c r="J506" s="284">
        <v>530.13333333333321</v>
      </c>
      <c r="K506" s="284">
        <v>517.5</v>
      </c>
      <c r="L506" s="284">
        <v>503.05</v>
      </c>
      <c r="M506" s="284">
        <v>3.6363500000000002</v>
      </c>
    </row>
    <row r="507" spans="1:13">
      <c r="A507" s="263">
        <v>497</v>
      </c>
      <c r="B507" s="240" t="s">
        <v>198</v>
      </c>
      <c r="C507" s="284">
        <v>17.05</v>
      </c>
      <c r="D507" s="284">
        <v>17.083333333333332</v>
      </c>
      <c r="E507" s="284">
        <v>16.866666666666664</v>
      </c>
      <c r="F507" s="284">
        <v>16.68333333333333</v>
      </c>
      <c r="G507" s="284">
        <v>16.466666666666661</v>
      </c>
      <c r="H507" s="284">
        <v>17.266666666666666</v>
      </c>
      <c r="I507" s="284">
        <v>17.483333333333334</v>
      </c>
      <c r="J507" s="284">
        <v>17.666666666666668</v>
      </c>
      <c r="K507" s="284">
        <v>17.3</v>
      </c>
      <c r="L507" s="284">
        <v>16.899999999999999</v>
      </c>
      <c r="M507" s="284">
        <v>1327.8878500000001</v>
      </c>
    </row>
    <row r="508" spans="1:13">
      <c r="A508" s="263">
        <v>498</v>
      </c>
      <c r="B508" s="240" t="s">
        <v>199</v>
      </c>
      <c r="C508" s="284">
        <v>219.75</v>
      </c>
      <c r="D508" s="284">
        <v>217.65</v>
      </c>
      <c r="E508" s="284">
        <v>212.9</v>
      </c>
      <c r="F508" s="284">
        <v>206.05</v>
      </c>
      <c r="G508" s="284">
        <v>201.3</v>
      </c>
      <c r="H508" s="284">
        <v>224.5</v>
      </c>
      <c r="I508" s="284">
        <v>229.25</v>
      </c>
      <c r="J508" s="284">
        <v>236.1</v>
      </c>
      <c r="K508" s="284">
        <v>222.4</v>
      </c>
      <c r="L508" s="284">
        <v>210.8</v>
      </c>
      <c r="M508" s="284">
        <v>520.78445999999997</v>
      </c>
    </row>
    <row r="509" spans="1:13">
      <c r="A509" s="263">
        <v>499</v>
      </c>
      <c r="B509" s="240" t="s">
        <v>531</v>
      </c>
      <c r="C509" s="284">
        <v>236.7</v>
      </c>
      <c r="D509" s="284">
        <v>237.4</v>
      </c>
      <c r="E509" s="284">
        <v>235.35000000000002</v>
      </c>
      <c r="F509" s="284">
        <v>234.00000000000003</v>
      </c>
      <c r="G509" s="284">
        <v>231.95000000000005</v>
      </c>
      <c r="H509" s="284">
        <v>238.75</v>
      </c>
      <c r="I509" s="284">
        <v>240.8</v>
      </c>
      <c r="J509" s="284">
        <v>242.14999999999998</v>
      </c>
      <c r="K509" s="284">
        <v>239.45</v>
      </c>
      <c r="L509" s="284">
        <v>236.05</v>
      </c>
      <c r="M509" s="284">
        <v>0.94806999999999997</v>
      </c>
    </row>
    <row r="510" spans="1:13">
      <c r="A510" s="263">
        <v>500</v>
      </c>
      <c r="B510" s="240" t="s">
        <v>532</v>
      </c>
      <c r="C510" s="284">
        <v>1902.6</v>
      </c>
      <c r="D510" s="284">
        <v>1906.4666666666665</v>
      </c>
      <c r="E510" s="284">
        <v>1877.883333333333</v>
      </c>
      <c r="F510" s="284">
        <v>1853.1666666666665</v>
      </c>
      <c r="G510" s="284">
        <v>1824.583333333333</v>
      </c>
      <c r="H510" s="284">
        <v>1931.1833333333329</v>
      </c>
      <c r="I510" s="284">
        <v>1959.7666666666664</v>
      </c>
      <c r="J510" s="284">
        <v>1984.4833333333329</v>
      </c>
      <c r="K510" s="284">
        <v>1935.05</v>
      </c>
      <c r="L510" s="284">
        <v>1881.75</v>
      </c>
      <c r="M510" s="284">
        <v>0.32907999999999998</v>
      </c>
    </row>
    <row r="511" spans="1:13">
      <c r="A511" s="263">
        <v>501</v>
      </c>
      <c r="B511" s="240" t="s">
        <v>742</v>
      </c>
      <c r="C511" s="284">
        <v>988.55</v>
      </c>
      <c r="D511" s="284">
        <v>994</v>
      </c>
      <c r="E511" s="284">
        <v>976.15</v>
      </c>
      <c r="F511" s="284">
        <v>963.75</v>
      </c>
      <c r="G511" s="284">
        <v>945.9</v>
      </c>
      <c r="H511" s="284">
        <v>1006.4</v>
      </c>
      <c r="I511" s="284">
        <v>1024.25</v>
      </c>
      <c r="J511" s="284">
        <v>1036.6500000000001</v>
      </c>
      <c r="K511" s="284">
        <v>1011.85</v>
      </c>
      <c r="L511" s="284">
        <v>981.6</v>
      </c>
      <c r="M511" s="284">
        <v>0.81652999999999998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140625" defaultRowHeight="12.75"/>
  <cols>
    <col min="1" max="1" width="12.140625" style="239" customWidth="1"/>
    <col min="2" max="2" width="14.28515625" style="118" customWidth="1"/>
    <col min="3" max="3" width="28.140625" style="240" customWidth="1"/>
    <col min="4" max="4" width="55.855468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140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56"/>
      <c r="B5" s="556"/>
      <c r="C5" s="557"/>
      <c r="D5" s="557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58" t="s">
        <v>534</v>
      </c>
      <c r="C7" s="558"/>
      <c r="D7" s="257">
        <f>Main!B10</f>
        <v>44236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44235</v>
      </c>
      <c r="B10" s="262">
        <v>538566</v>
      </c>
      <c r="C10" s="263" t="s">
        <v>925</v>
      </c>
      <c r="D10" s="263" t="s">
        <v>926</v>
      </c>
      <c r="E10" s="263" t="s">
        <v>544</v>
      </c>
      <c r="F10" s="376">
        <v>186429</v>
      </c>
      <c r="G10" s="262">
        <v>915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44235</v>
      </c>
      <c r="B11" s="262">
        <v>524640</v>
      </c>
      <c r="C11" s="263" t="s">
        <v>927</v>
      </c>
      <c r="D11" s="263" t="s">
        <v>928</v>
      </c>
      <c r="E11" s="263" t="s">
        <v>543</v>
      </c>
      <c r="F11" s="376">
        <v>191893</v>
      </c>
      <c r="G11" s="262">
        <v>24.84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44235</v>
      </c>
      <c r="B12" s="262">
        <v>524640</v>
      </c>
      <c r="C12" s="263" t="s">
        <v>927</v>
      </c>
      <c r="D12" s="263" t="s">
        <v>929</v>
      </c>
      <c r="E12" s="263" t="s">
        <v>544</v>
      </c>
      <c r="F12" s="376">
        <v>118056</v>
      </c>
      <c r="G12" s="262">
        <v>24.9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44235</v>
      </c>
      <c r="B13" s="262">
        <v>540545</v>
      </c>
      <c r="C13" s="263" t="s">
        <v>930</v>
      </c>
      <c r="D13" s="263" t="s">
        <v>931</v>
      </c>
      <c r="E13" s="263" t="s">
        <v>543</v>
      </c>
      <c r="F13" s="376">
        <v>21273</v>
      </c>
      <c r="G13" s="262">
        <v>69.099999999999994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44235</v>
      </c>
      <c r="B14" s="262">
        <v>540545</v>
      </c>
      <c r="C14" s="263" t="s">
        <v>930</v>
      </c>
      <c r="D14" s="263" t="s">
        <v>931</v>
      </c>
      <c r="E14" s="263" t="s">
        <v>544</v>
      </c>
      <c r="F14" s="376">
        <v>59976</v>
      </c>
      <c r="G14" s="262">
        <v>67.209999999999994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44235</v>
      </c>
      <c r="B15" s="262">
        <v>531862</v>
      </c>
      <c r="C15" s="263" t="s">
        <v>932</v>
      </c>
      <c r="D15" s="263" t="s">
        <v>933</v>
      </c>
      <c r="E15" s="263" t="s">
        <v>544</v>
      </c>
      <c r="F15" s="376">
        <v>31161</v>
      </c>
      <c r="G15" s="262">
        <v>161.61000000000001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44235</v>
      </c>
      <c r="B16" s="262">
        <v>542934</v>
      </c>
      <c r="C16" s="263" t="s">
        <v>884</v>
      </c>
      <c r="D16" s="263" t="s">
        <v>934</v>
      </c>
      <c r="E16" s="263" t="s">
        <v>544</v>
      </c>
      <c r="F16" s="376">
        <v>44000</v>
      </c>
      <c r="G16" s="262">
        <v>44.74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44235</v>
      </c>
      <c r="B17" s="262">
        <v>542803</v>
      </c>
      <c r="C17" s="263" t="s">
        <v>896</v>
      </c>
      <c r="D17" s="263" t="s">
        <v>897</v>
      </c>
      <c r="E17" s="263" t="s">
        <v>544</v>
      </c>
      <c r="F17" s="376">
        <v>10000</v>
      </c>
      <c r="G17" s="262">
        <v>89.03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44235</v>
      </c>
      <c r="B18" s="262">
        <v>533090</v>
      </c>
      <c r="C18" s="263" t="s">
        <v>935</v>
      </c>
      <c r="D18" s="263" t="s">
        <v>936</v>
      </c>
      <c r="E18" s="263" t="s">
        <v>543</v>
      </c>
      <c r="F18" s="376">
        <v>500000</v>
      </c>
      <c r="G18" s="262">
        <v>3.09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44235</v>
      </c>
      <c r="B19" s="262">
        <v>533090</v>
      </c>
      <c r="C19" s="263" t="s">
        <v>935</v>
      </c>
      <c r="D19" s="263" t="s">
        <v>937</v>
      </c>
      <c r="E19" s="263" t="s">
        <v>543</v>
      </c>
      <c r="F19" s="376">
        <v>500000</v>
      </c>
      <c r="G19" s="262">
        <v>3.09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44235</v>
      </c>
      <c r="B20" s="262">
        <v>533090</v>
      </c>
      <c r="C20" s="263" t="s">
        <v>935</v>
      </c>
      <c r="D20" s="263" t="s">
        <v>938</v>
      </c>
      <c r="E20" s="263" t="s">
        <v>544</v>
      </c>
      <c r="F20" s="376">
        <v>1100000</v>
      </c>
      <c r="G20" s="262">
        <v>3.09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44235</v>
      </c>
      <c r="B21" s="262">
        <v>538928</v>
      </c>
      <c r="C21" s="263" t="s">
        <v>939</v>
      </c>
      <c r="D21" s="263" t="s">
        <v>940</v>
      </c>
      <c r="E21" s="263" t="s">
        <v>544</v>
      </c>
      <c r="F21" s="376">
        <v>231418</v>
      </c>
      <c r="G21" s="262">
        <v>18.899999999999999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44235</v>
      </c>
      <c r="B22" s="262">
        <v>538928</v>
      </c>
      <c r="C22" s="263" t="s">
        <v>939</v>
      </c>
      <c r="D22" s="263" t="s">
        <v>941</v>
      </c>
      <c r="E22" s="263" t="s">
        <v>544</v>
      </c>
      <c r="F22" s="376">
        <v>423750</v>
      </c>
      <c r="G22" s="262">
        <v>18.850000000000001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44235</v>
      </c>
      <c r="B23" s="262">
        <v>538928</v>
      </c>
      <c r="C23" s="263" t="s">
        <v>939</v>
      </c>
      <c r="D23" s="263" t="s">
        <v>928</v>
      </c>
      <c r="E23" s="263" t="s">
        <v>543</v>
      </c>
      <c r="F23" s="376">
        <v>658001</v>
      </c>
      <c r="G23" s="262">
        <v>18.87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44235</v>
      </c>
      <c r="B24" s="262">
        <v>539519</v>
      </c>
      <c r="C24" s="263" t="s">
        <v>899</v>
      </c>
      <c r="D24" s="263" t="s">
        <v>900</v>
      </c>
      <c r="E24" s="263" t="s">
        <v>544</v>
      </c>
      <c r="F24" s="376">
        <v>18000</v>
      </c>
      <c r="G24" s="262">
        <v>15.25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44235</v>
      </c>
      <c r="B25" s="262">
        <v>541352</v>
      </c>
      <c r="C25" s="263" t="s">
        <v>942</v>
      </c>
      <c r="D25" s="263" t="s">
        <v>928</v>
      </c>
      <c r="E25" s="263" t="s">
        <v>543</v>
      </c>
      <c r="F25" s="376">
        <v>160000</v>
      </c>
      <c r="G25" s="262">
        <v>27.86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44235</v>
      </c>
      <c r="B26" s="262">
        <v>541352</v>
      </c>
      <c r="C26" s="263" t="s">
        <v>942</v>
      </c>
      <c r="D26" s="263" t="s">
        <v>940</v>
      </c>
      <c r="E26" s="263" t="s">
        <v>544</v>
      </c>
      <c r="F26" s="376">
        <v>52000</v>
      </c>
      <c r="G26" s="262">
        <v>27.9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44235</v>
      </c>
      <c r="B27" s="262">
        <v>530169</v>
      </c>
      <c r="C27" s="263" t="s">
        <v>943</v>
      </c>
      <c r="D27" s="263" t="s">
        <v>944</v>
      </c>
      <c r="E27" s="263" t="s">
        <v>543</v>
      </c>
      <c r="F27" s="376">
        <v>101163</v>
      </c>
      <c r="G27" s="262">
        <v>5.56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44235</v>
      </c>
      <c r="B28" s="262">
        <v>530169</v>
      </c>
      <c r="C28" s="263" t="s">
        <v>943</v>
      </c>
      <c r="D28" s="263" t="s">
        <v>945</v>
      </c>
      <c r="E28" s="263" t="s">
        <v>544</v>
      </c>
      <c r="F28" s="376">
        <v>101163</v>
      </c>
      <c r="G28" s="262">
        <v>5.56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44235</v>
      </c>
      <c r="B29" s="262">
        <v>539291</v>
      </c>
      <c r="C29" s="263" t="s">
        <v>885</v>
      </c>
      <c r="D29" s="263" t="s">
        <v>886</v>
      </c>
      <c r="E29" s="263" t="s">
        <v>543</v>
      </c>
      <c r="F29" s="376">
        <v>27986</v>
      </c>
      <c r="G29" s="262">
        <v>91.43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44235</v>
      </c>
      <c r="B30" s="262">
        <v>539291</v>
      </c>
      <c r="C30" s="263" t="s">
        <v>885</v>
      </c>
      <c r="D30" s="263" t="s">
        <v>886</v>
      </c>
      <c r="E30" s="263" t="s">
        <v>544</v>
      </c>
      <c r="F30" s="376">
        <v>11916</v>
      </c>
      <c r="G30" s="262">
        <v>91.77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44235</v>
      </c>
      <c r="B31" s="262">
        <v>539673</v>
      </c>
      <c r="C31" s="263" t="s">
        <v>946</v>
      </c>
      <c r="D31" s="263" t="s">
        <v>947</v>
      </c>
      <c r="E31" s="263" t="s">
        <v>543</v>
      </c>
      <c r="F31" s="376">
        <v>18000</v>
      </c>
      <c r="G31" s="262">
        <v>8.5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44235</v>
      </c>
      <c r="B32" s="262">
        <v>539673</v>
      </c>
      <c r="C32" s="263" t="s">
        <v>946</v>
      </c>
      <c r="D32" s="263" t="s">
        <v>948</v>
      </c>
      <c r="E32" s="263" t="s">
        <v>544</v>
      </c>
      <c r="F32" s="376">
        <v>18000</v>
      </c>
      <c r="G32" s="262">
        <v>8.5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44235</v>
      </c>
      <c r="B33" s="262">
        <v>540786</v>
      </c>
      <c r="C33" s="263" t="s">
        <v>949</v>
      </c>
      <c r="D33" s="263" t="s">
        <v>928</v>
      </c>
      <c r="E33" s="263" t="s">
        <v>543</v>
      </c>
      <c r="F33" s="376">
        <v>534000</v>
      </c>
      <c r="G33" s="262">
        <v>31.07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44235</v>
      </c>
      <c r="B34" s="262">
        <v>540786</v>
      </c>
      <c r="C34" s="263" t="s">
        <v>949</v>
      </c>
      <c r="D34" s="263" t="s">
        <v>950</v>
      </c>
      <c r="E34" s="263" t="s">
        <v>544</v>
      </c>
      <c r="F34" s="376">
        <v>96000</v>
      </c>
      <c r="G34" s="262">
        <v>31.25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44235</v>
      </c>
      <c r="B35" s="262">
        <v>540786</v>
      </c>
      <c r="C35" s="263" t="s">
        <v>949</v>
      </c>
      <c r="D35" s="263" t="s">
        <v>929</v>
      </c>
      <c r="E35" s="263" t="s">
        <v>544</v>
      </c>
      <c r="F35" s="376">
        <v>366000</v>
      </c>
      <c r="G35" s="262">
        <v>31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44235</v>
      </c>
      <c r="B36" s="262">
        <v>542034</v>
      </c>
      <c r="C36" s="263" t="s">
        <v>951</v>
      </c>
      <c r="D36" s="263" t="s">
        <v>952</v>
      </c>
      <c r="E36" s="263" t="s">
        <v>543</v>
      </c>
      <c r="F36" s="376">
        <v>150000</v>
      </c>
      <c r="G36" s="262">
        <v>19.489999999999998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44235</v>
      </c>
      <c r="B37" s="262">
        <v>508905</v>
      </c>
      <c r="C37" s="263" t="s">
        <v>901</v>
      </c>
      <c r="D37" s="263" t="s">
        <v>903</v>
      </c>
      <c r="E37" s="263" t="s">
        <v>543</v>
      </c>
      <c r="F37" s="376">
        <v>50000</v>
      </c>
      <c r="G37" s="262">
        <v>44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44235</v>
      </c>
      <c r="B38" s="262">
        <v>508905</v>
      </c>
      <c r="C38" s="263" t="s">
        <v>901</v>
      </c>
      <c r="D38" s="263" t="s">
        <v>902</v>
      </c>
      <c r="E38" s="263" t="s">
        <v>544</v>
      </c>
      <c r="F38" s="376">
        <v>30030</v>
      </c>
      <c r="G38" s="262">
        <v>44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44235</v>
      </c>
      <c r="B39" s="262">
        <v>538920</v>
      </c>
      <c r="C39" s="263" t="s">
        <v>887</v>
      </c>
      <c r="D39" s="263" t="s">
        <v>953</v>
      </c>
      <c r="E39" s="263" t="s">
        <v>543</v>
      </c>
      <c r="F39" s="376">
        <v>21000</v>
      </c>
      <c r="G39" s="262">
        <v>15.27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44235</v>
      </c>
      <c r="B40" s="262">
        <v>538920</v>
      </c>
      <c r="C40" s="263" t="s">
        <v>887</v>
      </c>
      <c r="D40" s="263" t="s">
        <v>954</v>
      </c>
      <c r="E40" s="263" t="s">
        <v>544</v>
      </c>
      <c r="F40" s="376">
        <v>28666</v>
      </c>
      <c r="G40" s="262">
        <v>15.27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44235</v>
      </c>
      <c r="B41" s="262">
        <v>538920</v>
      </c>
      <c r="C41" s="263" t="s">
        <v>887</v>
      </c>
      <c r="D41" s="263" t="s">
        <v>955</v>
      </c>
      <c r="E41" s="263" t="s">
        <v>544</v>
      </c>
      <c r="F41" s="376">
        <v>48779</v>
      </c>
      <c r="G41" s="262">
        <v>15.27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44235</v>
      </c>
      <c r="B42" s="262">
        <v>538920</v>
      </c>
      <c r="C42" s="263" t="s">
        <v>887</v>
      </c>
      <c r="D42" s="263" t="s">
        <v>956</v>
      </c>
      <c r="E42" s="263" t="s">
        <v>544</v>
      </c>
      <c r="F42" s="376">
        <v>91000</v>
      </c>
      <c r="G42" s="262">
        <v>15.27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44235</v>
      </c>
      <c r="B43" s="262">
        <v>538920</v>
      </c>
      <c r="C43" s="263" t="s">
        <v>887</v>
      </c>
      <c r="D43" s="263" t="s">
        <v>957</v>
      </c>
      <c r="E43" s="263" t="s">
        <v>544</v>
      </c>
      <c r="F43" s="376">
        <v>97000</v>
      </c>
      <c r="G43" s="262">
        <v>15.27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44235</v>
      </c>
      <c r="B44" s="262">
        <v>538920</v>
      </c>
      <c r="C44" s="263" t="s">
        <v>887</v>
      </c>
      <c r="D44" s="263" t="s">
        <v>890</v>
      </c>
      <c r="E44" s="263" t="s">
        <v>543</v>
      </c>
      <c r="F44" s="376">
        <v>25000</v>
      </c>
      <c r="G44" s="262">
        <v>15.27</v>
      </c>
      <c r="H44" s="340" t="s">
        <v>306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44235</v>
      </c>
      <c r="B45" s="262">
        <v>538920</v>
      </c>
      <c r="C45" s="263" t="s">
        <v>887</v>
      </c>
      <c r="D45" s="263" t="s">
        <v>958</v>
      </c>
      <c r="E45" s="263" t="s">
        <v>543</v>
      </c>
      <c r="F45" s="376">
        <v>25000</v>
      </c>
      <c r="G45" s="262">
        <v>15.27</v>
      </c>
      <c r="H45" s="340" t="s">
        <v>306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44235</v>
      </c>
      <c r="B46" s="262">
        <v>538920</v>
      </c>
      <c r="C46" s="263" t="s">
        <v>887</v>
      </c>
      <c r="D46" s="263" t="s">
        <v>888</v>
      </c>
      <c r="E46" s="263" t="s">
        <v>543</v>
      </c>
      <c r="F46" s="376">
        <v>35000</v>
      </c>
      <c r="G46" s="262">
        <v>15.27</v>
      </c>
      <c r="H46" s="340" t="s">
        <v>306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44235</v>
      </c>
      <c r="B47" s="262">
        <v>538920</v>
      </c>
      <c r="C47" s="263" t="s">
        <v>887</v>
      </c>
      <c r="D47" s="263" t="s">
        <v>959</v>
      </c>
      <c r="E47" s="263" t="s">
        <v>543</v>
      </c>
      <c r="F47" s="376">
        <v>25000</v>
      </c>
      <c r="G47" s="262">
        <v>15.27</v>
      </c>
      <c r="H47" s="340" t="s">
        <v>306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44235</v>
      </c>
      <c r="B48" s="262">
        <v>538920</v>
      </c>
      <c r="C48" s="263" t="s">
        <v>887</v>
      </c>
      <c r="D48" s="263" t="s">
        <v>889</v>
      </c>
      <c r="E48" s="263" t="s">
        <v>543</v>
      </c>
      <c r="F48" s="376">
        <v>42300</v>
      </c>
      <c r="G48" s="262">
        <v>15.27</v>
      </c>
      <c r="H48" s="340" t="s">
        <v>306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44235</v>
      </c>
      <c r="B49" s="262">
        <v>538920</v>
      </c>
      <c r="C49" s="263" t="s">
        <v>887</v>
      </c>
      <c r="D49" s="263" t="s">
        <v>904</v>
      </c>
      <c r="E49" s="263" t="s">
        <v>544</v>
      </c>
      <c r="F49" s="376">
        <v>65000</v>
      </c>
      <c r="G49" s="262">
        <v>15.27</v>
      </c>
      <c r="H49" s="340" t="s">
        <v>306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44235</v>
      </c>
      <c r="B50" s="262">
        <v>538920</v>
      </c>
      <c r="C50" s="263" t="s">
        <v>887</v>
      </c>
      <c r="D50" s="263" t="s">
        <v>905</v>
      </c>
      <c r="E50" s="263" t="s">
        <v>543</v>
      </c>
      <c r="F50" s="376">
        <v>45000</v>
      </c>
      <c r="G50" s="262">
        <v>15.27</v>
      </c>
      <c r="H50" s="340" t="s">
        <v>306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44235</v>
      </c>
      <c r="B51" s="262">
        <v>539026</v>
      </c>
      <c r="C51" s="263" t="s">
        <v>906</v>
      </c>
      <c r="D51" s="263" t="s">
        <v>907</v>
      </c>
      <c r="E51" s="263" t="s">
        <v>543</v>
      </c>
      <c r="F51" s="376">
        <v>48000</v>
      </c>
      <c r="G51" s="262">
        <v>24.85</v>
      </c>
      <c r="H51" s="340" t="s">
        <v>306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44235</v>
      </c>
      <c r="B52" s="262">
        <v>539026</v>
      </c>
      <c r="C52" s="263" t="s">
        <v>906</v>
      </c>
      <c r="D52" s="263" t="s">
        <v>960</v>
      </c>
      <c r="E52" s="263" t="s">
        <v>544</v>
      </c>
      <c r="F52" s="376">
        <v>48000</v>
      </c>
      <c r="G52" s="262">
        <v>24.86</v>
      </c>
      <c r="H52" s="340" t="s">
        <v>306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44235</v>
      </c>
      <c r="B53" s="262">
        <v>539026</v>
      </c>
      <c r="C53" s="263" t="s">
        <v>906</v>
      </c>
      <c r="D53" s="263" t="s">
        <v>907</v>
      </c>
      <c r="E53" s="263" t="s">
        <v>543</v>
      </c>
      <c r="F53" s="376">
        <v>84000</v>
      </c>
      <c r="G53" s="262">
        <v>24.98</v>
      </c>
      <c r="H53" s="340" t="s">
        <v>306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44235</v>
      </c>
      <c r="B54" s="262">
        <v>539026</v>
      </c>
      <c r="C54" s="263" t="s">
        <v>906</v>
      </c>
      <c r="D54" s="263" t="s">
        <v>961</v>
      </c>
      <c r="E54" s="263" t="s">
        <v>544</v>
      </c>
      <c r="F54" s="376">
        <v>32000</v>
      </c>
      <c r="G54" s="262">
        <v>25.2</v>
      </c>
      <c r="H54" s="340" t="s">
        <v>306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44235</v>
      </c>
      <c r="B55" s="262">
        <v>539026</v>
      </c>
      <c r="C55" s="263" t="s">
        <v>906</v>
      </c>
      <c r="D55" s="263" t="s">
        <v>962</v>
      </c>
      <c r="E55" s="263" t="s">
        <v>544</v>
      </c>
      <c r="F55" s="376">
        <v>52000</v>
      </c>
      <c r="G55" s="262">
        <v>24.48</v>
      </c>
      <c r="H55" s="340" t="s">
        <v>306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44235</v>
      </c>
      <c r="B56" s="262">
        <v>532070</v>
      </c>
      <c r="C56" s="263" t="s">
        <v>861</v>
      </c>
      <c r="D56" s="263" t="s">
        <v>963</v>
      </c>
      <c r="E56" s="263" t="s">
        <v>543</v>
      </c>
      <c r="F56" s="376">
        <v>25000</v>
      </c>
      <c r="G56" s="262">
        <v>12.5</v>
      </c>
      <c r="H56" s="340" t="s">
        <v>306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44235</v>
      </c>
      <c r="B57" s="262">
        <v>532070</v>
      </c>
      <c r="C57" s="263" t="s">
        <v>861</v>
      </c>
      <c r="D57" s="263" t="s">
        <v>963</v>
      </c>
      <c r="E57" s="263" t="s">
        <v>544</v>
      </c>
      <c r="F57" s="376">
        <v>35000</v>
      </c>
      <c r="G57" s="262">
        <v>11.76</v>
      </c>
      <c r="H57" s="340" t="s">
        <v>306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44235</v>
      </c>
      <c r="B58" s="262">
        <v>531652</v>
      </c>
      <c r="C58" s="263" t="s">
        <v>964</v>
      </c>
      <c r="D58" s="263" t="s">
        <v>965</v>
      </c>
      <c r="E58" s="263" t="s">
        <v>544</v>
      </c>
      <c r="F58" s="376">
        <v>12730</v>
      </c>
      <c r="G58" s="262">
        <v>29.68</v>
      </c>
      <c r="H58" s="340" t="s">
        <v>306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44235</v>
      </c>
      <c r="B59" s="262">
        <v>537524</v>
      </c>
      <c r="C59" s="263" t="s">
        <v>966</v>
      </c>
      <c r="D59" s="263" t="s">
        <v>967</v>
      </c>
      <c r="E59" s="263" t="s">
        <v>544</v>
      </c>
      <c r="F59" s="376">
        <v>641010</v>
      </c>
      <c r="G59" s="262">
        <v>0.8</v>
      </c>
      <c r="H59" s="340" t="s">
        <v>306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44235</v>
      </c>
      <c r="B60" s="262">
        <v>539222</v>
      </c>
      <c r="C60" s="263" t="s">
        <v>908</v>
      </c>
      <c r="D60" s="263" t="s">
        <v>968</v>
      </c>
      <c r="E60" s="263" t="s">
        <v>543</v>
      </c>
      <c r="F60" s="376">
        <v>30000</v>
      </c>
      <c r="G60" s="262">
        <v>29.85</v>
      </c>
      <c r="H60" s="340" t="s">
        <v>306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44235</v>
      </c>
      <c r="B61" s="262">
        <v>539222</v>
      </c>
      <c r="C61" s="263" t="s">
        <v>908</v>
      </c>
      <c r="D61" s="263" t="s">
        <v>907</v>
      </c>
      <c r="E61" s="263" t="s">
        <v>544</v>
      </c>
      <c r="F61" s="376">
        <v>30000</v>
      </c>
      <c r="G61" s="262">
        <v>29.63</v>
      </c>
      <c r="H61" s="340" t="s">
        <v>306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44235</v>
      </c>
      <c r="B62" s="262" t="s">
        <v>969</v>
      </c>
      <c r="C62" s="263" t="s">
        <v>970</v>
      </c>
      <c r="D62" s="263" t="s">
        <v>971</v>
      </c>
      <c r="E62" s="263" t="s">
        <v>543</v>
      </c>
      <c r="F62" s="376">
        <v>100801</v>
      </c>
      <c r="G62" s="262">
        <v>229.99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44235</v>
      </c>
      <c r="B63" s="262" t="s">
        <v>972</v>
      </c>
      <c r="C63" s="263" t="s">
        <v>973</v>
      </c>
      <c r="D63" s="263" t="s">
        <v>974</v>
      </c>
      <c r="E63" s="263" t="s">
        <v>543</v>
      </c>
      <c r="F63" s="376">
        <v>80000</v>
      </c>
      <c r="G63" s="262">
        <v>12.55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44235</v>
      </c>
      <c r="B64" s="262" t="s">
        <v>975</v>
      </c>
      <c r="C64" s="263" t="s">
        <v>976</v>
      </c>
      <c r="D64" s="263" t="s">
        <v>977</v>
      </c>
      <c r="E64" s="263" t="s">
        <v>543</v>
      </c>
      <c r="F64" s="376">
        <v>300000</v>
      </c>
      <c r="G64" s="262">
        <v>5.75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44235</v>
      </c>
      <c r="B65" s="262" t="s">
        <v>978</v>
      </c>
      <c r="C65" s="263" t="s">
        <v>979</v>
      </c>
      <c r="D65" s="263" t="s">
        <v>980</v>
      </c>
      <c r="E65" s="263" t="s">
        <v>543</v>
      </c>
      <c r="F65" s="376">
        <v>60000</v>
      </c>
      <c r="G65" s="262">
        <v>359.83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44235</v>
      </c>
      <c r="B66" s="262" t="s">
        <v>981</v>
      </c>
      <c r="C66" s="263" t="s">
        <v>982</v>
      </c>
      <c r="D66" s="263" t="s">
        <v>983</v>
      </c>
      <c r="E66" s="263" t="s">
        <v>543</v>
      </c>
      <c r="F66" s="376">
        <v>752304</v>
      </c>
      <c r="G66" s="262">
        <v>466.69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44235</v>
      </c>
      <c r="B67" s="262" t="s">
        <v>909</v>
      </c>
      <c r="C67" s="263" t="s">
        <v>910</v>
      </c>
      <c r="D67" s="263" t="s">
        <v>852</v>
      </c>
      <c r="E67" s="263" t="s">
        <v>543</v>
      </c>
      <c r="F67" s="376">
        <v>61393</v>
      </c>
      <c r="G67" s="262">
        <v>27.13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44235</v>
      </c>
      <c r="B68" s="262" t="s">
        <v>984</v>
      </c>
      <c r="C68" s="263" t="s">
        <v>985</v>
      </c>
      <c r="D68" s="263" t="s">
        <v>986</v>
      </c>
      <c r="E68" s="263" t="s">
        <v>543</v>
      </c>
      <c r="F68" s="376">
        <v>935230</v>
      </c>
      <c r="G68" s="262">
        <v>83.59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44235</v>
      </c>
      <c r="B69" s="262" t="s">
        <v>892</v>
      </c>
      <c r="C69" s="263" t="s">
        <v>893</v>
      </c>
      <c r="D69" s="263" t="s">
        <v>987</v>
      </c>
      <c r="E69" s="263" t="s">
        <v>543</v>
      </c>
      <c r="F69" s="376">
        <v>3123400</v>
      </c>
      <c r="G69" s="262">
        <v>23.62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44235</v>
      </c>
      <c r="B70" s="262" t="s">
        <v>892</v>
      </c>
      <c r="C70" s="263" t="s">
        <v>893</v>
      </c>
      <c r="D70" s="263" t="s">
        <v>988</v>
      </c>
      <c r="E70" s="263" t="s">
        <v>543</v>
      </c>
      <c r="F70" s="376">
        <v>10000000</v>
      </c>
      <c r="G70" s="262">
        <v>23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44235</v>
      </c>
      <c r="B71" s="262" t="s">
        <v>989</v>
      </c>
      <c r="C71" s="263" t="s">
        <v>990</v>
      </c>
      <c r="D71" s="263" t="s">
        <v>991</v>
      </c>
      <c r="E71" s="263" t="s">
        <v>543</v>
      </c>
      <c r="F71" s="376">
        <v>49296</v>
      </c>
      <c r="G71" s="262">
        <v>1660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44235</v>
      </c>
      <c r="B72" s="262" t="s">
        <v>989</v>
      </c>
      <c r="C72" s="263" t="s">
        <v>990</v>
      </c>
      <c r="D72" s="263" t="s">
        <v>991</v>
      </c>
      <c r="E72" s="263" t="s">
        <v>543</v>
      </c>
      <c r="F72" s="376">
        <v>65000</v>
      </c>
      <c r="G72" s="262">
        <v>1650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A73" s="239">
        <v>44235</v>
      </c>
      <c r="B73" s="262" t="s">
        <v>150</v>
      </c>
      <c r="C73" s="263" t="s">
        <v>992</v>
      </c>
      <c r="D73" s="263" t="s">
        <v>891</v>
      </c>
      <c r="E73" s="263" t="s">
        <v>543</v>
      </c>
      <c r="F73" s="376">
        <v>3032375</v>
      </c>
      <c r="G73" s="262">
        <v>93.17</v>
      </c>
      <c r="H73" s="340" t="s">
        <v>776</v>
      </c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A74" s="239">
        <v>44235</v>
      </c>
      <c r="B74" s="262" t="s">
        <v>150</v>
      </c>
      <c r="C74" s="263" t="s">
        <v>992</v>
      </c>
      <c r="D74" s="263" t="s">
        <v>993</v>
      </c>
      <c r="E74" s="263" t="s">
        <v>543</v>
      </c>
      <c r="F74" s="376">
        <v>4564538</v>
      </c>
      <c r="G74" s="262">
        <v>94.08</v>
      </c>
      <c r="H74" s="340" t="s">
        <v>776</v>
      </c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A75" s="239">
        <v>44235</v>
      </c>
      <c r="B75" s="262" t="s">
        <v>845</v>
      </c>
      <c r="C75" s="263" t="s">
        <v>846</v>
      </c>
      <c r="D75" s="263" t="s">
        <v>994</v>
      </c>
      <c r="E75" s="263" t="s">
        <v>543</v>
      </c>
      <c r="F75" s="376">
        <v>87096</v>
      </c>
      <c r="G75" s="262">
        <v>19.579999999999998</v>
      </c>
      <c r="H75" s="340" t="s">
        <v>776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A76" s="239">
        <v>44235</v>
      </c>
      <c r="B76" s="262" t="s">
        <v>845</v>
      </c>
      <c r="C76" s="263" t="s">
        <v>846</v>
      </c>
      <c r="D76" s="263" t="s">
        <v>852</v>
      </c>
      <c r="E76" s="263" t="s">
        <v>543</v>
      </c>
      <c r="F76" s="376">
        <v>192000</v>
      </c>
      <c r="G76" s="262">
        <v>19.93</v>
      </c>
      <c r="H76" s="340" t="s">
        <v>776</v>
      </c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A77" s="239">
        <v>44235</v>
      </c>
      <c r="B77" s="262" t="s">
        <v>845</v>
      </c>
      <c r="C77" s="263" t="s">
        <v>846</v>
      </c>
      <c r="D77" s="263" t="s">
        <v>894</v>
      </c>
      <c r="E77" s="263" t="s">
        <v>543</v>
      </c>
      <c r="F77" s="376">
        <v>70000</v>
      </c>
      <c r="G77" s="262">
        <v>19.48</v>
      </c>
      <c r="H77" s="340" t="s">
        <v>776</v>
      </c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A78" s="239">
        <v>44235</v>
      </c>
      <c r="B78" s="262" t="s">
        <v>995</v>
      </c>
      <c r="C78" s="263" t="s">
        <v>996</v>
      </c>
      <c r="D78" s="263" t="s">
        <v>928</v>
      </c>
      <c r="E78" s="263" t="s">
        <v>543</v>
      </c>
      <c r="F78" s="376">
        <v>68000</v>
      </c>
      <c r="G78" s="262">
        <v>34.5</v>
      </c>
      <c r="H78" s="340" t="s">
        <v>776</v>
      </c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A79" s="239">
        <v>44235</v>
      </c>
      <c r="B79" s="262" t="s">
        <v>911</v>
      </c>
      <c r="C79" s="263" t="s">
        <v>912</v>
      </c>
      <c r="D79" s="263" t="s">
        <v>913</v>
      </c>
      <c r="E79" s="263" t="s">
        <v>543</v>
      </c>
      <c r="F79" s="376">
        <v>181551</v>
      </c>
      <c r="G79" s="262">
        <v>428.5</v>
      </c>
      <c r="H79" s="340" t="s">
        <v>776</v>
      </c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A80" s="239">
        <v>44235</v>
      </c>
      <c r="B80" s="262" t="s">
        <v>997</v>
      </c>
      <c r="C80" s="263" t="s">
        <v>998</v>
      </c>
      <c r="D80" s="263" t="s">
        <v>999</v>
      </c>
      <c r="E80" s="263" t="s">
        <v>543</v>
      </c>
      <c r="F80" s="376">
        <v>95559</v>
      </c>
      <c r="G80" s="262">
        <v>41.97</v>
      </c>
      <c r="H80" s="340" t="s">
        <v>776</v>
      </c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1:35">
      <c r="A81" s="239">
        <v>44235</v>
      </c>
      <c r="B81" s="262" t="s">
        <v>862</v>
      </c>
      <c r="C81" s="263" t="s">
        <v>863</v>
      </c>
      <c r="D81" s="263" t="s">
        <v>852</v>
      </c>
      <c r="E81" s="263" t="s">
        <v>543</v>
      </c>
      <c r="F81" s="376">
        <v>4106612</v>
      </c>
      <c r="G81" s="262">
        <v>4</v>
      </c>
      <c r="H81" s="340" t="s">
        <v>776</v>
      </c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1:35">
      <c r="A82" s="239">
        <v>44235</v>
      </c>
      <c r="B82" s="262" t="s">
        <v>972</v>
      </c>
      <c r="C82" s="263" t="s">
        <v>973</v>
      </c>
      <c r="D82" s="263" t="s">
        <v>1000</v>
      </c>
      <c r="E82" s="263" t="s">
        <v>544</v>
      </c>
      <c r="F82" s="376">
        <v>136000</v>
      </c>
      <c r="G82" s="262">
        <v>12.45</v>
      </c>
      <c r="H82" s="340" t="s">
        <v>776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1:35">
      <c r="A83" s="239">
        <v>44235</v>
      </c>
      <c r="B83" s="262" t="s">
        <v>975</v>
      </c>
      <c r="C83" s="263" t="s">
        <v>976</v>
      </c>
      <c r="D83" s="263" t="s">
        <v>1001</v>
      </c>
      <c r="E83" s="263" t="s">
        <v>544</v>
      </c>
      <c r="F83" s="376">
        <v>350000</v>
      </c>
      <c r="G83" s="262">
        <v>5.75</v>
      </c>
      <c r="H83" s="340" t="s">
        <v>776</v>
      </c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1:35">
      <c r="A84" s="239">
        <v>44235</v>
      </c>
      <c r="B84" s="262" t="s">
        <v>1002</v>
      </c>
      <c r="C84" s="263" t="s">
        <v>1003</v>
      </c>
      <c r="D84" s="263" t="s">
        <v>1004</v>
      </c>
      <c r="E84" s="263" t="s">
        <v>544</v>
      </c>
      <c r="F84" s="376">
        <v>680039</v>
      </c>
      <c r="G84" s="262">
        <v>0.32</v>
      </c>
      <c r="H84" s="340" t="s">
        <v>776</v>
      </c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1:35">
      <c r="A85" s="239">
        <v>44235</v>
      </c>
      <c r="B85" s="262" t="s">
        <v>1005</v>
      </c>
      <c r="C85" s="263" t="s">
        <v>1006</v>
      </c>
      <c r="D85" s="263" t="s">
        <v>898</v>
      </c>
      <c r="E85" s="263" t="s">
        <v>544</v>
      </c>
      <c r="F85" s="376">
        <v>28000</v>
      </c>
      <c r="G85" s="262">
        <v>44</v>
      </c>
      <c r="H85" s="340" t="s">
        <v>776</v>
      </c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1:35">
      <c r="A86" s="239">
        <v>44235</v>
      </c>
      <c r="B86" s="262" t="s">
        <v>981</v>
      </c>
      <c r="C86" s="263" t="s">
        <v>982</v>
      </c>
      <c r="D86" s="263" t="s">
        <v>983</v>
      </c>
      <c r="E86" s="263" t="s">
        <v>544</v>
      </c>
      <c r="F86" s="376">
        <v>420021</v>
      </c>
      <c r="G86" s="262">
        <v>475.17</v>
      </c>
      <c r="H86" s="340" t="s">
        <v>776</v>
      </c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1:35">
      <c r="A87" s="239">
        <v>44235</v>
      </c>
      <c r="B87" s="262" t="s">
        <v>909</v>
      </c>
      <c r="C87" s="263" t="s">
        <v>910</v>
      </c>
      <c r="D87" s="263" t="s">
        <v>852</v>
      </c>
      <c r="E87" s="263" t="s">
        <v>544</v>
      </c>
      <c r="F87" s="376">
        <v>59140</v>
      </c>
      <c r="G87" s="262">
        <v>26.48</v>
      </c>
      <c r="H87" s="340" t="s">
        <v>776</v>
      </c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1:35">
      <c r="A88" s="239">
        <v>44235</v>
      </c>
      <c r="B88" s="262" t="s">
        <v>984</v>
      </c>
      <c r="C88" s="263" t="s">
        <v>985</v>
      </c>
      <c r="D88" s="263" t="s">
        <v>986</v>
      </c>
      <c r="E88" s="263" t="s">
        <v>544</v>
      </c>
      <c r="F88" s="376">
        <v>298873</v>
      </c>
      <c r="G88" s="262">
        <v>82.17</v>
      </c>
      <c r="H88" s="340" t="s">
        <v>776</v>
      </c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1:35">
      <c r="A89" s="239">
        <v>44235</v>
      </c>
      <c r="B89" s="262" t="s">
        <v>892</v>
      </c>
      <c r="C89" s="263" t="s">
        <v>893</v>
      </c>
      <c r="D89" s="263" t="s">
        <v>1007</v>
      </c>
      <c r="E89" s="263" t="s">
        <v>544</v>
      </c>
      <c r="F89" s="376">
        <v>8040000</v>
      </c>
      <c r="G89" s="262">
        <v>23.02</v>
      </c>
      <c r="H89" s="340" t="s">
        <v>776</v>
      </c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1:35">
      <c r="A90" s="239">
        <v>44235</v>
      </c>
      <c r="B90" s="262" t="s">
        <v>892</v>
      </c>
      <c r="C90" s="263" t="s">
        <v>893</v>
      </c>
      <c r="D90" s="263" t="s">
        <v>1008</v>
      </c>
      <c r="E90" s="263" t="s">
        <v>544</v>
      </c>
      <c r="F90" s="376">
        <v>5060800</v>
      </c>
      <c r="G90" s="262">
        <v>23.23</v>
      </c>
      <c r="H90" s="340" t="s">
        <v>776</v>
      </c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1:35">
      <c r="A91" s="239">
        <v>44235</v>
      </c>
      <c r="B91" s="262" t="s">
        <v>989</v>
      </c>
      <c r="C91" s="263" t="s">
        <v>990</v>
      </c>
      <c r="D91" s="263" t="s">
        <v>1009</v>
      </c>
      <c r="E91" s="263" t="s">
        <v>544</v>
      </c>
      <c r="F91" s="376">
        <v>49193</v>
      </c>
      <c r="G91" s="262">
        <v>1660</v>
      </c>
      <c r="H91" s="340" t="s">
        <v>776</v>
      </c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1:35">
      <c r="A92" s="239">
        <v>44235</v>
      </c>
      <c r="B92" s="262" t="s">
        <v>989</v>
      </c>
      <c r="C92" s="263" t="s">
        <v>990</v>
      </c>
      <c r="D92" s="263" t="s">
        <v>1010</v>
      </c>
      <c r="E92" s="263" t="s">
        <v>544</v>
      </c>
      <c r="F92" s="376">
        <v>65000</v>
      </c>
      <c r="G92" s="262">
        <v>1650</v>
      </c>
      <c r="H92" s="340" t="s">
        <v>776</v>
      </c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1:35">
      <c r="A93" s="239">
        <v>44235</v>
      </c>
      <c r="B93" s="262" t="s">
        <v>150</v>
      </c>
      <c r="C93" s="263" t="s">
        <v>992</v>
      </c>
      <c r="D93" s="263" t="s">
        <v>891</v>
      </c>
      <c r="E93" s="263" t="s">
        <v>544</v>
      </c>
      <c r="F93" s="376">
        <v>3756359</v>
      </c>
      <c r="G93" s="262">
        <v>93.58</v>
      </c>
      <c r="H93" s="340" t="s">
        <v>776</v>
      </c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1:35">
      <c r="A94" s="239">
        <v>44235</v>
      </c>
      <c r="B94" s="262" t="s">
        <v>845</v>
      </c>
      <c r="C94" s="263" t="s">
        <v>846</v>
      </c>
      <c r="D94" s="263" t="s">
        <v>852</v>
      </c>
      <c r="E94" s="263" t="s">
        <v>544</v>
      </c>
      <c r="F94" s="376">
        <v>142000</v>
      </c>
      <c r="G94" s="262">
        <v>19.64</v>
      </c>
      <c r="H94" s="340" t="s">
        <v>776</v>
      </c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1:35">
      <c r="A95" s="239">
        <v>44235</v>
      </c>
      <c r="B95" s="262" t="s">
        <v>845</v>
      </c>
      <c r="C95" s="263" t="s">
        <v>846</v>
      </c>
      <c r="D95" s="263" t="s">
        <v>994</v>
      </c>
      <c r="E95" s="263" t="s">
        <v>544</v>
      </c>
      <c r="F95" s="376">
        <v>56306</v>
      </c>
      <c r="G95" s="262">
        <v>19.57</v>
      </c>
      <c r="H95" s="340" t="s">
        <v>776</v>
      </c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1:35">
      <c r="A96" s="239">
        <v>44235</v>
      </c>
      <c r="B96" s="262" t="s">
        <v>995</v>
      </c>
      <c r="C96" s="263" t="s">
        <v>996</v>
      </c>
      <c r="D96" s="263" t="s">
        <v>950</v>
      </c>
      <c r="E96" s="263" t="s">
        <v>544</v>
      </c>
      <c r="F96" s="376">
        <v>50000</v>
      </c>
      <c r="G96" s="262">
        <v>34.5</v>
      </c>
      <c r="H96" s="340" t="s">
        <v>776</v>
      </c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1:35">
      <c r="A97" s="239">
        <v>44235</v>
      </c>
      <c r="B97" s="262" t="s">
        <v>862</v>
      </c>
      <c r="C97" s="263" t="s">
        <v>863</v>
      </c>
      <c r="D97" s="263" t="s">
        <v>895</v>
      </c>
      <c r="E97" s="263" t="s">
        <v>544</v>
      </c>
      <c r="F97" s="376">
        <v>12950000</v>
      </c>
      <c r="G97" s="262">
        <v>3.76</v>
      </c>
      <c r="H97" s="340" t="s">
        <v>776</v>
      </c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1:35">
      <c r="A98" s="239">
        <v>44235</v>
      </c>
      <c r="B98" s="262" t="s">
        <v>862</v>
      </c>
      <c r="C98" s="263" t="s">
        <v>863</v>
      </c>
      <c r="D98" s="263" t="s">
        <v>852</v>
      </c>
      <c r="E98" s="263" t="s">
        <v>544</v>
      </c>
      <c r="F98" s="376">
        <v>4785612</v>
      </c>
      <c r="G98" s="262">
        <v>3.91</v>
      </c>
      <c r="H98" s="340" t="s">
        <v>776</v>
      </c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1:35">
      <c r="B99" s="262"/>
      <c r="C99" s="263"/>
      <c r="D99" s="263"/>
      <c r="E99" s="263"/>
      <c r="F99" s="376"/>
      <c r="G99" s="262"/>
      <c r="H99" s="340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1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1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1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1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1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1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1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1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1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1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1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1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1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3"/>
  <sheetViews>
    <sheetView topLeftCell="A4" zoomScale="83" zoomScaleNormal="70" workbookViewId="0">
      <selection activeCell="F34" sqref="F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91">
        <v>1</v>
      </c>
      <c r="B10" s="488">
        <v>44175</v>
      </c>
      <c r="C10" s="469"/>
      <c r="D10" s="467" t="s">
        <v>773</v>
      </c>
      <c r="E10" s="468" t="s">
        <v>558</v>
      </c>
      <c r="F10" s="465">
        <v>1427.5</v>
      </c>
      <c r="G10" s="492">
        <v>1330</v>
      </c>
      <c r="H10" s="465">
        <v>1535</v>
      </c>
      <c r="I10" s="489" t="s">
        <v>831</v>
      </c>
      <c r="J10" s="466" t="s">
        <v>878</v>
      </c>
      <c r="K10" s="490">
        <f t="shared" ref="K10" si="0">H10-F10</f>
        <v>107.5</v>
      </c>
      <c r="L10" s="462">
        <f t="shared" ref="L10" si="1">(F10*-0.8)/100</f>
        <v>-11.42</v>
      </c>
      <c r="M10" s="463">
        <f>(K10+L10)/F10</f>
        <v>6.7306479859894922E-2</v>
      </c>
      <c r="N10" s="466" t="s">
        <v>557</v>
      </c>
      <c r="O10" s="464">
        <v>44231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91">
        <v>2</v>
      </c>
      <c r="B11" s="488">
        <v>44201</v>
      </c>
      <c r="C11" s="469"/>
      <c r="D11" s="467" t="s">
        <v>74</v>
      </c>
      <c r="E11" s="468" t="s">
        <v>558</v>
      </c>
      <c r="F11" s="465">
        <v>3540</v>
      </c>
      <c r="G11" s="492">
        <v>3295</v>
      </c>
      <c r="H11" s="465">
        <f>(3682.5+3520)/2</f>
        <v>3601.25</v>
      </c>
      <c r="I11" s="489" t="s">
        <v>834</v>
      </c>
      <c r="J11" s="466" t="s">
        <v>813</v>
      </c>
      <c r="K11" s="490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77"/>
      <c r="Q11" s="4"/>
      <c r="R11" s="478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38">
        <v>3</v>
      </c>
      <c r="B12" s="539">
        <v>44229</v>
      </c>
      <c r="C12" s="540"/>
      <c r="D12" s="467" t="s">
        <v>403</v>
      </c>
      <c r="E12" s="541" t="s">
        <v>558</v>
      </c>
      <c r="F12" s="465">
        <v>2197.5</v>
      </c>
      <c r="G12" s="542">
        <v>2070</v>
      </c>
      <c r="H12" s="465">
        <v>2357.5</v>
      </c>
      <c r="I12" s="543" t="s">
        <v>856</v>
      </c>
      <c r="J12" s="490" t="s">
        <v>919</v>
      </c>
      <c r="K12" s="490">
        <f t="shared" si="2"/>
        <v>160</v>
      </c>
      <c r="L12" s="462">
        <f>(F12*-0.8)/100</f>
        <v>-17.579999999999998</v>
      </c>
      <c r="M12" s="463">
        <f t="shared" ref="M12" si="4">(K12+L12)/F12</f>
        <v>6.481001137656428E-2</v>
      </c>
      <c r="N12" s="544" t="s">
        <v>557</v>
      </c>
      <c r="O12" s="464">
        <v>43869</v>
      </c>
      <c r="P12" s="477"/>
      <c r="Q12" s="4"/>
      <c r="R12" s="478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06">
        <v>4</v>
      </c>
      <c r="B13" s="507">
        <v>44229</v>
      </c>
      <c r="C13" s="439"/>
      <c r="D13" s="432" t="s">
        <v>114</v>
      </c>
      <c r="E13" s="433" t="s">
        <v>558</v>
      </c>
      <c r="F13" s="407" t="s">
        <v>854</v>
      </c>
      <c r="G13" s="511">
        <v>2090</v>
      </c>
      <c r="H13" s="407"/>
      <c r="I13" s="509" t="s">
        <v>855</v>
      </c>
      <c r="J13" s="372" t="s">
        <v>559</v>
      </c>
      <c r="K13" s="508"/>
      <c r="L13" s="426"/>
      <c r="M13" s="422"/>
      <c r="N13" s="372"/>
      <c r="O13" s="429"/>
      <c r="P13" s="477"/>
      <c r="Q13" s="4"/>
      <c r="R13" s="478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91">
        <v>5</v>
      </c>
      <c r="B14" s="488">
        <v>44231</v>
      </c>
      <c r="C14" s="469"/>
      <c r="D14" s="467" t="s">
        <v>268</v>
      </c>
      <c r="E14" s="468" t="s">
        <v>558</v>
      </c>
      <c r="F14" s="465">
        <v>2190</v>
      </c>
      <c r="G14" s="492">
        <v>1995</v>
      </c>
      <c r="H14" s="465">
        <v>2330</v>
      </c>
      <c r="I14" s="489">
        <v>2500</v>
      </c>
      <c r="J14" s="466" t="s">
        <v>685</v>
      </c>
      <c r="K14" s="490">
        <f t="shared" ref="K14" si="5">H14-F14</f>
        <v>140</v>
      </c>
      <c r="L14" s="462">
        <f>(F14*-0.07)/100</f>
        <v>-1.5330000000000001</v>
      </c>
      <c r="M14" s="463">
        <f t="shared" ref="M14" si="6">(K14+L14)/F14</f>
        <v>6.3226940639269411E-2</v>
      </c>
      <c r="N14" s="466" t="s">
        <v>557</v>
      </c>
      <c r="O14" s="496">
        <v>43865</v>
      </c>
      <c r="P14" s="477"/>
      <c r="Q14" s="4"/>
      <c r="R14" s="478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15"/>
      <c r="B15" s="516"/>
      <c r="C15" s="439"/>
      <c r="D15" s="432"/>
      <c r="E15" s="433"/>
      <c r="F15" s="407"/>
      <c r="G15" s="511"/>
      <c r="H15" s="407"/>
      <c r="I15" s="518"/>
      <c r="J15" s="372"/>
      <c r="K15" s="517"/>
      <c r="L15" s="426"/>
      <c r="M15" s="422"/>
      <c r="N15" s="372"/>
      <c r="O15" s="429"/>
      <c r="P15" s="477"/>
      <c r="Q15" s="4"/>
      <c r="R15" s="478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506"/>
      <c r="B16" s="507"/>
      <c r="C16" s="439"/>
      <c r="D16" s="432"/>
      <c r="E16" s="433"/>
      <c r="F16" s="407"/>
      <c r="G16" s="511"/>
      <c r="H16" s="407"/>
      <c r="I16" s="509"/>
      <c r="J16" s="372"/>
      <c r="K16" s="508"/>
      <c r="L16" s="426"/>
      <c r="M16" s="422"/>
      <c r="N16" s="372"/>
      <c r="O16" s="429"/>
      <c r="P16" s="477"/>
      <c r="Q16" s="4"/>
      <c r="R16" s="478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2" customFormat="1" ht="14.25">
      <c r="A17" s="378"/>
      <c r="B17" s="393"/>
      <c r="C17" s="394"/>
      <c r="D17" s="405"/>
      <c r="E17" s="398"/>
      <c r="F17" s="398"/>
      <c r="G17" s="403"/>
      <c r="H17" s="398"/>
      <c r="I17" s="395"/>
      <c r="J17" s="400"/>
      <c r="K17" s="400"/>
      <c r="L17" s="408"/>
      <c r="M17" s="371"/>
      <c r="N17" s="381"/>
      <c r="O17" s="377"/>
      <c r="P17" s="401"/>
      <c r="Q17" s="61"/>
      <c r="R17" s="336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53"/>
      <c r="B18" s="454"/>
      <c r="C18" s="455"/>
      <c r="D18" s="456"/>
      <c r="E18" s="457"/>
      <c r="F18" s="457"/>
      <c r="G18" s="420"/>
      <c r="H18" s="457"/>
      <c r="I18" s="458"/>
      <c r="J18" s="421"/>
      <c r="K18" s="421"/>
      <c r="L18" s="459"/>
      <c r="M18" s="76"/>
      <c r="N18" s="460"/>
      <c r="O18" s="461"/>
      <c r="P18" s="401"/>
      <c r="Q18" s="61"/>
      <c r="R18" s="336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4.25">
      <c r="A19" s="453"/>
      <c r="B19" s="454"/>
      <c r="C19" s="455"/>
      <c r="D19" s="456"/>
      <c r="E19" s="457"/>
      <c r="F19" s="457"/>
      <c r="G19" s="420"/>
      <c r="H19" s="457"/>
      <c r="I19" s="458"/>
      <c r="J19" s="421"/>
      <c r="K19" s="421"/>
      <c r="L19" s="459"/>
      <c r="M19" s="76"/>
      <c r="N19" s="460"/>
      <c r="O19" s="461"/>
      <c r="P19" s="401"/>
      <c r="Q19" s="61"/>
      <c r="R19" s="336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561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409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562</v>
      </c>
      <c r="B21" s="20"/>
      <c r="C21" s="20"/>
      <c r="D21" s="20"/>
      <c r="F21" s="27" t="s">
        <v>563</v>
      </c>
      <c r="G21" s="14"/>
      <c r="H21" s="28"/>
      <c r="I21" s="33"/>
      <c r="J21" s="64"/>
      <c r="K21" s="65"/>
      <c r="L21" s="41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564</v>
      </c>
      <c r="B22" s="20"/>
      <c r="C22" s="20"/>
      <c r="D22" s="20"/>
      <c r="E22" s="29"/>
      <c r="F22" s="27" t="s">
        <v>565</v>
      </c>
      <c r="G22" s="14"/>
      <c r="H22" s="28"/>
      <c r="I22" s="33"/>
      <c r="J22" s="64"/>
      <c r="K22" s="65"/>
      <c r="L22" s="41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410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>
      <c r="A24" s="8"/>
      <c r="B24" s="30" t="s">
        <v>566</v>
      </c>
      <c r="C24" s="30"/>
      <c r="D24" s="30"/>
      <c r="E24" s="30"/>
      <c r="F24" s="31"/>
      <c r="G24" s="29"/>
      <c r="H24" s="29"/>
      <c r="I24" s="70"/>
      <c r="J24" s="71"/>
      <c r="K24" s="72"/>
      <c r="L24" s="411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8.25">
      <c r="A25" s="17" t="s">
        <v>16</v>
      </c>
      <c r="B25" s="18" t="s">
        <v>535</v>
      </c>
      <c r="C25" s="18"/>
      <c r="D25" s="19" t="s">
        <v>546</v>
      </c>
      <c r="E25" s="18" t="s">
        <v>547</v>
      </c>
      <c r="F25" s="18" t="s">
        <v>548</v>
      </c>
      <c r="G25" s="18" t="s">
        <v>567</v>
      </c>
      <c r="H25" s="18" t="s">
        <v>550</v>
      </c>
      <c r="I25" s="18" t="s">
        <v>551</v>
      </c>
      <c r="J25" s="18" t="s">
        <v>552</v>
      </c>
      <c r="K25" s="59" t="s">
        <v>568</v>
      </c>
      <c r="L25" s="412" t="s">
        <v>823</v>
      </c>
      <c r="M25" s="60" t="s">
        <v>822</v>
      </c>
      <c r="N25" s="18" t="s">
        <v>555</v>
      </c>
      <c r="O25" s="75" t="s">
        <v>556</v>
      </c>
      <c r="P25" s="4"/>
      <c r="Q25" s="37"/>
      <c r="R25" s="35"/>
      <c r="S25" s="35"/>
      <c r="T25" s="35"/>
    </row>
    <row r="26" spans="1:38" s="389" customFormat="1" ht="15" customHeight="1">
      <c r="A26" s="513">
        <v>1</v>
      </c>
      <c r="B26" s="514">
        <v>44228</v>
      </c>
      <c r="C26" s="469"/>
      <c r="D26" s="467" t="s">
        <v>68</v>
      </c>
      <c r="E26" s="468" t="s">
        <v>558</v>
      </c>
      <c r="F26" s="465">
        <v>566</v>
      </c>
      <c r="G26" s="465">
        <v>548</v>
      </c>
      <c r="H26" s="465">
        <v>577</v>
      </c>
      <c r="I26" s="466">
        <v>600</v>
      </c>
      <c r="J26" s="466" t="s">
        <v>865</v>
      </c>
      <c r="K26" s="490">
        <f t="shared" ref="K26:K27" si="7">H26-F26</f>
        <v>11</v>
      </c>
      <c r="L26" s="462">
        <f>(F26*-0.07)/100</f>
        <v>-0.39620000000000005</v>
      </c>
      <c r="M26" s="463">
        <f t="shared" ref="M26:M27" si="8">(K26+L26)/F26</f>
        <v>1.8734628975265018E-2</v>
      </c>
      <c r="N26" s="466" t="s">
        <v>557</v>
      </c>
      <c r="O26" s="496">
        <v>44228</v>
      </c>
      <c r="P26" s="4"/>
      <c r="Q26" s="4"/>
      <c r="R26" s="339" t="s">
        <v>560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89" customFormat="1" ht="15" customHeight="1">
      <c r="A27" s="529">
        <v>2</v>
      </c>
      <c r="B27" s="530">
        <v>44229</v>
      </c>
      <c r="C27" s="531"/>
      <c r="D27" s="532" t="s">
        <v>80</v>
      </c>
      <c r="E27" s="494" t="s">
        <v>558</v>
      </c>
      <c r="F27" s="494">
        <v>627.5</v>
      </c>
      <c r="G27" s="533">
        <v>609</v>
      </c>
      <c r="H27" s="533">
        <v>608.5</v>
      </c>
      <c r="I27" s="494">
        <v>660</v>
      </c>
      <c r="J27" s="495" t="s">
        <v>920</v>
      </c>
      <c r="K27" s="534">
        <f t="shared" si="7"/>
        <v>-19</v>
      </c>
      <c r="L27" s="535">
        <f>(F27*-0.7)/100</f>
        <v>-4.3925000000000001</v>
      </c>
      <c r="M27" s="536">
        <f t="shared" si="8"/>
        <v>-3.7278884462151392E-2</v>
      </c>
      <c r="N27" s="495" t="s">
        <v>621</v>
      </c>
      <c r="O27" s="537">
        <v>44235</v>
      </c>
      <c r="P27" s="4"/>
      <c r="Q27" s="4"/>
      <c r="R27" s="339" t="s">
        <v>560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89" customFormat="1" ht="15" customHeight="1">
      <c r="A28" s="513">
        <v>3</v>
      </c>
      <c r="B28" s="514">
        <v>44229</v>
      </c>
      <c r="C28" s="469"/>
      <c r="D28" s="467" t="s">
        <v>141</v>
      </c>
      <c r="E28" s="468" t="s">
        <v>558</v>
      </c>
      <c r="F28" s="465">
        <v>576.5</v>
      </c>
      <c r="G28" s="465">
        <v>560</v>
      </c>
      <c r="H28" s="465">
        <v>590</v>
      </c>
      <c r="I28" s="466" t="s">
        <v>860</v>
      </c>
      <c r="J28" s="466" t="s">
        <v>866</v>
      </c>
      <c r="K28" s="490">
        <f t="shared" ref="K28" si="9">H28-F28</f>
        <v>13.5</v>
      </c>
      <c r="L28" s="462">
        <f>(F28*-0.7)/100</f>
        <v>-4.0354999999999999</v>
      </c>
      <c r="M28" s="463">
        <f t="shared" ref="M28" si="10">(K28+L28)/F28</f>
        <v>1.6417172593235042E-2</v>
      </c>
      <c r="N28" s="466" t="s">
        <v>557</v>
      </c>
      <c r="O28" s="464">
        <v>44231</v>
      </c>
      <c r="P28" s="4"/>
      <c r="Q28" s="4"/>
      <c r="R28" s="339" t="s">
        <v>795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524">
        <v>4</v>
      </c>
      <c r="B29" s="514">
        <v>44229</v>
      </c>
      <c r="C29" s="525"/>
      <c r="D29" s="526" t="s">
        <v>68</v>
      </c>
      <c r="E29" s="465" t="s">
        <v>558</v>
      </c>
      <c r="F29" s="465">
        <v>601.5</v>
      </c>
      <c r="G29" s="527">
        <v>585</v>
      </c>
      <c r="H29" s="527">
        <v>615.5</v>
      </c>
      <c r="I29" s="465">
        <v>630</v>
      </c>
      <c r="J29" s="466" t="s">
        <v>866</v>
      </c>
      <c r="K29" s="490">
        <f t="shared" ref="K29" si="11">H29-F29</f>
        <v>14</v>
      </c>
      <c r="L29" s="462">
        <f>(F29*-0.7)/100</f>
        <v>-4.2104999999999997</v>
      </c>
      <c r="M29" s="463">
        <f t="shared" ref="M29" si="12">(K29+L29)/F29</f>
        <v>1.6275145469659184E-2</v>
      </c>
      <c r="N29" s="466" t="s">
        <v>557</v>
      </c>
      <c r="O29" s="464">
        <v>44230</v>
      </c>
      <c r="P29" s="4"/>
      <c r="Q29" s="4"/>
      <c r="R29" s="339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513">
        <v>5</v>
      </c>
      <c r="B30" s="514">
        <v>44230</v>
      </c>
      <c r="C30" s="469"/>
      <c r="D30" s="467" t="s">
        <v>131</v>
      </c>
      <c r="E30" s="468" t="s">
        <v>558</v>
      </c>
      <c r="F30" s="465">
        <v>1844</v>
      </c>
      <c r="G30" s="465">
        <v>1790</v>
      </c>
      <c r="H30" s="465">
        <v>1887.5</v>
      </c>
      <c r="I30" s="466" t="s">
        <v>871</v>
      </c>
      <c r="J30" s="466" t="s">
        <v>879</v>
      </c>
      <c r="K30" s="490">
        <f t="shared" ref="K30" si="13">H30-F30</f>
        <v>43.5</v>
      </c>
      <c r="L30" s="462">
        <f>(F30*-0.7)/100</f>
        <v>-12.907999999999999</v>
      </c>
      <c r="M30" s="463">
        <f t="shared" ref="M30" si="14">(K30+L30)/F30</f>
        <v>1.6590021691973968E-2</v>
      </c>
      <c r="N30" s="466" t="s">
        <v>557</v>
      </c>
      <c r="O30" s="464">
        <v>44231</v>
      </c>
      <c r="P30" s="4"/>
      <c r="Q30" s="4"/>
      <c r="R30" s="339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529">
        <v>6</v>
      </c>
      <c r="B31" s="530">
        <v>44231</v>
      </c>
      <c r="C31" s="531"/>
      <c r="D31" s="532" t="s">
        <v>68</v>
      </c>
      <c r="E31" s="494" t="s">
        <v>558</v>
      </c>
      <c r="F31" s="494">
        <v>612.5</v>
      </c>
      <c r="G31" s="533">
        <v>598</v>
      </c>
      <c r="H31" s="533">
        <v>592.5</v>
      </c>
      <c r="I31" s="494" t="s">
        <v>880</v>
      </c>
      <c r="J31" s="495" t="s">
        <v>915</v>
      </c>
      <c r="K31" s="534">
        <f t="shared" ref="K31" si="15">H31-F31</f>
        <v>-20</v>
      </c>
      <c r="L31" s="535">
        <f>(F31*-0.7)/100</f>
        <v>-4.2874999999999996</v>
      </c>
      <c r="M31" s="536">
        <f t="shared" ref="M31" si="16">(K31+L31)/F31</f>
        <v>-3.9653061224489798E-2</v>
      </c>
      <c r="N31" s="495" t="s">
        <v>621</v>
      </c>
      <c r="O31" s="537">
        <v>44232</v>
      </c>
      <c r="P31" s="4"/>
      <c r="Q31" s="4"/>
      <c r="R31" s="339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414">
        <v>7</v>
      </c>
      <c r="B32" s="438">
        <v>44231</v>
      </c>
      <c r="C32" s="441"/>
      <c r="D32" s="406" t="s">
        <v>117</v>
      </c>
      <c r="E32" s="407" t="s">
        <v>558</v>
      </c>
      <c r="F32" s="407" t="s">
        <v>881</v>
      </c>
      <c r="G32" s="442">
        <v>457</v>
      </c>
      <c r="H32" s="442"/>
      <c r="I32" s="407" t="s">
        <v>882</v>
      </c>
      <c r="J32" s="512" t="s">
        <v>559</v>
      </c>
      <c r="K32" s="372"/>
      <c r="L32" s="424"/>
      <c r="M32" s="422"/>
      <c r="N32" s="400"/>
      <c r="O32" s="413"/>
      <c r="P32" s="4"/>
      <c r="Q32" s="4"/>
      <c r="R32" s="339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513">
        <v>8</v>
      </c>
      <c r="B33" s="514">
        <v>44232</v>
      </c>
      <c r="C33" s="469"/>
      <c r="D33" s="467" t="s">
        <v>773</v>
      </c>
      <c r="E33" s="468" t="s">
        <v>558</v>
      </c>
      <c r="F33" s="465">
        <v>1520</v>
      </c>
      <c r="G33" s="465">
        <v>1469</v>
      </c>
      <c r="H33" s="465">
        <v>1560</v>
      </c>
      <c r="I33" s="466" t="s">
        <v>868</v>
      </c>
      <c r="J33" s="466" t="s">
        <v>594</v>
      </c>
      <c r="K33" s="490">
        <f t="shared" ref="K33" si="17">H33-F33</f>
        <v>40</v>
      </c>
      <c r="L33" s="462">
        <f>(F33*-0.07)/100</f>
        <v>-1.0640000000000001</v>
      </c>
      <c r="M33" s="463">
        <f t="shared" ref="M33" si="18">(K33+L33)/F33</f>
        <v>2.561578947368421E-2</v>
      </c>
      <c r="N33" s="466" t="s">
        <v>557</v>
      </c>
      <c r="O33" s="496">
        <v>44232</v>
      </c>
      <c r="P33" s="4"/>
      <c r="Q33" s="4"/>
      <c r="R33" s="339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>
        <v>9</v>
      </c>
      <c r="B34" s="438">
        <v>44235</v>
      </c>
      <c r="C34" s="441"/>
      <c r="D34" s="406" t="s">
        <v>921</v>
      </c>
      <c r="E34" s="407" t="s">
        <v>558</v>
      </c>
      <c r="F34" s="407" t="s">
        <v>1011</v>
      </c>
      <c r="G34" s="442">
        <v>214.5</v>
      </c>
      <c r="H34" s="442"/>
      <c r="I34" s="407" t="s">
        <v>922</v>
      </c>
      <c r="J34" s="512" t="s">
        <v>559</v>
      </c>
      <c r="K34" s="372"/>
      <c r="L34" s="424"/>
      <c r="M34" s="422"/>
      <c r="N34" s="400"/>
      <c r="O34" s="413"/>
      <c r="P34" s="4"/>
      <c r="Q34" s="4"/>
      <c r="R34" s="339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414"/>
      <c r="B35" s="438"/>
      <c r="C35" s="441"/>
      <c r="D35" s="406"/>
      <c r="E35" s="407"/>
      <c r="F35" s="407"/>
      <c r="G35" s="442"/>
      <c r="H35" s="442"/>
      <c r="I35" s="407"/>
      <c r="J35" s="414"/>
      <c r="K35" s="372"/>
      <c r="L35" s="424"/>
      <c r="M35" s="422"/>
      <c r="N35" s="400"/>
      <c r="O35" s="413"/>
      <c r="P35" s="4"/>
      <c r="Q35" s="4"/>
      <c r="R35" s="339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/>
      <c r="B36" s="438"/>
      <c r="C36" s="441"/>
      <c r="D36" s="406"/>
      <c r="E36" s="407"/>
      <c r="F36" s="407"/>
      <c r="G36" s="442"/>
      <c r="H36" s="442"/>
      <c r="I36" s="407"/>
      <c r="J36" s="414"/>
      <c r="K36" s="372"/>
      <c r="L36" s="424"/>
      <c r="M36" s="422"/>
      <c r="N36" s="400"/>
      <c r="O36" s="413"/>
      <c r="P36" s="4"/>
      <c r="Q36" s="4"/>
      <c r="R36" s="339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89" customFormat="1" ht="15" customHeight="1">
      <c r="A37" s="414"/>
      <c r="B37" s="438"/>
      <c r="C37" s="441"/>
      <c r="D37" s="406"/>
      <c r="E37" s="407"/>
      <c r="F37" s="407"/>
      <c r="G37" s="442"/>
      <c r="H37" s="442"/>
      <c r="I37" s="407"/>
      <c r="J37" s="414"/>
      <c r="K37" s="372"/>
      <c r="L37" s="424"/>
      <c r="M37" s="422"/>
      <c r="N37" s="400"/>
      <c r="O37" s="413"/>
      <c r="P37" s="4"/>
      <c r="Q37" s="4"/>
      <c r="R37" s="339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89" customFormat="1" ht="15" customHeight="1">
      <c r="A38" s="414"/>
      <c r="B38" s="438"/>
      <c r="C38" s="441"/>
      <c r="D38" s="406"/>
      <c r="E38" s="407"/>
      <c r="F38" s="407"/>
      <c r="G38" s="442"/>
      <c r="H38" s="442"/>
      <c r="I38" s="407"/>
      <c r="J38" s="372"/>
      <c r="K38" s="372"/>
      <c r="L38" s="424"/>
      <c r="M38" s="422"/>
      <c r="N38" s="400"/>
      <c r="O38" s="413"/>
      <c r="P38" s="4"/>
      <c r="Q38" s="4"/>
      <c r="R38" s="339"/>
      <c r="S38" s="37"/>
      <c r="T38" s="37"/>
      <c r="U38" s="37"/>
      <c r="V38" s="37"/>
      <c r="W38" s="37"/>
      <c r="X38" s="37"/>
      <c r="Y38" s="37"/>
      <c r="Z38" s="37"/>
      <c r="AA38" s="37"/>
    </row>
    <row r="39" spans="1:34" ht="44.25" customHeight="1">
      <c r="A39" s="20" t="s">
        <v>561</v>
      </c>
      <c r="B39" s="36"/>
      <c r="C39" s="36"/>
      <c r="D39" s="37"/>
      <c r="E39" s="33"/>
      <c r="F39" s="33"/>
      <c r="G39" s="32"/>
      <c r="H39" s="32" t="s">
        <v>825</v>
      </c>
      <c r="I39" s="33"/>
      <c r="J39" s="14"/>
      <c r="K39" s="76"/>
      <c r="L39" s="77"/>
      <c r="M39" s="76"/>
      <c r="N39" s="78"/>
      <c r="O39" s="76"/>
      <c r="P39" s="4"/>
      <c r="Q39" s="430"/>
      <c r="R39" s="443"/>
      <c r="S39" s="430"/>
      <c r="T39" s="430"/>
      <c r="U39" s="430"/>
      <c r="V39" s="430"/>
      <c r="W39" s="430"/>
      <c r="X39" s="430"/>
      <c r="Y39" s="430"/>
      <c r="Z39" s="37"/>
      <c r="AA39" s="37"/>
      <c r="AB39" s="37"/>
    </row>
    <row r="40" spans="1:34" s="3" customFormat="1">
      <c r="A40" s="26" t="s">
        <v>562</v>
      </c>
      <c r="B40" s="20"/>
      <c r="C40" s="20"/>
      <c r="D40" s="20"/>
      <c r="E40" s="2"/>
      <c r="F40" s="27" t="s">
        <v>563</v>
      </c>
      <c r="G40" s="38"/>
      <c r="H40" s="39"/>
      <c r="I40" s="79"/>
      <c r="J40" s="14"/>
      <c r="K40" s="80"/>
      <c r="L40" s="81"/>
      <c r="M40" s="82"/>
      <c r="N40" s="83"/>
      <c r="O40" s="84"/>
      <c r="P40" s="2"/>
      <c r="Q40" s="1"/>
      <c r="R40" s="9"/>
      <c r="Z40" s="6"/>
      <c r="AA40" s="6"/>
      <c r="AB40" s="6"/>
      <c r="AC40" s="6"/>
      <c r="AD40" s="6"/>
      <c r="AE40" s="6"/>
      <c r="AF40" s="6"/>
      <c r="AG40" s="6"/>
      <c r="AH40" s="6"/>
    </row>
    <row r="41" spans="1:34" s="6" customFormat="1" ht="14.25" customHeight="1">
      <c r="A41" s="26"/>
      <c r="B41" s="20"/>
      <c r="C41" s="20"/>
      <c r="D41" s="20"/>
      <c r="E41" s="29"/>
      <c r="F41" s="27" t="s">
        <v>565</v>
      </c>
      <c r="G41" s="38"/>
      <c r="H41" s="39"/>
      <c r="I41" s="79"/>
      <c r="J41" s="14"/>
      <c r="K41" s="80"/>
      <c r="L41" s="81"/>
      <c r="M41" s="82"/>
      <c r="N41" s="83"/>
      <c r="O41" s="84"/>
      <c r="P41" s="2"/>
      <c r="Q41" s="1"/>
      <c r="R41" s="9"/>
      <c r="S41" s="3"/>
      <c r="Y41" s="3"/>
      <c r="Z41" s="3"/>
    </row>
    <row r="42" spans="1:34" s="6" customFormat="1" ht="14.25" customHeight="1">
      <c r="A42" s="20"/>
      <c r="B42" s="20"/>
      <c r="C42" s="20"/>
      <c r="D42" s="20"/>
      <c r="E42" s="29"/>
      <c r="F42" s="14"/>
      <c r="G42" s="14"/>
      <c r="H42" s="28"/>
      <c r="I42" s="33"/>
      <c r="J42" s="68"/>
      <c r="K42" s="65"/>
      <c r="L42" s="66"/>
      <c r="M42" s="14"/>
      <c r="N42" s="69"/>
      <c r="O42" s="54"/>
      <c r="P42" s="5"/>
      <c r="Q42" s="1"/>
      <c r="R42" s="9"/>
      <c r="S42" s="3"/>
      <c r="Y42" s="3"/>
      <c r="Z42" s="3"/>
    </row>
    <row r="43" spans="1:34" s="6" customFormat="1" ht="15">
      <c r="A43" s="40" t="s">
        <v>572</v>
      </c>
      <c r="B43" s="40"/>
      <c r="C43" s="40"/>
      <c r="D43" s="40"/>
      <c r="E43" s="29"/>
      <c r="F43" s="14"/>
      <c r="G43" s="9"/>
      <c r="H43" s="14"/>
      <c r="I43" s="9"/>
      <c r="J43" s="85"/>
      <c r="K43" s="9"/>
      <c r="L43" s="9"/>
      <c r="M43" s="9"/>
      <c r="N43" s="9"/>
      <c r="O43" s="86"/>
      <c r="P43"/>
      <c r="Q43" s="1"/>
      <c r="R43" s="9"/>
      <c r="S43" s="3"/>
      <c r="Y43" s="3"/>
      <c r="Z43" s="3"/>
    </row>
    <row r="44" spans="1:34" s="6" customFormat="1" ht="38.25">
      <c r="A44" s="18" t="s">
        <v>16</v>
      </c>
      <c r="B44" s="18" t="s">
        <v>535</v>
      </c>
      <c r="C44" s="18"/>
      <c r="D44" s="19" t="s">
        <v>546</v>
      </c>
      <c r="E44" s="18" t="s">
        <v>547</v>
      </c>
      <c r="F44" s="18" t="s">
        <v>548</v>
      </c>
      <c r="G44" s="18" t="s">
        <v>567</v>
      </c>
      <c r="H44" s="18" t="s">
        <v>550</v>
      </c>
      <c r="I44" s="18" t="s">
        <v>551</v>
      </c>
      <c r="J44" s="17" t="s">
        <v>552</v>
      </c>
      <c r="K44" s="74" t="s">
        <v>573</v>
      </c>
      <c r="L44" s="60" t="s">
        <v>823</v>
      </c>
      <c r="M44" s="74" t="s">
        <v>569</v>
      </c>
      <c r="N44" s="18" t="s">
        <v>570</v>
      </c>
      <c r="O44" s="17" t="s">
        <v>555</v>
      </c>
      <c r="P44" s="87" t="s">
        <v>556</v>
      </c>
      <c r="Q44" s="1"/>
      <c r="R44" s="14"/>
      <c r="S44" s="3"/>
      <c r="Y44" s="3"/>
      <c r="Z44" s="3"/>
    </row>
    <row r="45" spans="1:34" s="389" customFormat="1" ht="13.9" customHeight="1">
      <c r="A45" s="523">
        <v>1</v>
      </c>
      <c r="B45" s="514">
        <v>44229</v>
      </c>
      <c r="C45" s="469"/>
      <c r="D45" s="467" t="s">
        <v>857</v>
      </c>
      <c r="E45" s="468" t="s">
        <v>558</v>
      </c>
      <c r="F45" s="465">
        <v>925.5</v>
      </c>
      <c r="G45" s="465">
        <v>905</v>
      </c>
      <c r="H45" s="465">
        <v>941</v>
      </c>
      <c r="I45" s="466" t="s">
        <v>858</v>
      </c>
      <c r="J45" s="466" t="s">
        <v>877</v>
      </c>
      <c r="K45" s="519">
        <f t="shared" ref="K45" si="19">H45-F45</f>
        <v>15.5</v>
      </c>
      <c r="L45" s="520">
        <f t="shared" ref="L45" si="20">(H45*N45)*0.035%</f>
        <v>214.07750000000004</v>
      </c>
      <c r="M45" s="521">
        <f t="shared" ref="M45" si="21">(K45*N45)-L45</f>
        <v>9860.9225000000006</v>
      </c>
      <c r="N45" s="466">
        <v>650</v>
      </c>
      <c r="O45" s="522" t="s">
        <v>557</v>
      </c>
      <c r="P45" s="464">
        <v>44230</v>
      </c>
      <c r="Q45" s="383"/>
      <c r="R45" s="339" t="s">
        <v>795</v>
      </c>
      <c r="S45" s="37"/>
      <c r="Y45" s="37"/>
      <c r="Z45" s="37"/>
    </row>
    <row r="46" spans="1:34" s="389" customFormat="1" ht="13.9" customHeight="1">
      <c r="A46" s="523">
        <v>2</v>
      </c>
      <c r="B46" s="514">
        <v>44229</v>
      </c>
      <c r="C46" s="469"/>
      <c r="D46" s="467" t="s">
        <v>859</v>
      </c>
      <c r="E46" s="468" t="s">
        <v>558</v>
      </c>
      <c r="F46" s="465">
        <v>1930</v>
      </c>
      <c r="G46" s="465">
        <v>1885</v>
      </c>
      <c r="H46" s="465">
        <v>1964</v>
      </c>
      <c r="I46" s="466">
        <v>2000</v>
      </c>
      <c r="J46" s="466" t="s">
        <v>571</v>
      </c>
      <c r="K46" s="519">
        <f t="shared" ref="K46" si="22">H46-F46</f>
        <v>34</v>
      </c>
      <c r="L46" s="520">
        <f t="shared" ref="L46:L47" si="23">(H46*N46)*0.035%</f>
        <v>171.85000000000002</v>
      </c>
      <c r="M46" s="521">
        <f t="shared" ref="M46" si="24">(K46*N46)-L46</f>
        <v>8328.15</v>
      </c>
      <c r="N46" s="466">
        <v>250</v>
      </c>
      <c r="O46" s="522" t="s">
        <v>557</v>
      </c>
      <c r="P46" s="464">
        <v>44235</v>
      </c>
      <c r="Q46" s="383"/>
      <c r="R46" s="339" t="s">
        <v>560</v>
      </c>
      <c r="S46" s="37"/>
      <c r="Y46" s="37"/>
      <c r="Z46" s="37"/>
    </row>
    <row r="47" spans="1:34" s="37" customFormat="1" ht="14.25">
      <c r="A47" s="502">
        <v>3</v>
      </c>
      <c r="B47" s="503">
        <v>44230</v>
      </c>
      <c r="C47" s="503"/>
      <c r="D47" s="493" t="s">
        <v>864</v>
      </c>
      <c r="E47" s="494" t="s">
        <v>820</v>
      </c>
      <c r="F47" s="494">
        <v>14700</v>
      </c>
      <c r="G47" s="504">
        <v>14820</v>
      </c>
      <c r="H47" s="504">
        <v>14820</v>
      </c>
      <c r="I47" s="494">
        <v>14500</v>
      </c>
      <c r="J47" s="495" t="s">
        <v>872</v>
      </c>
      <c r="K47" s="495">
        <f>F47-H47</f>
        <v>-120</v>
      </c>
      <c r="L47" s="495">
        <f t="shared" si="23"/>
        <v>389.02500000000003</v>
      </c>
      <c r="M47" s="495">
        <f>(K47*N47)-L47</f>
        <v>-9389.0249999999996</v>
      </c>
      <c r="N47" s="495">
        <v>75</v>
      </c>
      <c r="O47" s="495" t="s">
        <v>621</v>
      </c>
      <c r="P47" s="528">
        <v>44230</v>
      </c>
      <c r="Q47" s="383"/>
      <c r="R47" s="339" t="s">
        <v>560</v>
      </c>
      <c r="Z47" s="389"/>
      <c r="AA47" s="389"/>
      <c r="AB47" s="389"/>
      <c r="AC47" s="389"/>
      <c r="AD47" s="389"/>
      <c r="AE47" s="389"/>
      <c r="AF47" s="389"/>
      <c r="AG47" s="389"/>
      <c r="AH47" s="389"/>
    </row>
    <row r="48" spans="1:34" s="389" customFormat="1" ht="13.9" customHeight="1">
      <c r="A48" s="523">
        <v>4</v>
      </c>
      <c r="B48" s="514">
        <v>44230</v>
      </c>
      <c r="C48" s="469"/>
      <c r="D48" s="467" t="s">
        <v>867</v>
      </c>
      <c r="E48" s="468" t="s">
        <v>558</v>
      </c>
      <c r="F48" s="465">
        <v>1569</v>
      </c>
      <c r="G48" s="465">
        <v>1545</v>
      </c>
      <c r="H48" s="465">
        <v>1586</v>
      </c>
      <c r="I48" s="466" t="s">
        <v>868</v>
      </c>
      <c r="J48" s="466" t="s">
        <v>869</v>
      </c>
      <c r="K48" s="519">
        <f>H48-F48</f>
        <v>17</v>
      </c>
      <c r="L48" s="520">
        <f t="shared" ref="L48:L49" si="25">(H48*N48)*0.035%</f>
        <v>305.30500000000006</v>
      </c>
      <c r="M48" s="521">
        <f t="shared" ref="M48:M49" si="26">(K48*N48)-L48</f>
        <v>9044.6949999999997</v>
      </c>
      <c r="N48" s="466">
        <v>550</v>
      </c>
      <c r="O48" s="522" t="s">
        <v>557</v>
      </c>
      <c r="P48" s="496">
        <v>44230</v>
      </c>
      <c r="Q48" s="383"/>
      <c r="R48" s="339" t="s">
        <v>795</v>
      </c>
      <c r="S48" s="37"/>
      <c r="Y48" s="37"/>
      <c r="Z48" s="37"/>
    </row>
    <row r="49" spans="1:34" s="389" customFormat="1" ht="13.9" customHeight="1">
      <c r="A49" s="523">
        <v>5</v>
      </c>
      <c r="B49" s="514">
        <v>44231</v>
      </c>
      <c r="C49" s="469"/>
      <c r="D49" s="467" t="s">
        <v>883</v>
      </c>
      <c r="E49" s="468" t="s">
        <v>558</v>
      </c>
      <c r="F49" s="465">
        <v>924</v>
      </c>
      <c r="G49" s="465">
        <v>903</v>
      </c>
      <c r="H49" s="465">
        <v>942</v>
      </c>
      <c r="I49" s="466" t="s">
        <v>858</v>
      </c>
      <c r="J49" s="466" t="s">
        <v>914</v>
      </c>
      <c r="K49" s="519">
        <f t="shared" ref="K49" si="27">H49-F49</f>
        <v>18</v>
      </c>
      <c r="L49" s="520">
        <f t="shared" si="25"/>
        <v>214.30500000000004</v>
      </c>
      <c r="M49" s="521">
        <f t="shared" si="26"/>
        <v>11485.695</v>
      </c>
      <c r="N49" s="466">
        <v>650</v>
      </c>
      <c r="O49" s="522" t="s">
        <v>557</v>
      </c>
      <c r="P49" s="464">
        <v>44232</v>
      </c>
      <c r="Q49" s="383"/>
      <c r="R49" s="339" t="s">
        <v>795</v>
      </c>
      <c r="S49" s="37"/>
      <c r="Y49" s="37"/>
      <c r="Z49" s="37"/>
    </row>
    <row r="50" spans="1:34" s="389" customFormat="1" ht="13.9" customHeight="1">
      <c r="A50" s="523">
        <v>6</v>
      </c>
      <c r="B50" s="514">
        <v>44232</v>
      </c>
      <c r="C50" s="469"/>
      <c r="D50" s="467" t="s">
        <v>864</v>
      </c>
      <c r="E50" s="468" t="s">
        <v>820</v>
      </c>
      <c r="F50" s="465">
        <v>14980</v>
      </c>
      <c r="G50" s="465">
        <v>15080</v>
      </c>
      <c r="H50" s="465">
        <v>14910</v>
      </c>
      <c r="I50" s="466">
        <v>14800</v>
      </c>
      <c r="J50" s="466" t="s">
        <v>732</v>
      </c>
      <c r="K50" s="519">
        <f>F50-H50</f>
        <v>70</v>
      </c>
      <c r="L50" s="520">
        <f t="shared" ref="L50" si="28">(H50*N50)*0.035%</f>
        <v>391.38750000000005</v>
      </c>
      <c r="M50" s="521">
        <f t="shared" ref="M50" si="29">(K50*N50)-L50</f>
        <v>4858.6125000000002</v>
      </c>
      <c r="N50" s="466">
        <v>75</v>
      </c>
      <c r="O50" s="522" t="s">
        <v>557</v>
      </c>
      <c r="P50" s="496">
        <v>44232</v>
      </c>
      <c r="Q50" s="383"/>
      <c r="R50" s="339"/>
      <c r="S50" s="37"/>
      <c r="Y50" s="37"/>
      <c r="Z50" s="37"/>
    </row>
    <row r="51" spans="1:34" s="389" customFormat="1" ht="13.9" customHeight="1">
      <c r="A51" s="510">
        <v>7</v>
      </c>
      <c r="B51" s="438">
        <v>44235</v>
      </c>
      <c r="C51" s="439"/>
      <c r="D51" s="432" t="s">
        <v>923</v>
      </c>
      <c r="E51" s="433" t="s">
        <v>558</v>
      </c>
      <c r="F51" s="407" t="s">
        <v>924</v>
      </c>
      <c r="G51" s="407">
        <v>675</v>
      </c>
      <c r="H51" s="407"/>
      <c r="I51" s="372">
        <v>710</v>
      </c>
      <c r="J51" s="479" t="s">
        <v>559</v>
      </c>
      <c r="K51" s="483"/>
      <c r="L51" s="484"/>
      <c r="M51" s="480"/>
      <c r="N51" s="479"/>
      <c r="O51" s="481"/>
      <c r="P51" s="482"/>
      <c r="Q51" s="383"/>
      <c r="R51" s="339"/>
      <c r="S51" s="37"/>
      <c r="Y51" s="37"/>
      <c r="Z51" s="37"/>
    </row>
    <row r="52" spans="1:34" s="389" customFormat="1" ht="13.9" customHeight="1">
      <c r="A52" s="510"/>
      <c r="B52" s="438"/>
      <c r="C52" s="439"/>
      <c r="D52" s="432"/>
      <c r="E52" s="433"/>
      <c r="F52" s="407"/>
      <c r="G52" s="407"/>
      <c r="H52" s="407"/>
      <c r="I52" s="372"/>
      <c r="J52" s="479"/>
      <c r="K52" s="483"/>
      <c r="L52" s="484"/>
      <c r="M52" s="480"/>
      <c r="N52" s="479"/>
      <c r="O52" s="481"/>
      <c r="P52" s="482"/>
      <c r="Q52" s="383"/>
      <c r="R52" s="339"/>
      <c r="S52" s="37"/>
      <c r="Y52" s="37"/>
      <c r="Z52" s="37"/>
    </row>
    <row r="53" spans="1:34" s="389" customFormat="1" ht="13.9" customHeight="1">
      <c r="A53" s="510"/>
      <c r="B53" s="438"/>
      <c r="C53" s="439"/>
      <c r="D53" s="432"/>
      <c r="E53" s="433"/>
      <c r="F53" s="407"/>
      <c r="G53" s="407"/>
      <c r="H53" s="407"/>
      <c r="I53" s="372"/>
      <c r="J53" s="479"/>
      <c r="K53" s="483"/>
      <c r="L53" s="484"/>
      <c r="M53" s="480"/>
      <c r="N53" s="479"/>
      <c r="O53" s="481"/>
      <c r="P53" s="482"/>
      <c r="Q53" s="383"/>
      <c r="R53" s="339"/>
      <c r="S53" s="37"/>
      <c r="Y53" s="37"/>
      <c r="Z53" s="37"/>
    </row>
    <row r="54" spans="1:34" s="389" customFormat="1" ht="13.9" customHeight="1">
      <c r="A54" s="510"/>
      <c r="B54" s="438"/>
      <c r="C54" s="439"/>
      <c r="D54" s="432"/>
      <c r="E54" s="433"/>
      <c r="F54" s="407"/>
      <c r="G54" s="407"/>
      <c r="H54" s="407"/>
      <c r="I54" s="372"/>
      <c r="J54" s="479"/>
      <c r="K54" s="483"/>
      <c r="L54" s="484"/>
      <c r="M54" s="480"/>
      <c r="N54" s="479"/>
      <c r="O54" s="481"/>
      <c r="P54" s="482"/>
      <c r="Q54" s="383"/>
      <c r="R54" s="339"/>
      <c r="S54" s="37"/>
      <c r="Y54" s="37"/>
      <c r="Z54" s="37"/>
    </row>
    <row r="55" spans="1:34" s="389" customFormat="1" ht="13.9" customHeight="1">
      <c r="A55" s="506"/>
      <c r="B55" s="438"/>
      <c r="C55" s="439"/>
      <c r="D55" s="432"/>
      <c r="E55" s="433"/>
      <c r="F55" s="407"/>
      <c r="G55" s="407"/>
      <c r="H55" s="407"/>
      <c r="I55" s="372"/>
      <c r="J55" s="479"/>
      <c r="K55" s="483"/>
      <c r="L55" s="484"/>
      <c r="M55" s="480"/>
      <c r="N55" s="479"/>
      <c r="O55" s="481"/>
      <c r="P55" s="482"/>
      <c r="Q55" s="383"/>
      <c r="R55" s="339"/>
      <c r="S55" s="37"/>
      <c r="Y55" s="37"/>
      <c r="Z55" s="37"/>
    </row>
    <row r="56" spans="1:34" s="389" customFormat="1" ht="13.9" customHeight="1">
      <c r="A56" s="440"/>
      <c r="B56" s="438"/>
      <c r="C56" s="439"/>
      <c r="D56" s="432"/>
      <c r="E56" s="433"/>
      <c r="F56" s="407"/>
      <c r="G56" s="407"/>
      <c r="H56" s="407"/>
      <c r="I56" s="372"/>
      <c r="J56" s="372"/>
      <c r="K56" s="372"/>
      <c r="L56" s="372"/>
      <c r="M56" s="372"/>
      <c r="N56" s="372"/>
      <c r="O56" s="372"/>
      <c r="P56" s="372"/>
      <c r="Q56" s="383"/>
      <c r="R56" s="339"/>
      <c r="S56" s="37"/>
      <c r="Y56" s="37"/>
      <c r="Z56" s="37"/>
    </row>
    <row r="57" spans="1:34" s="389" customFormat="1" ht="13.9" customHeight="1">
      <c r="A57" s="450"/>
      <c r="B57" s="444"/>
      <c r="C57" s="451"/>
      <c r="D57" s="452"/>
      <c r="E57" s="373"/>
      <c r="F57" s="419"/>
      <c r="G57" s="419"/>
      <c r="H57" s="419"/>
      <c r="I57" s="415"/>
      <c r="J57" s="415"/>
      <c r="K57" s="415"/>
      <c r="L57" s="415"/>
      <c r="M57" s="415"/>
      <c r="N57" s="415"/>
      <c r="O57" s="415"/>
      <c r="P57" s="415"/>
      <c r="Q57" s="383"/>
      <c r="R57" s="339"/>
      <c r="S57" s="37"/>
      <c r="Y57" s="37"/>
      <c r="Z57" s="37"/>
    </row>
    <row r="58" spans="1:34" s="3" customFormat="1">
      <c r="A58" s="41"/>
      <c r="B58" s="42"/>
      <c r="C58" s="43"/>
      <c r="D58" s="44"/>
      <c r="E58" s="45"/>
      <c r="F58" s="46"/>
      <c r="G58" s="46"/>
      <c r="H58" s="46"/>
      <c r="I58" s="46"/>
      <c r="J58" s="14"/>
      <c r="K58" s="88"/>
      <c r="L58" s="88"/>
      <c r="M58" s="14"/>
      <c r="N58" s="13"/>
      <c r="O58" s="89"/>
      <c r="P58" s="2"/>
      <c r="Q58" s="1"/>
      <c r="R58" s="14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3" customFormat="1" ht="15">
      <c r="A59" s="47" t="s">
        <v>574</v>
      </c>
      <c r="B59" s="47"/>
      <c r="C59" s="47"/>
      <c r="D59" s="47"/>
      <c r="E59" s="48"/>
      <c r="F59" s="46"/>
      <c r="G59" s="46"/>
      <c r="H59" s="46"/>
      <c r="I59" s="46"/>
      <c r="J59" s="50"/>
      <c r="K59" s="9"/>
      <c r="L59" s="9"/>
      <c r="M59" s="9"/>
      <c r="N59" s="8"/>
      <c r="O59" s="50"/>
      <c r="P59" s="2"/>
      <c r="Q59" s="1"/>
      <c r="R59" s="14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3" customFormat="1" ht="38.25">
      <c r="A60" s="18" t="s">
        <v>16</v>
      </c>
      <c r="B60" s="18" t="s">
        <v>535</v>
      </c>
      <c r="C60" s="18"/>
      <c r="D60" s="19" t="s">
        <v>546</v>
      </c>
      <c r="E60" s="18" t="s">
        <v>547</v>
      </c>
      <c r="F60" s="18" t="s">
        <v>548</v>
      </c>
      <c r="G60" s="49" t="s">
        <v>567</v>
      </c>
      <c r="H60" s="18" t="s">
        <v>550</v>
      </c>
      <c r="I60" s="18" t="s">
        <v>551</v>
      </c>
      <c r="J60" s="17" t="s">
        <v>552</v>
      </c>
      <c r="K60" s="17" t="s">
        <v>575</v>
      </c>
      <c r="L60" s="60" t="s">
        <v>823</v>
      </c>
      <c r="M60" s="74" t="s">
        <v>569</v>
      </c>
      <c r="N60" s="18" t="s">
        <v>570</v>
      </c>
      <c r="O60" s="18" t="s">
        <v>555</v>
      </c>
      <c r="P60" s="19" t="s">
        <v>556</v>
      </c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7" customFormat="1" ht="14.25">
      <c r="A61" s="559">
        <v>1</v>
      </c>
      <c r="B61" s="561">
        <v>44225</v>
      </c>
      <c r="C61" s="439"/>
      <c r="D61" s="432" t="s">
        <v>847</v>
      </c>
      <c r="E61" s="433" t="s">
        <v>558</v>
      </c>
      <c r="F61" s="407" t="s">
        <v>848</v>
      </c>
      <c r="G61" s="407"/>
      <c r="H61" s="407"/>
      <c r="I61" s="372"/>
      <c r="J61" s="563" t="s">
        <v>559</v>
      </c>
      <c r="K61" s="372"/>
      <c r="L61" s="424"/>
      <c r="M61" s="372"/>
      <c r="N61" s="372"/>
      <c r="O61" s="400"/>
      <c r="P61" s="413"/>
      <c r="Q61" s="383"/>
      <c r="R61" s="339" t="s">
        <v>795</v>
      </c>
      <c r="Z61" s="389"/>
      <c r="AA61" s="389"/>
      <c r="AB61" s="389"/>
      <c r="AC61" s="389"/>
      <c r="AD61" s="389"/>
      <c r="AE61" s="389"/>
      <c r="AF61" s="389"/>
      <c r="AG61" s="389"/>
      <c r="AH61" s="389"/>
    </row>
    <row r="62" spans="1:34" s="37" customFormat="1" ht="14.25">
      <c r="A62" s="560"/>
      <c r="B62" s="562"/>
      <c r="C62" s="439"/>
      <c r="D62" s="432" t="s">
        <v>849</v>
      </c>
      <c r="E62" s="433" t="s">
        <v>820</v>
      </c>
      <c r="F62" s="407" t="s">
        <v>589</v>
      </c>
      <c r="G62" s="407"/>
      <c r="H62" s="407"/>
      <c r="I62" s="372"/>
      <c r="J62" s="564"/>
      <c r="K62" s="372"/>
      <c r="L62" s="424"/>
      <c r="M62" s="372"/>
      <c r="N62" s="372"/>
      <c r="O62" s="400"/>
      <c r="P62" s="413"/>
      <c r="Q62" s="383"/>
      <c r="R62" s="339" t="s">
        <v>795</v>
      </c>
      <c r="Z62" s="389"/>
      <c r="AA62" s="389"/>
      <c r="AB62" s="389"/>
      <c r="AC62" s="389"/>
      <c r="AD62" s="389"/>
      <c r="AE62" s="389"/>
      <c r="AF62" s="389"/>
      <c r="AG62" s="389"/>
      <c r="AH62" s="389"/>
    </row>
    <row r="63" spans="1:34" s="37" customFormat="1" ht="14.25">
      <c r="A63" s="502">
        <v>2</v>
      </c>
      <c r="B63" s="503">
        <v>44228</v>
      </c>
      <c r="C63" s="503"/>
      <c r="D63" s="493" t="s">
        <v>850</v>
      </c>
      <c r="E63" s="494" t="s">
        <v>558</v>
      </c>
      <c r="F63" s="494">
        <v>67.5</v>
      </c>
      <c r="G63" s="504">
        <v>35</v>
      </c>
      <c r="H63" s="504">
        <v>35</v>
      </c>
      <c r="I63" s="494">
        <v>150</v>
      </c>
      <c r="J63" s="495" t="s">
        <v>851</v>
      </c>
      <c r="K63" s="495">
        <f>H63-F63</f>
        <v>-32.5</v>
      </c>
      <c r="L63" s="495">
        <v>100</v>
      </c>
      <c r="M63" s="495">
        <f>(K63*N63)+L63</f>
        <v>-2337.5</v>
      </c>
      <c r="N63" s="495">
        <v>75</v>
      </c>
      <c r="O63" s="495" t="s">
        <v>621</v>
      </c>
      <c r="P63" s="505">
        <v>44228</v>
      </c>
      <c r="Q63" s="383"/>
      <c r="R63" s="339" t="s">
        <v>560</v>
      </c>
      <c r="Z63" s="389"/>
      <c r="AA63" s="389"/>
      <c r="AB63" s="389"/>
      <c r="AC63" s="389"/>
      <c r="AD63" s="389"/>
      <c r="AE63" s="389"/>
      <c r="AF63" s="389"/>
      <c r="AG63" s="389"/>
      <c r="AH63" s="389"/>
    </row>
    <row r="64" spans="1:34" s="389" customFormat="1" ht="13.9" customHeight="1">
      <c r="A64" s="523">
        <v>3</v>
      </c>
      <c r="B64" s="514">
        <v>44230</v>
      </c>
      <c r="C64" s="469"/>
      <c r="D64" s="467" t="s">
        <v>873</v>
      </c>
      <c r="E64" s="468" t="s">
        <v>558</v>
      </c>
      <c r="F64" s="465">
        <v>51</v>
      </c>
      <c r="G64" s="465">
        <v>18</v>
      </c>
      <c r="H64" s="465">
        <v>71.5</v>
      </c>
      <c r="I64" s="466" t="s">
        <v>874</v>
      </c>
      <c r="J64" s="466" t="s">
        <v>875</v>
      </c>
      <c r="K64" s="519">
        <f>H64-F64</f>
        <v>20.5</v>
      </c>
      <c r="L64" s="520">
        <v>100</v>
      </c>
      <c r="M64" s="521">
        <f t="shared" ref="M64:M65" si="30">(K64*N64)-L64</f>
        <v>1437.5</v>
      </c>
      <c r="N64" s="466">
        <v>75</v>
      </c>
      <c r="O64" s="522" t="s">
        <v>557</v>
      </c>
      <c r="P64" s="496">
        <v>44230</v>
      </c>
      <c r="Q64" s="383"/>
      <c r="R64" s="339" t="s">
        <v>560</v>
      </c>
      <c r="S64" s="37"/>
      <c r="Y64" s="37"/>
      <c r="Z64" s="37"/>
    </row>
    <row r="65" spans="1:34" s="389" customFormat="1" ht="13.9" customHeight="1">
      <c r="A65" s="523">
        <v>4</v>
      </c>
      <c r="B65" s="514">
        <v>44230</v>
      </c>
      <c r="C65" s="469"/>
      <c r="D65" s="467" t="s">
        <v>873</v>
      </c>
      <c r="E65" s="468" t="s">
        <v>558</v>
      </c>
      <c r="F65" s="465">
        <v>52.5</v>
      </c>
      <c r="G65" s="465">
        <v>19</v>
      </c>
      <c r="H65" s="465">
        <v>72</v>
      </c>
      <c r="I65" s="466" t="s">
        <v>874</v>
      </c>
      <c r="J65" s="466" t="s">
        <v>876</v>
      </c>
      <c r="K65" s="519">
        <f>H65-F65</f>
        <v>19.5</v>
      </c>
      <c r="L65" s="520">
        <v>100</v>
      </c>
      <c r="M65" s="521">
        <f t="shared" si="30"/>
        <v>1362.5</v>
      </c>
      <c r="N65" s="466">
        <v>75</v>
      </c>
      <c r="O65" s="522" t="s">
        <v>557</v>
      </c>
      <c r="P65" s="496">
        <v>44230</v>
      </c>
      <c r="Q65" s="383"/>
      <c r="R65" s="339" t="s">
        <v>560</v>
      </c>
      <c r="S65" s="37"/>
      <c r="Y65" s="37"/>
      <c r="Z65" s="37"/>
    </row>
    <row r="66" spans="1:34" s="389" customFormat="1" ht="13.9" customHeight="1">
      <c r="A66" s="440">
        <v>5</v>
      </c>
      <c r="B66" s="438">
        <v>44232</v>
      </c>
      <c r="C66" s="439"/>
      <c r="D66" s="432" t="s">
        <v>916</v>
      </c>
      <c r="E66" s="433" t="s">
        <v>820</v>
      </c>
      <c r="F66" s="407" t="s">
        <v>917</v>
      </c>
      <c r="G66" s="407">
        <v>325</v>
      </c>
      <c r="H66" s="407"/>
      <c r="I66" s="372" t="s">
        <v>918</v>
      </c>
      <c r="J66" s="372" t="s">
        <v>559</v>
      </c>
      <c r="K66" s="372"/>
      <c r="L66" s="372"/>
      <c r="M66" s="372"/>
      <c r="N66" s="372"/>
      <c r="O66" s="372"/>
      <c r="P66" s="372"/>
      <c r="Q66" s="383"/>
      <c r="R66" s="339"/>
      <c r="S66" s="37"/>
      <c r="Y66" s="37"/>
      <c r="Z66" s="37"/>
    </row>
    <row r="67" spans="1:34" s="389" customFormat="1" ht="13.9" customHeight="1">
      <c r="A67" s="440"/>
      <c r="B67" s="438"/>
      <c r="C67" s="439"/>
      <c r="D67" s="432"/>
      <c r="E67" s="433"/>
      <c r="F67" s="407"/>
      <c r="G67" s="407"/>
      <c r="H67" s="407"/>
      <c r="I67" s="372"/>
      <c r="J67" s="372"/>
      <c r="K67" s="372"/>
      <c r="L67" s="372"/>
      <c r="M67" s="372"/>
      <c r="N67" s="372"/>
      <c r="O67" s="372"/>
      <c r="P67" s="372"/>
      <c r="Q67" s="383"/>
      <c r="R67" s="339"/>
      <c r="S67" s="37"/>
      <c r="Y67" s="37"/>
      <c r="Z67" s="37"/>
    </row>
    <row r="68" spans="1:34" s="389" customFormat="1" ht="13.9" customHeight="1">
      <c r="A68" s="440"/>
      <c r="B68" s="438"/>
      <c r="C68" s="439"/>
      <c r="D68" s="432"/>
      <c r="E68" s="433"/>
      <c r="F68" s="407"/>
      <c r="G68" s="407"/>
      <c r="H68" s="407"/>
      <c r="I68" s="372"/>
      <c r="J68" s="372"/>
      <c r="K68" s="372"/>
      <c r="L68" s="372"/>
      <c r="M68" s="372"/>
      <c r="N68" s="372"/>
      <c r="O68" s="372"/>
      <c r="P68" s="372"/>
      <c r="Q68" s="383"/>
      <c r="R68" s="339"/>
      <c r="S68" s="37"/>
      <c r="Y68" s="37"/>
      <c r="Z68" s="37"/>
    </row>
    <row r="69" spans="1:34" s="389" customFormat="1" ht="13.9" customHeight="1">
      <c r="A69" s="440"/>
      <c r="B69" s="438"/>
      <c r="C69" s="439"/>
      <c r="D69" s="432"/>
      <c r="E69" s="433"/>
      <c r="F69" s="407"/>
      <c r="G69" s="407"/>
      <c r="H69" s="407"/>
      <c r="I69" s="372"/>
      <c r="J69" s="372"/>
      <c r="K69" s="372"/>
      <c r="L69" s="372"/>
      <c r="M69" s="372"/>
      <c r="N69" s="372"/>
      <c r="O69" s="372"/>
      <c r="P69" s="372"/>
      <c r="Q69" s="383"/>
      <c r="R69" s="339"/>
      <c r="S69" s="37"/>
      <c r="Y69" s="37"/>
      <c r="Z69" s="37"/>
    </row>
    <row r="70" spans="1:34" s="37" customFormat="1" ht="14.25">
      <c r="A70" s="33"/>
      <c r="B70" s="417"/>
      <c r="C70" s="417"/>
      <c r="D70" s="418"/>
      <c r="E70" s="419"/>
      <c r="F70" s="419"/>
      <c r="G70" s="420"/>
      <c r="H70" s="420"/>
      <c r="I70" s="419"/>
      <c r="J70" s="415"/>
      <c r="K70" s="415"/>
      <c r="L70" s="415"/>
      <c r="M70" s="415"/>
      <c r="N70" s="415"/>
      <c r="O70" s="415"/>
      <c r="P70" s="415"/>
      <c r="Q70" s="383"/>
      <c r="R70" s="339"/>
      <c r="Z70" s="389"/>
      <c r="AA70" s="389"/>
      <c r="AB70" s="389"/>
      <c r="AC70" s="389"/>
      <c r="AD70" s="389"/>
      <c r="AE70" s="389"/>
      <c r="AF70" s="389"/>
      <c r="AG70" s="389"/>
      <c r="AH70" s="389"/>
    </row>
    <row r="71" spans="1:34" s="37" customFormat="1" ht="14.25">
      <c r="A71" s="33"/>
      <c r="B71" s="417"/>
      <c r="C71" s="417"/>
      <c r="D71" s="418"/>
      <c r="E71" s="419"/>
      <c r="F71" s="419"/>
      <c r="G71" s="420"/>
      <c r="H71" s="420"/>
      <c r="I71" s="419"/>
      <c r="J71" s="415"/>
      <c r="K71" s="415"/>
      <c r="L71" s="415"/>
      <c r="M71" s="415"/>
      <c r="N71" s="415"/>
      <c r="O71" s="415"/>
      <c r="P71" s="415"/>
      <c r="Q71" s="383"/>
      <c r="R71" s="339"/>
      <c r="Z71" s="389"/>
      <c r="AA71" s="389"/>
      <c r="AB71" s="389"/>
      <c r="AC71" s="389"/>
      <c r="AD71" s="389"/>
      <c r="AE71" s="389"/>
      <c r="AF71" s="389"/>
      <c r="AG71" s="389"/>
      <c r="AH71" s="389"/>
    </row>
    <row r="72" spans="1:34" s="37" customFormat="1" ht="14.25">
      <c r="A72" s="33"/>
      <c r="B72" s="417"/>
      <c r="C72" s="417"/>
      <c r="D72" s="418"/>
      <c r="E72" s="419"/>
      <c r="F72" s="419"/>
      <c r="G72" s="420"/>
      <c r="H72" s="420"/>
      <c r="I72" s="419"/>
      <c r="J72" s="415"/>
      <c r="K72" s="415"/>
      <c r="L72" s="415"/>
      <c r="M72" s="415"/>
      <c r="N72" s="415"/>
      <c r="O72" s="415"/>
      <c r="P72" s="415"/>
      <c r="Q72" s="383"/>
      <c r="R72" s="339"/>
      <c r="Z72" s="389"/>
      <c r="AA72" s="389"/>
      <c r="AB72" s="389"/>
      <c r="AC72" s="389"/>
      <c r="AD72" s="389"/>
      <c r="AE72" s="389"/>
      <c r="AF72" s="389"/>
      <c r="AG72" s="389"/>
      <c r="AH72" s="389"/>
    </row>
    <row r="73" spans="1:34" s="37" customFormat="1" ht="14.25">
      <c r="A73" s="33"/>
      <c r="B73" s="417"/>
      <c r="C73" s="417"/>
      <c r="D73" s="418"/>
      <c r="E73" s="419"/>
      <c r="F73" s="419"/>
      <c r="G73" s="420"/>
      <c r="H73" s="420"/>
      <c r="I73" s="419"/>
      <c r="J73" s="415"/>
      <c r="K73" s="415"/>
      <c r="L73" s="415"/>
      <c r="M73" s="415"/>
      <c r="N73" s="415"/>
      <c r="O73" s="415"/>
      <c r="P73" s="415"/>
      <c r="Q73" s="383"/>
      <c r="R73" s="339"/>
      <c r="Z73" s="389"/>
      <c r="AA73" s="389"/>
      <c r="AB73" s="389"/>
      <c r="AC73" s="389"/>
      <c r="AD73" s="389"/>
      <c r="AE73" s="389"/>
      <c r="AF73" s="389"/>
      <c r="AG73" s="389"/>
      <c r="AH73" s="389"/>
    </row>
    <row r="74" spans="1:34" s="37" customFormat="1" ht="14.25">
      <c r="A74" s="33"/>
      <c r="B74" s="417"/>
      <c r="C74" s="417"/>
      <c r="D74" s="418"/>
      <c r="E74" s="419"/>
      <c r="F74" s="419"/>
      <c r="G74" s="420"/>
      <c r="H74" s="420"/>
      <c r="I74" s="419"/>
      <c r="J74" s="415"/>
      <c r="K74" s="415"/>
      <c r="L74" s="415"/>
      <c r="M74" s="415"/>
      <c r="N74" s="415"/>
      <c r="O74" s="421"/>
      <c r="P74" s="415"/>
      <c r="Q74" s="383"/>
      <c r="R74" s="339"/>
      <c r="Z74" s="389"/>
      <c r="AA74" s="389"/>
      <c r="AB74" s="389"/>
      <c r="AC74" s="389"/>
      <c r="AD74" s="389"/>
      <c r="AE74" s="389"/>
      <c r="AF74" s="389"/>
      <c r="AG74" s="389"/>
      <c r="AH74" s="389"/>
    </row>
    <row r="75" spans="1:34" s="37" customFormat="1" ht="14.25">
      <c r="A75" s="373"/>
      <c r="B75" s="374"/>
      <c r="C75" s="374"/>
      <c r="D75" s="375"/>
      <c r="E75" s="373"/>
      <c r="F75" s="390"/>
      <c r="G75" s="373"/>
      <c r="H75" s="373"/>
      <c r="I75" s="373"/>
      <c r="J75" s="374"/>
      <c r="K75" s="391"/>
      <c r="L75" s="373"/>
      <c r="M75" s="373"/>
      <c r="N75" s="373"/>
      <c r="O75" s="392"/>
      <c r="P75" s="383"/>
      <c r="Q75" s="383"/>
      <c r="R75" s="339"/>
      <c r="Z75" s="389"/>
      <c r="AA75" s="389"/>
      <c r="AB75" s="389"/>
      <c r="AC75" s="389"/>
      <c r="AD75" s="389"/>
      <c r="AE75" s="389"/>
      <c r="AF75" s="389"/>
      <c r="AG75" s="389"/>
      <c r="AH75" s="389"/>
    </row>
    <row r="76" spans="1:34" ht="15">
      <c r="A76" s="96" t="s">
        <v>576</v>
      </c>
      <c r="B76" s="97"/>
      <c r="C76" s="97"/>
      <c r="D76" s="98"/>
      <c r="E76" s="31"/>
      <c r="F76" s="29"/>
      <c r="G76" s="29"/>
      <c r="H76" s="70"/>
      <c r="I76" s="116"/>
      <c r="J76" s="117"/>
      <c r="K76" s="14"/>
      <c r="L76" s="14"/>
      <c r="M76" s="14"/>
      <c r="N76" s="8"/>
      <c r="O76" s="50"/>
      <c r="Q76" s="92"/>
      <c r="R76" s="14"/>
      <c r="S76" s="13"/>
      <c r="T76" s="13"/>
      <c r="U76" s="13"/>
      <c r="V76" s="13"/>
      <c r="W76" s="13"/>
      <c r="X76" s="13"/>
      <c r="Y76" s="13"/>
      <c r="Z76" s="13"/>
    </row>
    <row r="77" spans="1:34" ht="38.25">
      <c r="A77" s="17" t="s">
        <v>16</v>
      </c>
      <c r="B77" s="18" t="s">
        <v>535</v>
      </c>
      <c r="C77" s="18"/>
      <c r="D77" s="19" t="s">
        <v>546</v>
      </c>
      <c r="E77" s="18" t="s">
        <v>547</v>
      </c>
      <c r="F77" s="18" t="s">
        <v>548</v>
      </c>
      <c r="G77" s="18" t="s">
        <v>549</v>
      </c>
      <c r="H77" s="18" t="s">
        <v>550</v>
      </c>
      <c r="I77" s="18" t="s">
        <v>551</v>
      </c>
      <c r="J77" s="17" t="s">
        <v>552</v>
      </c>
      <c r="K77" s="59" t="s">
        <v>568</v>
      </c>
      <c r="L77" s="412" t="s">
        <v>823</v>
      </c>
      <c r="M77" s="60" t="s">
        <v>822</v>
      </c>
      <c r="N77" s="18" t="s">
        <v>555</v>
      </c>
      <c r="O77" s="75" t="s">
        <v>556</v>
      </c>
      <c r="P77" s="94"/>
      <c r="Q77" s="8"/>
      <c r="R77" s="14"/>
      <c r="S77" s="13"/>
      <c r="T77" s="13"/>
      <c r="U77" s="13"/>
      <c r="V77" s="13"/>
      <c r="W77" s="13"/>
      <c r="X77" s="13"/>
      <c r="Y77" s="13"/>
      <c r="Z77" s="13"/>
    </row>
    <row r="78" spans="1:34" s="389" customFormat="1" ht="14.25">
      <c r="A78" s="378">
        <v>1</v>
      </c>
      <c r="B78" s="393">
        <v>44203</v>
      </c>
      <c r="C78" s="394"/>
      <c r="D78" s="405" t="s">
        <v>481</v>
      </c>
      <c r="E78" s="398" t="s">
        <v>558</v>
      </c>
      <c r="F78" s="407" t="s">
        <v>836</v>
      </c>
      <c r="G78" s="403">
        <v>385</v>
      </c>
      <c r="H78" s="407"/>
      <c r="I78" s="395" t="s">
        <v>837</v>
      </c>
      <c r="J78" s="434" t="s">
        <v>559</v>
      </c>
      <c r="K78" s="434"/>
      <c r="L78" s="435"/>
      <c r="M78" s="422"/>
      <c r="N78" s="399"/>
      <c r="O78" s="429"/>
      <c r="P78" s="95"/>
      <c r="Q78" s="436"/>
      <c r="R78" s="476" t="s">
        <v>560</v>
      </c>
      <c r="S78" s="430"/>
      <c r="T78" s="430"/>
      <c r="U78" s="430"/>
      <c r="V78" s="430"/>
      <c r="W78" s="430"/>
      <c r="X78" s="430"/>
      <c r="Y78" s="430"/>
      <c r="Z78" s="430"/>
    </row>
    <row r="79" spans="1:34" s="5" customFormat="1">
      <c r="A79" s="384"/>
      <c r="B79" s="385"/>
      <c r="C79" s="386"/>
      <c r="D79" s="387"/>
      <c r="E79" s="416"/>
      <c r="F79" s="416"/>
      <c r="G79" s="474"/>
      <c r="H79" s="474"/>
      <c r="I79" s="416"/>
      <c r="J79" s="475"/>
      <c r="K79" s="470"/>
      <c r="L79" s="471"/>
      <c r="M79" s="472"/>
      <c r="N79" s="473"/>
      <c r="O79" s="388"/>
      <c r="P79" s="120"/>
      <c r="Q79"/>
      <c r="R79" s="91"/>
      <c r="T79" s="54"/>
      <c r="U79" s="54"/>
      <c r="V79" s="54"/>
      <c r="W79" s="54"/>
      <c r="X79" s="54"/>
      <c r="Y79" s="54"/>
      <c r="Z79" s="54"/>
    </row>
    <row r="80" spans="1:34">
      <c r="A80" s="20" t="s">
        <v>561</v>
      </c>
      <c r="B80" s="20"/>
      <c r="C80" s="20"/>
      <c r="D80" s="20"/>
      <c r="E80" s="2"/>
      <c r="F80" s="27" t="s">
        <v>563</v>
      </c>
      <c r="G80" s="79"/>
      <c r="H80" s="79"/>
      <c r="I80" s="35"/>
      <c r="J80" s="82"/>
      <c r="K80" s="80"/>
      <c r="L80" s="81"/>
      <c r="M80" s="82"/>
      <c r="N80" s="83"/>
      <c r="O80" s="121"/>
      <c r="P80" s="8"/>
      <c r="Q80" s="13"/>
      <c r="R80" s="93"/>
      <c r="S80" s="13"/>
      <c r="T80" s="13"/>
      <c r="U80" s="13"/>
      <c r="V80" s="13"/>
      <c r="W80" s="13"/>
      <c r="X80" s="13"/>
      <c r="Y80" s="13"/>
    </row>
    <row r="81" spans="1:29">
      <c r="A81" s="26" t="s">
        <v>562</v>
      </c>
      <c r="B81" s="20"/>
      <c r="C81" s="20"/>
      <c r="D81" s="20"/>
      <c r="E81" s="29"/>
      <c r="F81" s="27" t="s">
        <v>565</v>
      </c>
      <c r="G81" s="9"/>
      <c r="H81" s="9"/>
      <c r="I81" s="9"/>
      <c r="J81" s="50"/>
      <c r="K81" s="9"/>
      <c r="L81" s="9"/>
      <c r="M81" s="9"/>
      <c r="N81" s="8"/>
      <c r="O81" s="50"/>
      <c r="Q81" s="4"/>
      <c r="R81" s="14"/>
      <c r="S81" s="13"/>
      <c r="T81" s="13"/>
      <c r="U81" s="13"/>
      <c r="V81" s="13"/>
      <c r="W81" s="13"/>
      <c r="X81" s="13"/>
      <c r="Y81" s="13"/>
      <c r="Z81" s="13"/>
    </row>
    <row r="82" spans="1:29">
      <c r="A82" s="26"/>
      <c r="B82" s="20"/>
      <c r="C82" s="20"/>
      <c r="D82" s="20"/>
      <c r="E82" s="29"/>
      <c r="F82" s="27"/>
      <c r="G82" s="9"/>
      <c r="H82" s="9"/>
      <c r="I82" s="9"/>
      <c r="J82" s="50"/>
      <c r="K82" s="9"/>
      <c r="L82" s="9"/>
      <c r="M82" s="9"/>
      <c r="N82" s="8"/>
      <c r="O82" s="50"/>
      <c r="Q82" s="4"/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15">
      <c r="A83" s="8"/>
      <c r="B83" s="30" t="s">
        <v>827</v>
      </c>
      <c r="C83" s="30"/>
      <c r="D83" s="30"/>
      <c r="E83" s="30"/>
      <c r="F83" s="31"/>
      <c r="G83" s="29"/>
      <c r="H83" s="29"/>
      <c r="I83" s="70"/>
      <c r="J83" s="71"/>
      <c r="K83" s="72"/>
      <c r="L83" s="411"/>
      <c r="M83" s="9"/>
      <c r="N83" s="8"/>
      <c r="O83" s="50"/>
      <c r="Q83" s="4"/>
      <c r="R83" s="79"/>
      <c r="S83" s="13"/>
      <c r="T83" s="13"/>
      <c r="U83" s="13"/>
      <c r="V83" s="13"/>
      <c r="W83" s="13"/>
      <c r="X83" s="13"/>
      <c r="Y83" s="13"/>
      <c r="Z83" s="13"/>
    </row>
    <row r="84" spans="1:29" ht="38.25">
      <c r="A84" s="17" t="s">
        <v>16</v>
      </c>
      <c r="B84" s="18" t="s">
        <v>535</v>
      </c>
      <c r="C84" s="18"/>
      <c r="D84" s="19" t="s">
        <v>546</v>
      </c>
      <c r="E84" s="18" t="s">
        <v>547</v>
      </c>
      <c r="F84" s="18" t="s">
        <v>548</v>
      </c>
      <c r="G84" s="18" t="s">
        <v>567</v>
      </c>
      <c r="H84" s="18" t="s">
        <v>550</v>
      </c>
      <c r="I84" s="18" t="s">
        <v>551</v>
      </c>
      <c r="J84" s="73" t="s">
        <v>552</v>
      </c>
      <c r="K84" s="59" t="s">
        <v>568</v>
      </c>
      <c r="L84" s="74" t="s">
        <v>569</v>
      </c>
      <c r="M84" s="18" t="s">
        <v>570</v>
      </c>
      <c r="N84" s="412" t="s">
        <v>823</v>
      </c>
      <c r="O84" s="60" t="s">
        <v>822</v>
      </c>
      <c r="P84" s="18" t="s">
        <v>555</v>
      </c>
      <c r="Q84" s="75" t="s">
        <v>556</v>
      </c>
      <c r="R84" s="79"/>
      <c r="S84" s="13"/>
      <c r="T84" s="13"/>
      <c r="U84" s="13"/>
      <c r="V84" s="13"/>
      <c r="W84" s="13"/>
      <c r="X84" s="13"/>
      <c r="Y84" s="13"/>
      <c r="Z84" s="13"/>
    </row>
    <row r="85" spans="1:29" ht="14.25">
      <c r="A85" s="378"/>
      <c r="B85" s="393"/>
      <c r="C85" s="397"/>
      <c r="D85" s="405"/>
      <c r="E85" s="398"/>
      <c r="F85" s="423"/>
      <c r="G85" s="403"/>
      <c r="H85" s="398"/>
      <c r="I85" s="395"/>
      <c r="J85" s="434"/>
      <c r="K85" s="434"/>
      <c r="L85" s="435"/>
      <c r="M85" s="433"/>
      <c r="N85" s="435"/>
      <c r="O85" s="422"/>
      <c r="P85" s="399"/>
      <c r="Q85" s="413"/>
      <c r="R85" s="431"/>
      <c r="S85" s="421"/>
      <c r="T85" s="13"/>
      <c r="U85" s="430"/>
      <c r="V85" s="430"/>
      <c r="W85" s="430"/>
      <c r="X85" s="430"/>
      <c r="Y85" s="430"/>
      <c r="Z85" s="430"/>
      <c r="AA85" s="389"/>
      <c r="AB85" s="389"/>
      <c r="AC85" s="389"/>
    </row>
    <row r="86" spans="1:29" ht="14.25">
      <c r="A86" s="378"/>
      <c r="B86" s="393"/>
      <c r="C86" s="397"/>
      <c r="D86" s="405"/>
      <c r="E86" s="398"/>
      <c r="F86" s="423"/>
      <c r="G86" s="403"/>
      <c r="H86" s="398"/>
      <c r="I86" s="395"/>
      <c r="J86" s="434"/>
      <c r="K86" s="434"/>
      <c r="L86" s="435"/>
      <c r="M86" s="433"/>
      <c r="N86" s="435"/>
      <c r="O86" s="422"/>
      <c r="P86" s="399"/>
      <c r="Q86" s="413"/>
      <c r="R86" s="431"/>
      <c r="S86" s="421"/>
      <c r="T86" s="13"/>
      <c r="U86" s="430"/>
      <c r="V86" s="430"/>
      <c r="W86" s="430"/>
      <c r="X86" s="430"/>
      <c r="Y86" s="430"/>
      <c r="Z86" s="430"/>
      <c r="AA86" s="389"/>
      <c r="AB86" s="389"/>
      <c r="AC86" s="389"/>
    </row>
    <row r="87" spans="1:29" s="389" customFormat="1" ht="14.25">
      <c r="A87" s="378"/>
      <c r="B87" s="393"/>
      <c r="C87" s="397"/>
      <c r="D87" s="405"/>
      <c r="E87" s="398"/>
      <c r="F87" s="423"/>
      <c r="G87" s="403"/>
      <c r="H87" s="398"/>
      <c r="I87" s="395"/>
      <c r="J87" s="434"/>
      <c r="K87" s="434"/>
      <c r="L87" s="435"/>
      <c r="M87" s="433"/>
      <c r="N87" s="435"/>
      <c r="O87" s="422"/>
      <c r="P87" s="399"/>
      <c r="Q87" s="413"/>
      <c r="R87" s="428"/>
      <c r="S87" s="430"/>
      <c r="T87" s="430"/>
      <c r="U87" s="430"/>
      <c r="V87" s="430"/>
      <c r="W87" s="430"/>
      <c r="X87" s="430"/>
      <c r="Y87" s="430"/>
      <c r="Z87" s="430"/>
    </row>
    <row r="88" spans="1:29" s="389" customFormat="1" ht="14.25">
      <c r="A88" s="378"/>
      <c r="B88" s="393"/>
      <c r="C88" s="397"/>
      <c r="D88" s="405"/>
      <c r="E88" s="398"/>
      <c r="F88" s="434"/>
      <c r="G88" s="407"/>
      <c r="H88" s="398"/>
      <c r="I88" s="395"/>
      <c r="J88" s="434"/>
      <c r="K88" s="434"/>
      <c r="L88" s="435"/>
      <c r="M88" s="433"/>
      <c r="N88" s="435"/>
      <c r="O88" s="422"/>
      <c r="P88" s="399"/>
      <c r="Q88" s="413"/>
      <c r="R88" s="428"/>
      <c r="S88" s="430"/>
      <c r="T88" s="430"/>
      <c r="U88" s="430"/>
      <c r="V88" s="430"/>
      <c r="W88" s="430"/>
      <c r="X88" s="430"/>
      <c r="Y88" s="430"/>
      <c r="Z88" s="430"/>
    </row>
    <row r="89" spans="1:29" s="389" customFormat="1" ht="14.25">
      <c r="A89" s="378"/>
      <c r="B89" s="393"/>
      <c r="C89" s="397"/>
      <c r="D89" s="405"/>
      <c r="E89" s="398"/>
      <c r="F89" s="434"/>
      <c r="G89" s="407"/>
      <c r="H89" s="398"/>
      <c r="I89" s="395"/>
      <c r="J89" s="434"/>
      <c r="K89" s="434"/>
      <c r="L89" s="435"/>
      <c r="M89" s="433"/>
      <c r="N89" s="435"/>
      <c r="O89" s="422"/>
      <c r="P89" s="399"/>
      <c r="Q89" s="413"/>
      <c r="R89" s="428"/>
      <c r="S89" s="430"/>
      <c r="T89" s="430"/>
      <c r="U89" s="430"/>
      <c r="V89" s="430"/>
      <c r="W89" s="430"/>
      <c r="X89" s="430"/>
      <c r="Y89" s="430"/>
      <c r="Z89" s="430"/>
    </row>
    <row r="90" spans="1:29" s="389" customFormat="1" ht="14.25">
      <c r="A90" s="378"/>
      <c r="B90" s="393"/>
      <c r="C90" s="397"/>
      <c r="D90" s="405"/>
      <c r="E90" s="398"/>
      <c r="F90" s="423"/>
      <c r="G90" s="403"/>
      <c r="H90" s="398"/>
      <c r="I90" s="395"/>
      <c r="J90" s="434"/>
      <c r="K90" s="425"/>
      <c r="L90" s="435"/>
      <c r="M90" s="433"/>
      <c r="N90" s="435"/>
      <c r="O90" s="422"/>
      <c r="P90" s="427"/>
      <c r="Q90" s="413"/>
      <c r="R90" s="428"/>
      <c r="S90" s="430"/>
      <c r="T90" s="430"/>
      <c r="U90" s="430"/>
      <c r="V90" s="430"/>
      <c r="W90" s="430"/>
      <c r="X90" s="430"/>
      <c r="Y90" s="430"/>
      <c r="Z90" s="430"/>
    </row>
    <row r="91" spans="1:29" s="389" customFormat="1" ht="14.25">
      <c r="A91" s="378"/>
      <c r="B91" s="393"/>
      <c r="C91" s="397"/>
      <c r="D91" s="405"/>
      <c r="E91" s="398"/>
      <c r="F91" s="423"/>
      <c r="G91" s="403"/>
      <c r="H91" s="398"/>
      <c r="I91" s="395"/>
      <c r="J91" s="425"/>
      <c r="K91" s="425"/>
      <c r="L91" s="425"/>
      <c r="M91" s="425"/>
      <c r="N91" s="426"/>
      <c r="O91" s="437"/>
      <c r="P91" s="427"/>
      <c r="Q91" s="413"/>
      <c r="R91" s="428"/>
      <c r="S91" s="430"/>
      <c r="T91" s="430"/>
      <c r="U91" s="430"/>
      <c r="V91" s="430"/>
      <c r="W91" s="430"/>
      <c r="X91" s="430"/>
      <c r="Y91" s="430"/>
      <c r="Z91" s="430"/>
    </row>
    <row r="92" spans="1:29" s="389" customFormat="1" ht="14.25">
      <c r="A92" s="378"/>
      <c r="B92" s="393"/>
      <c r="C92" s="397"/>
      <c r="D92" s="405"/>
      <c r="E92" s="398"/>
      <c r="F92" s="434"/>
      <c r="G92" s="407"/>
      <c r="H92" s="398"/>
      <c r="I92" s="395"/>
      <c r="J92" s="434"/>
      <c r="K92" s="434"/>
      <c r="L92" s="435"/>
      <c r="M92" s="433"/>
      <c r="N92" s="435"/>
      <c r="O92" s="422"/>
      <c r="P92" s="399"/>
      <c r="Q92" s="413"/>
      <c r="R92" s="431"/>
      <c r="S92" s="421"/>
      <c r="T92" s="430"/>
      <c r="U92" s="430"/>
      <c r="V92" s="430"/>
      <c r="W92" s="430"/>
      <c r="X92" s="430"/>
      <c r="Y92" s="430"/>
      <c r="Z92" s="430"/>
    </row>
    <row r="93" spans="1:29" s="389" customFormat="1" ht="14.25">
      <c r="A93" s="378"/>
      <c r="B93" s="393"/>
      <c r="C93" s="397"/>
      <c r="D93" s="405"/>
      <c r="E93" s="398"/>
      <c r="F93" s="423"/>
      <c r="G93" s="403"/>
      <c r="H93" s="398"/>
      <c r="I93" s="395"/>
      <c r="J93" s="372"/>
      <c r="K93" s="372"/>
      <c r="L93" s="372"/>
      <c r="M93" s="372"/>
      <c r="N93" s="424"/>
      <c r="O93" s="422"/>
      <c r="P93" s="400"/>
      <c r="Q93" s="413"/>
      <c r="R93" s="431"/>
      <c r="S93" s="421"/>
      <c r="T93" s="430"/>
      <c r="U93" s="430"/>
      <c r="V93" s="430"/>
      <c r="W93" s="430"/>
      <c r="X93" s="430"/>
      <c r="Y93" s="430"/>
      <c r="Z93" s="430"/>
    </row>
    <row r="94" spans="1:29">
      <c r="A94" s="26"/>
      <c r="B94" s="20"/>
      <c r="C94" s="20"/>
      <c r="D94" s="20"/>
      <c r="E94" s="29"/>
      <c r="F94" s="27"/>
      <c r="G94" s="9"/>
      <c r="H94" s="9"/>
      <c r="I94" s="9"/>
      <c r="J94" s="50"/>
      <c r="K94" s="9"/>
      <c r="L94" s="9"/>
      <c r="M94" s="9"/>
      <c r="N94" s="8"/>
      <c r="O94" s="50"/>
      <c r="P94" s="4"/>
      <c r="Q94" s="8"/>
      <c r="R94" s="138"/>
      <c r="S94" s="13"/>
      <c r="T94" s="13"/>
      <c r="U94" s="13"/>
      <c r="V94" s="13"/>
      <c r="W94" s="13"/>
      <c r="X94" s="13"/>
      <c r="Y94" s="13"/>
      <c r="Z94" s="13"/>
    </row>
    <row r="95" spans="1:29">
      <c r="A95" s="26"/>
      <c r="B95" s="20"/>
      <c r="C95" s="20"/>
      <c r="D95" s="20"/>
      <c r="E95" s="29"/>
      <c r="F95" s="27"/>
      <c r="G95" s="38"/>
      <c r="H95" s="39"/>
      <c r="I95" s="79"/>
      <c r="J95" s="14"/>
      <c r="K95" s="80"/>
      <c r="L95" s="81"/>
      <c r="M95" s="82"/>
      <c r="N95" s="83"/>
      <c r="O95" s="84"/>
      <c r="P95" s="8"/>
      <c r="Q95" s="13"/>
      <c r="R95" s="138"/>
      <c r="S95" s="13"/>
      <c r="T95" s="13"/>
      <c r="U95" s="13"/>
      <c r="V95" s="13"/>
      <c r="W95" s="13"/>
      <c r="X95" s="13"/>
      <c r="Y95" s="13"/>
      <c r="Z95" s="13"/>
    </row>
    <row r="96" spans="1:29">
      <c r="A96" s="34"/>
      <c r="B96" s="42"/>
      <c r="C96" s="99"/>
      <c r="D96" s="3"/>
      <c r="E96" s="35"/>
      <c r="F96" s="79"/>
      <c r="G96" s="38"/>
      <c r="H96" s="39"/>
      <c r="I96" s="79"/>
      <c r="J96" s="14"/>
      <c r="K96" s="80"/>
      <c r="L96" s="81"/>
      <c r="M96" s="82"/>
      <c r="N96" s="83"/>
      <c r="O96" s="84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 ht="15">
      <c r="A97" s="2"/>
      <c r="B97" s="100" t="s">
        <v>577</v>
      </c>
      <c r="C97" s="100"/>
      <c r="D97" s="100"/>
      <c r="E97" s="100"/>
      <c r="F97" s="14"/>
      <c r="G97" s="14"/>
      <c r="H97" s="101"/>
      <c r="I97" s="14"/>
      <c r="J97" s="71"/>
      <c r="K97" s="72"/>
      <c r="L97" s="14"/>
      <c r="M97" s="14"/>
      <c r="N97" s="13"/>
      <c r="O97" s="95"/>
      <c r="P97" s="8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 ht="38.25">
      <c r="A98" s="17" t="s">
        <v>16</v>
      </c>
      <c r="B98" s="18" t="s">
        <v>535</v>
      </c>
      <c r="C98" s="18"/>
      <c r="D98" s="19" t="s">
        <v>546</v>
      </c>
      <c r="E98" s="18" t="s">
        <v>547</v>
      </c>
      <c r="F98" s="18" t="s">
        <v>548</v>
      </c>
      <c r="G98" s="18" t="s">
        <v>578</v>
      </c>
      <c r="H98" s="18" t="s">
        <v>579</v>
      </c>
      <c r="I98" s="18" t="s">
        <v>551</v>
      </c>
      <c r="J98" s="58" t="s">
        <v>552</v>
      </c>
      <c r="K98" s="18" t="s">
        <v>553</v>
      </c>
      <c r="L98" s="18" t="s">
        <v>554</v>
      </c>
      <c r="M98" s="18" t="s">
        <v>555</v>
      </c>
      <c r="N98" s="19" t="s">
        <v>556</v>
      </c>
      <c r="O98" s="95"/>
      <c r="P98" s="8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8">
        <v>1</v>
      </c>
      <c r="B99" s="102">
        <v>41579</v>
      </c>
      <c r="C99" s="102"/>
      <c r="D99" s="103" t="s">
        <v>580</v>
      </c>
      <c r="E99" s="104" t="s">
        <v>581</v>
      </c>
      <c r="F99" s="105">
        <v>82</v>
      </c>
      <c r="G99" s="104" t="s">
        <v>582</v>
      </c>
      <c r="H99" s="104">
        <v>100</v>
      </c>
      <c r="I99" s="122">
        <v>100</v>
      </c>
      <c r="J99" s="123" t="s">
        <v>583</v>
      </c>
      <c r="K99" s="124">
        <f t="shared" ref="K99:K130" si="31">H99-F99</f>
        <v>18</v>
      </c>
      <c r="L99" s="125">
        <f t="shared" ref="L99:L130" si="32">K99/F99</f>
        <v>0.21951219512195122</v>
      </c>
      <c r="M99" s="126" t="s">
        <v>557</v>
      </c>
      <c r="N99" s="127">
        <v>42657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8">
        <v>2</v>
      </c>
      <c r="B100" s="102">
        <v>41794</v>
      </c>
      <c r="C100" s="102"/>
      <c r="D100" s="103" t="s">
        <v>584</v>
      </c>
      <c r="E100" s="104" t="s">
        <v>558</v>
      </c>
      <c r="F100" s="105">
        <v>257</v>
      </c>
      <c r="G100" s="104" t="s">
        <v>582</v>
      </c>
      <c r="H100" s="104">
        <v>300</v>
      </c>
      <c r="I100" s="122">
        <v>300</v>
      </c>
      <c r="J100" s="123" t="s">
        <v>583</v>
      </c>
      <c r="K100" s="124">
        <f t="shared" si="31"/>
        <v>43</v>
      </c>
      <c r="L100" s="125">
        <f t="shared" si="32"/>
        <v>0.16731517509727625</v>
      </c>
      <c r="M100" s="126" t="s">
        <v>557</v>
      </c>
      <c r="N100" s="127">
        <v>41822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8">
        <v>3</v>
      </c>
      <c r="B101" s="102">
        <v>41828</v>
      </c>
      <c r="C101" s="102"/>
      <c r="D101" s="103" t="s">
        <v>585</v>
      </c>
      <c r="E101" s="104" t="s">
        <v>558</v>
      </c>
      <c r="F101" s="105">
        <v>393</v>
      </c>
      <c r="G101" s="104" t="s">
        <v>582</v>
      </c>
      <c r="H101" s="104">
        <v>468</v>
      </c>
      <c r="I101" s="122">
        <v>468</v>
      </c>
      <c r="J101" s="123" t="s">
        <v>583</v>
      </c>
      <c r="K101" s="124">
        <f t="shared" si="31"/>
        <v>75</v>
      </c>
      <c r="L101" s="125">
        <f t="shared" si="32"/>
        <v>0.19083969465648856</v>
      </c>
      <c r="M101" s="126" t="s">
        <v>557</v>
      </c>
      <c r="N101" s="127">
        <v>41863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8">
        <v>4</v>
      </c>
      <c r="B102" s="102">
        <v>41857</v>
      </c>
      <c r="C102" s="102"/>
      <c r="D102" s="103" t="s">
        <v>586</v>
      </c>
      <c r="E102" s="104" t="s">
        <v>558</v>
      </c>
      <c r="F102" s="105">
        <v>205</v>
      </c>
      <c r="G102" s="104" t="s">
        <v>582</v>
      </c>
      <c r="H102" s="104">
        <v>275</v>
      </c>
      <c r="I102" s="122">
        <v>250</v>
      </c>
      <c r="J102" s="123" t="s">
        <v>583</v>
      </c>
      <c r="K102" s="124">
        <f t="shared" si="31"/>
        <v>70</v>
      </c>
      <c r="L102" s="125">
        <f t="shared" si="32"/>
        <v>0.34146341463414637</v>
      </c>
      <c r="M102" s="126" t="s">
        <v>557</v>
      </c>
      <c r="N102" s="127">
        <v>41962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5</v>
      </c>
      <c r="B103" s="102">
        <v>41886</v>
      </c>
      <c r="C103" s="102"/>
      <c r="D103" s="103" t="s">
        <v>587</v>
      </c>
      <c r="E103" s="104" t="s">
        <v>558</v>
      </c>
      <c r="F103" s="105">
        <v>162</v>
      </c>
      <c r="G103" s="104" t="s">
        <v>582</v>
      </c>
      <c r="H103" s="104">
        <v>190</v>
      </c>
      <c r="I103" s="122">
        <v>190</v>
      </c>
      <c r="J103" s="123" t="s">
        <v>583</v>
      </c>
      <c r="K103" s="124">
        <f t="shared" si="31"/>
        <v>28</v>
      </c>
      <c r="L103" s="125">
        <f t="shared" si="32"/>
        <v>0.1728395061728395</v>
      </c>
      <c r="M103" s="126" t="s">
        <v>557</v>
      </c>
      <c r="N103" s="127">
        <v>42006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6</v>
      </c>
      <c r="B104" s="102">
        <v>41886</v>
      </c>
      <c r="C104" s="102"/>
      <c r="D104" s="103" t="s">
        <v>588</v>
      </c>
      <c r="E104" s="104" t="s">
        <v>558</v>
      </c>
      <c r="F104" s="105">
        <v>75</v>
      </c>
      <c r="G104" s="104" t="s">
        <v>582</v>
      </c>
      <c r="H104" s="104">
        <v>91.5</v>
      </c>
      <c r="I104" s="122" t="s">
        <v>589</v>
      </c>
      <c r="J104" s="123" t="s">
        <v>590</v>
      </c>
      <c r="K104" s="124">
        <f t="shared" si="31"/>
        <v>16.5</v>
      </c>
      <c r="L104" s="125">
        <f t="shared" si="32"/>
        <v>0.22</v>
      </c>
      <c r="M104" s="126" t="s">
        <v>557</v>
      </c>
      <c r="N104" s="127">
        <v>41954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7</v>
      </c>
      <c r="B105" s="102">
        <v>41913</v>
      </c>
      <c r="C105" s="102"/>
      <c r="D105" s="103" t="s">
        <v>591</v>
      </c>
      <c r="E105" s="104" t="s">
        <v>558</v>
      </c>
      <c r="F105" s="105">
        <v>850</v>
      </c>
      <c r="G105" s="104" t="s">
        <v>582</v>
      </c>
      <c r="H105" s="104">
        <v>982.5</v>
      </c>
      <c r="I105" s="122">
        <v>1050</v>
      </c>
      <c r="J105" s="123" t="s">
        <v>592</v>
      </c>
      <c r="K105" s="124">
        <f t="shared" si="31"/>
        <v>132.5</v>
      </c>
      <c r="L105" s="125">
        <f t="shared" si="32"/>
        <v>0.15588235294117647</v>
      </c>
      <c r="M105" s="126" t="s">
        <v>557</v>
      </c>
      <c r="N105" s="127">
        <v>42039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8</v>
      </c>
      <c r="B106" s="102">
        <v>41913</v>
      </c>
      <c r="C106" s="102"/>
      <c r="D106" s="103" t="s">
        <v>593</v>
      </c>
      <c r="E106" s="104" t="s">
        <v>558</v>
      </c>
      <c r="F106" s="105">
        <v>475</v>
      </c>
      <c r="G106" s="104" t="s">
        <v>582</v>
      </c>
      <c r="H106" s="104">
        <v>515</v>
      </c>
      <c r="I106" s="122">
        <v>600</v>
      </c>
      <c r="J106" s="123" t="s">
        <v>594</v>
      </c>
      <c r="K106" s="124">
        <f t="shared" si="31"/>
        <v>40</v>
      </c>
      <c r="L106" s="125">
        <f t="shared" si="32"/>
        <v>8.4210526315789472E-2</v>
      </c>
      <c r="M106" s="126" t="s">
        <v>557</v>
      </c>
      <c r="N106" s="127">
        <v>41939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9</v>
      </c>
      <c r="B107" s="102">
        <v>41913</v>
      </c>
      <c r="C107" s="102"/>
      <c r="D107" s="103" t="s">
        <v>595</v>
      </c>
      <c r="E107" s="104" t="s">
        <v>558</v>
      </c>
      <c r="F107" s="105">
        <v>86</v>
      </c>
      <c r="G107" s="104" t="s">
        <v>582</v>
      </c>
      <c r="H107" s="104">
        <v>99</v>
      </c>
      <c r="I107" s="122">
        <v>140</v>
      </c>
      <c r="J107" s="123" t="s">
        <v>596</v>
      </c>
      <c r="K107" s="124">
        <f t="shared" si="31"/>
        <v>13</v>
      </c>
      <c r="L107" s="125">
        <f t="shared" si="32"/>
        <v>0.15116279069767441</v>
      </c>
      <c r="M107" s="126" t="s">
        <v>557</v>
      </c>
      <c r="N107" s="127">
        <v>41939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10</v>
      </c>
      <c r="B108" s="102">
        <v>41926</v>
      </c>
      <c r="C108" s="102"/>
      <c r="D108" s="103" t="s">
        <v>597</v>
      </c>
      <c r="E108" s="104" t="s">
        <v>558</v>
      </c>
      <c r="F108" s="105">
        <v>496.6</v>
      </c>
      <c r="G108" s="104" t="s">
        <v>582</v>
      </c>
      <c r="H108" s="104">
        <v>621</v>
      </c>
      <c r="I108" s="122">
        <v>580</v>
      </c>
      <c r="J108" s="123" t="s">
        <v>583</v>
      </c>
      <c r="K108" s="124">
        <f t="shared" si="31"/>
        <v>124.39999999999998</v>
      </c>
      <c r="L108" s="125">
        <f t="shared" si="32"/>
        <v>0.25050342327829234</v>
      </c>
      <c r="M108" s="126" t="s">
        <v>557</v>
      </c>
      <c r="N108" s="127">
        <v>42605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11</v>
      </c>
      <c r="B109" s="102">
        <v>41926</v>
      </c>
      <c r="C109" s="102"/>
      <c r="D109" s="103" t="s">
        <v>598</v>
      </c>
      <c r="E109" s="104" t="s">
        <v>558</v>
      </c>
      <c r="F109" s="105">
        <v>2481.9</v>
      </c>
      <c r="G109" s="104" t="s">
        <v>582</v>
      </c>
      <c r="H109" s="104">
        <v>2840</v>
      </c>
      <c r="I109" s="122">
        <v>2870</v>
      </c>
      <c r="J109" s="123" t="s">
        <v>599</v>
      </c>
      <c r="K109" s="124">
        <f t="shared" si="31"/>
        <v>358.09999999999991</v>
      </c>
      <c r="L109" s="125">
        <f t="shared" si="32"/>
        <v>0.14428462065353154</v>
      </c>
      <c r="M109" s="126" t="s">
        <v>557</v>
      </c>
      <c r="N109" s="127">
        <v>42017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12</v>
      </c>
      <c r="B110" s="102">
        <v>41928</v>
      </c>
      <c r="C110" s="102"/>
      <c r="D110" s="103" t="s">
        <v>600</v>
      </c>
      <c r="E110" s="104" t="s">
        <v>558</v>
      </c>
      <c r="F110" s="105">
        <v>84.5</v>
      </c>
      <c r="G110" s="104" t="s">
        <v>582</v>
      </c>
      <c r="H110" s="104">
        <v>93</v>
      </c>
      <c r="I110" s="122">
        <v>110</v>
      </c>
      <c r="J110" s="123" t="s">
        <v>601</v>
      </c>
      <c r="K110" s="124">
        <f t="shared" si="31"/>
        <v>8.5</v>
      </c>
      <c r="L110" s="125">
        <f t="shared" si="32"/>
        <v>0.10059171597633136</v>
      </c>
      <c r="M110" s="126" t="s">
        <v>557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13</v>
      </c>
      <c r="B111" s="102">
        <v>41928</v>
      </c>
      <c r="C111" s="102"/>
      <c r="D111" s="103" t="s">
        <v>602</v>
      </c>
      <c r="E111" s="104" t="s">
        <v>558</v>
      </c>
      <c r="F111" s="105">
        <v>401</v>
      </c>
      <c r="G111" s="104" t="s">
        <v>582</v>
      </c>
      <c r="H111" s="104">
        <v>428</v>
      </c>
      <c r="I111" s="122">
        <v>450</v>
      </c>
      <c r="J111" s="123" t="s">
        <v>603</v>
      </c>
      <c r="K111" s="124">
        <f t="shared" si="31"/>
        <v>27</v>
      </c>
      <c r="L111" s="125">
        <f t="shared" si="32"/>
        <v>6.7331670822942641E-2</v>
      </c>
      <c r="M111" s="126" t="s">
        <v>557</v>
      </c>
      <c r="N111" s="127">
        <v>42020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14</v>
      </c>
      <c r="B112" s="102">
        <v>41928</v>
      </c>
      <c r="C112" s="102"/>
      <c r="D112" s="103" t="s">
        <v>604</v>
      </c>
      <c r="E112" s="104" t="s">
        <v>558</v>
      </c>
      <c r="F112" s="105">
        <v>101</v>
      </c>
      <c r="G112" s="104" t="s">
        <v>582</v>
      </c>
      <c r="H112" s="104">
        <v>112</v>
      </c>
      <c r="I112" s="122">
        <v>120</v>
      </c>
      <c r="J112" s="123" t="s">
        <v>605</v>
      </c>
      <c r="K112" s="124">
        <f t="shared" si="31"/>
        <v>11</v>
      </c>
      <c r="L112" s="125">
        <f t="shared" si="32"/>
        <v>0.10891089108910891</v>
      </c>
      <c r="M112" s="126" t="s">
        <v>557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15</v>
      </c>
      <c r="B113" s="102">
        <v>41954</v>
      </c>
      <c r="C113" s="102"/>
      <c r="D113" s="103" t="s">
        <v>606</v>
      </c>
      <c r="E113" s="104" t="s">
        <v>558</v>
      </c>
      <c r="F113" s="105">
        <v>59</v>
      </c>
      <c r="G113" s="104" t="s">
        <v>582</v>
      </c>
      <c r="H113" s="104">
        <v>76</v>
      </c>
      <c r="I113" s="122">
        <v>76</v>
      </c>
      <c r="J113" s="123" t="s">
        <v>583</v>
      </c>
      <c r="K113" s="124">
        <f t="shared" si="31"/>
        <v>17</v>
      </c>
      <c r="L113" s="125">
        <f t="shared" si="32"/>
        <v>0.28813559322033899</v>
      </c>
      <c r="M113" s="126" t="s">
        <v>557</v>
      </c>
      <c r="N113" s="127">
        <v>43032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16</v>
      </c>
      <c r="B114" s="102">
        <v>41954</v>
      </c>
      <c r="C114" s="102"/>
      <c r="D114" s="103" t="s">
        <v>595</v>
      </c>
      <c r="E114" s="104" t="s">
        <v>558</v>
      </c>
      <c r="F114" s="105">
        <v>99</v>
      </c>
      <c r="G114" s="104" t="s">
        <v>582</v>
      </c>
      <c r="H114" s="104">
        <v>120</v>
      </c>
      <c r="I114" s="122">
        <v>120</v>
      </c>
      <c r="J114" s="123" t="s">
        <v>607</v>
      </c>
      <c r="K114" s="124">
        <f t="shared" si="31"/>
        <v>21</v>
      </c>
      <c r="L114" s="125">
        <f t="shared" si="32"/>
        <v>0.21212121212121213</v>
      </c>
      <c r="M114" s="126" t="s">
        <v>557</v>
      </c>
      <c r="N114" s="127">
        <v>41960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17</v>
      </c>
      <c r="B115" s="102">
        <v>41956</v>
      </c>
      <c r="C115" s="102"/>
      <c r="D115" s="103" t="s">
        <v>608</v>
      </c>
      <c r="E115" s="104" t="s">
        <v>558</v>
      </c>
      <c r="F115" s="105">
        <v>22</v>
      </c>
      <c r="G115" s="104" t="s">
        <v>582</v>
      </c>
      <c r="H115" s="104">
        <v>33.549999999999997</v>
      </c>
      <c r="I115" s="122">
        <v>32</v>
      </c>
      <c r="J115" s="123" t="s">
        <v>609</v>
      </c>
      <c r="K115" s="124">
        <f t="shared" si="31"/>
        <v>11.549999999999997</v>
      </c>
      <c r="L115" s="125">
        <f t="shared" si="32"/>
        <v>0.52499999999999991</v>
      </c>
      <c r="M115" s="126" t="s">
        <v>557</v>
      </c>
      <c r="N115" s="127">
        <v>42188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18</v>
      </c>
      <c r="B116" s="102">
        <v>41976</v>
      </c>
      <c r="C116" s="102"/>
      <c r="D116" s="103" t="s">
        <v>610</v>
      </c>
      <c r="E116" s="104" t="s">
        <v>558</v>
      </c>
      <c r="F116" s="105">
        <v>440</v>
      </c>
      <c r="G116" s="104" t="s">
        <v>582</v>
      </c>
      <c r="H116" s="104">
        <v>520</v>
      </c>
      <c r="I116" s="122">
        <v>520</v>
      </c>
      <c r="J116" s="123" t="s">
        <v>611</v>
      </c>
      <c r="K116" s="124">
        <f t="shared" si="31"/>
        <v>80</v>
      </c>
      <c r="L116" s="125">
        <f t="shared" si="32"/>
        <v>0.18181818181818182</v>
      </c>
      <c r="M116" s="126" t="s">
        <v>557</v>
      </c>
      <c r="N116" s="127">
        <v>42208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19</v>
      </c>
      <c r="B117" s="102">
        <v>41976</v>
      </c>
      <c r="C117" s="102"/>
      <c r="D117" s="103" t="s">
        <v>612</v>
      </c>
      <c r="E117" s="104" t="s">
        <v>558</v>
      </c>
      <c r="F117" s="105">
        <v>360</v>
      </c>
      <c r="G117" s="104" t="s">
        <v>582</v>
      </c>
      <c r="H117" s="104">
        <v>427</v>
      </c>
      <c r="I117" s="122">
        <v>425</v>
      </c>
      <c r="J117" s="123" t="s">
        <v>613</v>
      </c>
      <c r="K117" s="124">
        <f t="shared" si="31"/>
        <v>67</v>
      </c>
      <c r="L117" s="125">
        <f t="shared" si="32"/>
        <v>0.18611111111111112</v>
      </c>
      <c r="M117" s="126" t="s">
        <v>557</v>
      </c>
      <c r="N117" s="127">
        <v>42058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20</v>
      </c>
      <c r="B118" s="102">
        <v>42012</v>
      </c>
      <c r="C118" s="102"/>
      <c r="D118" s="103" t="s">
        <v>614</v>
      </c>
      <c r="E118" s="104" t="s">
        <v>558</v>
      </c>
      <c r="F118" s="105">
        <v>360</v>
      </c>
      <c r="G118" s="104" t="s">
        <v>582</v>
      </c>
      <c r="H118" s="104">
        <v>455</v>
      </c>
      <c r="I118" s="122">
        <v>420</v>
      </c>
      <c r="J118" s="123" t="s">
        <v>615</v>
      </c>
      <c r="K118" s="124">
        <f t="shared" si="31"/>
        <v>95</v>
      </c>
      <c r="L118" s="125">
        <f t="shared" si="32"/>
        <v>0.2638888888888889</v>
      </c>
      <c r="M118" s="126" t="s">
        <v>557</v>
      </c>
      <c r="N118" s="127">
        <v>42024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21</v>
      </c>
      <c r="B119" s="102">
        <v>42012</v>
      </c>
      <c r="C119" s="102"/>
      <c r="D119" s="103" t="s">
        <v>616</v>
      </c>
      <c r="E119" s="104" t="s">
        <v>558</v>
      </c>
      <c r="F119" s="105">
        <v>130</v>
      </c>
      <c r="G119" s="104"/>
      <c r="H119" s="104">
        <v>175.5</v>
      </c>
      <c r="I119" s="122">
        <v>165</v>
      </c>
      <c r="J119" s="123" t="s">
        <v>617</v>
      </c>
      <c r="K119" s="124">
        <f t="shared" si="31"/>
        <v>45.5</v>
      </c>
      <c r="L119" s="125">
        <f t="shared" si="32"/>
        <v>0.35</v>
      </c>
      <c r="M119" s="126" t="s">
        <v>557</v>
      </c>
      <c r="N119" s="127">
        <v>43088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8">
        <v>22</v>
      </c>
      <c r="B120" s="102">
        <v>42040</v>
      </c>
      <c r="C120" s="102"/>
      <c r="D120" s="103" t="s">
        <v>377</v>
      </c>
      <c r="E120" s="104" t="s">
        <v>581</v>
      </c>
      <c r="F120" s="105">
        <v>98</v>
      </c>
      <c r="G120" s="104"/>
      <c r="H120" s="104">
        <v>120</v>
      </c>
      <c r="I120" s="122">
        <v>120</v>
      </c>
      <c r="J120" s="123" t="s">
        <v>583</v>
      </c>
      <c r="K120" s="124">
        <f t="shared" si="31"/>
        <v>22</v>
      </c>
      <c r="L120" s="125">
        <f t="shared" si="32"/>
        <v>0.22448979591836735</v>
      </c>
      <c r="M120" s="126" t="s">
        <v>557</v>
      </c>
      <c r="N120" s="127">
        <v>42753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23</v>
      </c>
      <c r="B121" s="102">
        <v>42040</v>
      </c>
      <c r="C121" s="102"/>
      <c r="D121" s="103" t="s">
        <v>618</v>
      </c>
      <c r="E121" s="104" t="s">
        <v>581</v>
      </c>
      <c r="F121" s="105">
        <v>196</v>
      </c>
      <c r="G121" s="104"/>
      <c r="H121" s="104">
        <v>262</v>
      </c>
      <c r="I121" s="122">
        <v>255</v>
      </c>
      <c r="J121" s="123" t="s">
        <v>583</v>
      </c>
      <c r="K121" s="124">
        <f t="shared" si="31"/>
        <v>66</v>
      </c>
      <c r="L121" s="125">
        <f t="shared" si="32"/>
        <v>0.33673469387755101</v>
      </c>
      <c r="M121" s="126" t="s">
        <v>557</v>
      </c>
      <c r="N121" s="127">
        <v>42599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9">
        <v>24</v>
      </c>
      <c r="B122" s="106">
        <v>42067</v>
      </c>
      <c r="C122" s="106"/>
      <c r="D122" s="107" t="s">
        <v>376</v>
      </c>
      <c r="E122" s="108" t="s">
        <v>581</v>
      </c>
      <c r="F122" s="109">
        <v>235</v>
      </c>
      <c r="G122" s="109"/>
      <c r="H122" s="110">
        <v>77</v>
      </c>
      <c r="I122" s="128" t="s">
        <v>619</v>
      </c>
      <c r="J122" s="129" t="s">
        <v>620</v>
      </c>
      <c r="K122" s="130">
        <f t="shared" si="31"/>
        <v>-158</v>
      </c>
      <c r="L122" s="131">
        <f t="shared" si="32"/>
        <v>-0.67234042553191486</v>
      </c>
      <c r="M122" s="132" t="s">
        <v>621</v>
      </c>
      <c r="N122" s="133">
        <v>43522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25</v>
      </c>
      <c r="B123" s="102">
        <v>42067</v>
      </c>
      <c r="C123" s="102"/>
      <c r="D123" s="103" t="s">
        <v>454</v>
      </c>
      <c r="E123" s="104" t="s">
        <v>581</v>
      </c>
      <c r="F123" s="105">
        <v>185</v>
      </c>
      <c r="G123" s="104"/>
      <c r="H123" s="104">
        <v>224</v>
      </c>
      <c r="I123" s="122" t="s">
        <v>622</v>
      </c>
      <c r="J123" s="123" t="s">
        <v>583</v>
      </c>
      <c r="K123" s="124">
        <f t="shared" si="31"/>
        <v>39</v>
      </c>
      <c r="L123" s="125">
        <f t="shared" si="32"/>
        <v>0.21081081081081082</v>
      </c>
      <c r="M123" s="126" t="s">
        <v>557</v>
      </c>
      <c r="N123" s="127">
        <v>42647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359">
        <v>26</v>
      </c>
      <c r="B124" s="111">
        <v>42090</v>
      </c>
      <c r="C124" s="111"/>
      <c r="D124" s="112" t="s">
        <v>623</v>
      </c>
      <c r="E124" s="113" t="s">
        <v>581</v>
      </c>
      <c r="F124" s="114">
        <v>49.5</v>
      </c>
      <c r="G124" s="115"/>
      <c r="H124" s="115">
        <v>15.85</v>
      </c>
      <c r="I124" s="115">
        <v>67</v>
      </c>
      <c r="J124" s="134" t="s">
        <v>624</v>
      </c>
      <c r="K124" s="115">
        <f t="shared" si="31"/>
        <v>-33.65</v>
      </c>
      <c r="L124" s="135">
        <f t="shared" si="32"/>
        <v>-0.67979797979797973</v>
      </c>
      <c r="M124" s="132" t="s">
        <v>621</v>
      </c>
      <c r="N124" s="136">
        <v>43627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27</v>
      </c>
      <c r="B125" s="102">
        <v>42093</v>
      </c>
      <c r="C125" s="102"/>
      <c r="D125" s="103" t="s">
        <v>625</v>
      </c>
      <c r="E125" s="104" t="s">
        <v>581</v>
      </c>
      <c r="F125" s="105">
        <v>183.5</v>
      </c>
      <c r="G125" s="104"/>
      <c r="H125" s="104">
        <v>219</v>
      </c>
      <c r="I125" s="122">
        <v>218</v>
      </c>
      <c r="J125" s="123" t="s">
        <v>626</v>
      </c>
      <c r="K125" s="124">
        <f t="shared" si="31"/>
        <v>35.5</v>
      </c>
      <c r="L125" s="125">
        <f t="shared" si="32"/>
        <v>0.19346049046321526</v>
      </c>
      <c r="M125" s="126" t="s">
        <v>557</v>
      </c>
      <c r="N125" s="127">
        <v>42103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8">
        <v>28</v>
      </c>
      <c r="B126" s="102">
        <v>42114</v>
      </c>
      <c r="C126" s="102"/>
      <c r="D126" s="103" t="s">
        <v>627</v>
      </c>
      <c r="E126" s="104" t="s">
        <v>581</v>
      </c>
      <c r="F126" s="105">
        <f>(227+237)/2</f>
        <v>232</v>
      </c>
      <c r="G126" s="104"/>
      <c r="H126" s="104">
        <v>298</v>
      </c>
      <c r="I126" s="122">
        <v>298</v>
      </c>
      <c r="J126" s="123" t="s">
        <v>583</v>
      </c>
      <c r="K126" s="124">
        <f t="shared" si="31"/>
        <v>66</v>
      </c>
      <c r="L126" s="125">
        <f t="shared" si="32"/>
        <v>0.28448275862068967</v>
      </c>
      <c r="M126" s="126" t="s">
        <v>557</v>
      </c>
      <c r="N126" s="127">
        <v>42823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29</v>
      </c>
      <c r="B127" s="102">
        <v>42128</v>
      </c>
      <c r="C127" s="102"/>
      <c r="D127" s="103" t="s">
        <v>628</v>
      </c>
      <c r="E127" s="104" t="s">
        <v>558</v>
      </c>
      <c r="F127" s="105">
        <v>385</v>
      </c>
      <c r="G127" s="104"/>
      <c r="H127" s="104">
        <f>212.5+331</f>
        <v>543.5</v>
      </c>
      <c r="I127" s="122">
        <v>510</v>
      </c>
      <c r="J127" s="123" t="s">
        <v>629</v>
      </c>
      <c r="K127" s="124">
        <f t="shared" si="31"/>
        <v>158.5</v>
      </c>
      <c r="L127" s="125">
        <f t="shared" si="32"/>
        <v>0.41168831168831171</v>
      </c>
      <c r="M127" s="126" t="s">
        <v>557</v>
      </c>
      <c r="N127" s="127">
        <v>42235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8">
        <v>30</v>
      </c>
      <c r="B128" s="102">
        <v>42128</v>
      </c>
      <c r="C128" s="102"/>
      <c r="D128" s="103" t="s">
        <v>630</v>
      </c>
      <c r="E128" s="104" t="s">
        <v>558</v>
      </c>
      <c r="F128" s="105">
        <v>115.5</v>
      </c>
      <c r="G128" s="104"/>
      <c r="H128" s="104">
        <v>146</v>
      </c>
      <c r="I128" s="122">
        <v>142</v>
      </c>
      <c r="J128" s="123" t="s">
        <v>631</v>
      </c>
      <c r="K128" s="124">
        <f t="shared" si="31"/>
        <v>30.5</v>
      </c>
      <c r="L128" s="125">
        <f t="shared" si="32"/>
        <v>0.26406926406926406</v>
      </c>
      <c r="M128" s="126" t="s">
        <v>557</v>
      </c>
      <c r="N128" s="127">
        <v>42202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31</v>
      </c>
      <c r="B129" s="102">
        <v>42151</v>
      </c>
      <c r="C129" s="102"/>
      <c r="D129" s="103" t="s">
        <v>632</v>
      </c>
      <c r="E129" s="104" t="s">
        <v>558</v>
      </c>
      <c r="F129" s="105">
        <v>237.5</v>
      </c>
      <c r="G129" s="104"/>
      <c r="H129" s="104">
        <v>279.5</v>
      </c>
      <c r="I129" s="122">
        <v>278</v>
      </c>
      <c r="J129" s="123" t="s">
        <v>583</v>
      </c>
      <c r="K129" s="124">
        <f t="shared" si="31"/>
        <v>42</v>
      </c>
      <c r="L129" s="125">
        <f t="shared" si="32"/>
        <v>0.17684210526315788</v>
      </c>
      <c r="M129" s="126" t="s">
        <v>557</v>
      </c>
      <c r="N129" s="127">
        <v>42222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8">
        <v>32</v>
      </c>
      <c r="B130" s="102">
        <v>42174</v>
      </c>
      <c r="C130" s="102"/>
      <c r="D130" s="103" t="s">
        <v>602</v>
      </c>
      <c r="E130" s="104" t="s">
        <v>581</v>
      </c>
      <c r="F130" s="105">
        <v>340</v>
      </c>
      <c r="G130" s="104"/>
      <c r="H130" s="104">
        <v>448</v>
      </c>
      <c r="I130" s="122">
        <v>448</v>
      </c>
      <c r="J130" s="123" t="s">
        <v>583</v>
      </c>
      <c r="K130" s="124">
        <f t="shared" si="31"/>
        <v>108</v>
      </c>
      <c r="L130" s="125">
        <f t="shared" si="32"/>
        <v>0.31764705882352939</v>
      </c>
      <c r="M130" s="126" t="s">
        <v>557</v>
      </c>
      <c r="N130" s="127">
        <v>43018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33</v>
      </c>
      <c r="B131" s="102">
        <v>42191</v>
      </c>
      <c r="C131" s="102"/>
      <c r="D131" s="103" t="s">
        <v>633</v>
      </c>
      <c r="E131" s="104" t="s">
        <v>581</v>
      </c>
      <c r="F131" s="105">
        <v>390</v>
      </c>
      <c r="G131" s="104"/>
      <c r="H131" s="104">
        <v>460</v>
      </c>
      <c r="I131" s="122">
        <v>460</v>
      </c>
      <c r="J131" s="123" t="s">
        <v>583</v>
      </c>
      <c r="K131" s="124">
        <f t="shared" ref="K131:K151" si="33">H131-F131</f>
        <v>70</v>
      </c>
      <c r="L131" s="125">
        <f t="shared" ref="L131:L151" si="34">K131/F131</f>
        <v>0.17948717948717949</v>
      </c>
      <c r="M131" s="126" t="s">
        <v>557</v>
      </c>
      <c r="N131" s="127">
        <v>42478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9">
        <v>34</v>
      </c>
      <c r="B132" s="106">
        <v>42195</v>
      </c>
      <c r="C132" s="106"/>
      <c r="D132" s="107" t="s">
        <v>634</v>
      </c>
      <c r="E132" s="108" t="s">
        <v>581</v>
      </c>
      <c r="F132" s="109">
        <v>122.5</v>
      </c>
      <c r="G132" s="109"/>
      <c r="H132" s="110">
        <v>61</v>
      </c>
      <c r="I132" s="128">
        <v>172</v>
      </c>
      <c r="J132" s="129" t="s">
        <v>635</v>
      </c>
      <c r="K132" s="130">
        <f t="shared" si="33"/>
        <v>-61.5</v>
      </c>
      <c r="L132" s="131">
        <f t="shared" si="34"/>
        <v>-0.50204081632653064</v>
      </c>
      <c r="M132" s="132" t="s">
        <v>621</v>
      </c>
      <c r="N132" s="133">
        <v>43333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35</v>
      </c>
      <c r="B133" s="102">
        <v>42219</v>
      </c>
      <c r="C133" s="102"/>
      <c r="D133" s="103" t="s">
        <v>636</v>
      </c>
      <c r="E133" s="104" t="s">
        <v>581</v>
      </c>
      <c r="F133" s="105">
        <v>297.5</v>
      </c>
      <c r="G133" s="104"/>
      <c r="H133" s="104">
        <v>350</v>
      </c>
      <c r="I133" s="122">
        <v>360</v>
      </c>
      <c r="J133" s="123" t="s">
        <v>637</v>
      </c>
      <c r="K133" s="124">
        <f t="shared" si="33"/>
        <v>52.5</v>
      </c>
      <c r="L133" s="125">
        <f t="shared" si="34"/>
        <v>0.17647058823529413</v>
      </c>
      <c r="M133" s="126" t="s">
        <v>557</v>
      </c>
      <c r="N133" s="127">
        <v>42232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8">
        <v>36</v>
      </c>
      <c r="B134" s="102">
        <v>42219</v>
      </c>
      <c r="C134" s="102"/>
      <c r="D134" s="103" t="s">
        <v>638</v>
      </c>
      <c r="E134" s="104" t="s">
        <v>581</v>
      </c>
      <c r="F134" s="105">
        <v>115.5</v>
      </c>
      <c r="G134" s="104"/>
      <c r="H134" s="104">
        <v>149</v>
      </c>
      <c r="I134" s="122">
        <v>140</v>
      </c>
      <c r="J134" s="137" t="s">
        <v>639</v>
      </c>
      <c r="K134" s="124">
        <f t="shared" si="33"/>
        <v>33.5</v>
      </c>
      <c r="L134" s="125">
        <f t="shared" si="34"/>
        <v>0.29004329004329005</v>
      </c>
      <c r="M134" s="126" t="s">
        <v>557</v>
      </c>
      <c r="N134" s="127">
        <v>42740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37</v>
      </c>
      <c r="B135" s="102">
        <v>42251</v>
      </c>
      <c r="C135" s="102"/>
      <c r="D135" s="103" t="s">
        <v>632</v>
      </c>
      <c r="E135" s="104" t="s">
        <v>581</v>
      </c>
      <c r="F135" s="105">
        <v>226</v>
      </c>
      <c r="G135" s="104"/>
      <c r="H135" s="104">
        <v>292</v>
      </c>
      <c r="I135" s="122">
        <v>292</v>
      </c>
      <c r="J135" s="123" t="s">
        <v>640</v>
      </c>
      <c r="K135" s="124">
        <f t="shared" si="33"/>
        <v>66</v>
      </c>
      <c r="L135" s="125">
        <f t="shared" si="34"/>
        <v>0.29203539823008851</v>
      </c>
      <c r="M135" s="126" t="s">
        <v>557</v>
      </c>
      <c r="N135" s="127">
        <v>42286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8">
        <v>38</v>
      </c>
      <c r="B136" s="102">
        <v>42254</v>
      </c>
      <c r="C136" s="102"/>
      <c r="D136" s="103" t="s">
        <v>627</v>
      </c>
      <c r="E136" s="104" t="s">
        <v>581</v>
      </c>
      <c r="F136" s="105">
        <v>232.5</v>
      </c>
      <c r="G136" s="104"/>
      <c r="H136" s="104">
        <v>312.5</v>
      </c>
      <c r="I136" s="122">
        <v>310</v>
      </c>
      <c r="J136" s="123" t="s">
        <v>583</v>
      </c>
      <c r="K136" s="124">
        <f t="shared" si="33"/>
        <v>80</v>
      </c>
      <c r="L136" s="125">
        <f t="shared" si="34"/>
        <v>0.34408602150537637</v>
      </c>
      <c r="M136" s="126" t="s">
        <v>557</v>
      </c>
      <c r="N136" s="127">
        <v>42823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39</v>
      </c>
      <c r="B137" s="102">
        <v>42268</v>
      </c>
      <c r="C137" s="102"/>
      <c r="D137" s="103" t="s">
        <v>641</v>
      </c>
      <c r="E137" s="104" t="s">
        <v>581</v>
      </c>
      <c r="F137" s="105">
        <v>196.5</v>
      </c>
      <c r="G137" s="104"/>
      <c r="H137" s="104">
        <v>238</v>
      </c>
      <c r="I137" s="122">
        <v>238</v>
      </c>
      <c r="J137" s="123" t="s">
        <v>640</v>
      </c>
      <c r="K137" s="124">
        <f t="shared" si="33"/>
        <v>41.5</v>
      </c>
      <c r="L137" s="125">
        <f t="shared" si="34"/>
        <v>0.21119592875318066</v>
      </c>
      <c r="M137" s="126" t="s">
        <v>557</v>
      </c>
      <c r="N137" s="127">
        <v>42291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40</v>
      </c>
      <c r="B138" s="102">
        <v>42271</v>
      </c>
      <c r="C138" s="102"/>
      <c r="D138" s="103" t="s">
        <v>580</v>
      </c>
      <c r="E138" s="104" t="s">
        <v>581</v>
      </c>
      <c r="F138" s="105">
        <v>65</v>
      </c>
      <c r="G138" s="104"/>
      <c r="H138" s="104">
        <v>82</v>
      </c>
      <c r="I138" s="122">
        <v>82</v>
      </c>
      <c r="J138" s="123" t="s">
        <v>640</v>
      </c>
      <c r="K138" s="124">
        <f t="shared" si="33"/>
        <v>17</v>
      </c>
      <c r="L138" s="125">
        <f t="shared" si="34"/>
        <v>0.26153846153846155</v>
      </c>
      <c r="M138" s="126" t="s">
        <v>557</v>
      </c>
      <c r="N138" s="127">
        <v>42578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41</v>
      </c>
      <c r="B139" s="102">
        <v>42291</v>
      </c>
      <c r="C139" s="102"/>
      <c r="D139" s="103" t="s">
        <v>642</v>
      </c>
      <c r="E139" s="104" t="s">
        <v>581</v>
      </c>
      <c r="F139" s="105">
        <v>144</v>
      </c>
      <c r="G139" s="104"/>
      <c r="H139" s="104">
        <v>182.5</v>
      </c>
      <c r="I139" s="122">
        <v>181</v>
      </c>
      <c r="J139" s="123" t="s">
        <v>640</v>
      </c>
      <c r="K139" s="124">
        <f t="shared" si="33"/>
        <v>38.5</v>
      </c>
      <c r="L139" s="125">
        <f t="shared" si="34"/>
        <v>0.2673611111111111</v>
      </c>
      <c r="M139" s="126" t="s">
        <v>557</v>
      </c>
      <c r="N139" s="127">
        <v>42817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42</v>
      </c>
      <c r="B140" s="102">
        <v>42291</v>
      </c>
      <c r="C140" s="102"/>
      <c r="D140" s="103" t="s">
        <v>643</v>
      </c>
      <c r="E140" s="104" t="s">
        <v>581</v>
      </c>
      <c r="F140" s="105">
        <v>264</v>
      </c>
      <c r="G140" s="104"/>
      <c r="H140" s="104">
        <v>311</v>
      </c>
      <c r="I140" s="122">
        <v>311</v>
      </c>
      <c r="J140" s="123" t="s">
        <v>640</v>
      </c>
      <c r="K140" s="124">
        <f t="shared" si="33"/>
        <v>47</v>
      </c>
      <c r="L140" s="125">
        <f t="shared" si="34"/>
        <v>0.17803030303030304</v>
      </c>
      <c r="M140" s="126" t="s">
        <v>557</v>
      </c>
      <c r="N140" s="127">
        <v>42604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43</v>
      </c>
      <c r="B141" s="102">
        <v>42318</v>
      </c>
      <c r="C141" s="102"/>
      <c r="D141" s="103" t="s">
        <v>644</v>
      </c>
      <c r="E141" s="104" t="s">
        <v>558</v>
      </c>
      <c r="F141" s="105">
        <v>549.5</v>
      </c>
      <c r="G141" s="104"/>
      <c r="H141" s="104">
        <v>630</v>
      </c>
      <c r="I141" s="122">
        <v>630</v>
      </c>
      <c r="J141" s="123" t="s">
        <v>640</v>
      </c>
      <c r="K141" s="124">
        <f t="shared" si="33"/>
        <v>80.5</v>
      </c>
      <c r="L141" s="125">
        <f t="shared" si="34"/>
        <v>0.1464968152866242</v>
      </c>
      <c r="M141" s="126" t="s">
        <v>557</v>
      </c>
      <c r="N141" s="127">
        <v>42419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44</v>
      </c>
      <c r="B142" s="102">
        <v>42342</v>
      </c>
      <c r="C142" s="102"/>
      <c r="D142" s="103" t="s">
        <v>645</v>
      </c>
      <c r="E142" s="104" t="s">
        <v>581</v>
      </c>
      <c r="F142" s="105">
        <v>1027.5</v>
      </c>
      <c r="G142" s="104"/>
      <c r="H142" s="104">
        <v>1315</v>
      </c>
      <c r="I142" s="122">
        <v>1250</v>
      </c>
      <c r="J142" s="123" t="s">
        <v>640</v>
      </c>
      <c r="K142" s="124">
        <f t="shared" si="33"/>
        <v>287.5</v>
      </c>
      <c r="L142" s="125">
        <f t="shared" si="34"/>
        <v>0.27980535279805352</v>
      </c>
      <c r="M142" s="126" t="s">
        <v>557</v>
      </c>
      <c r="N142" s="127">
        <v>43244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45</v>
      </c>
      <c r="B143" s="102">
        <v>42367</v>
      </c>
      <c r="C143" s="102"/>
      <c r="D143" s="103" t="s">
        <v>646</v>
      </c>
      <c r="E143" s="104" t="s">
        <v>581</v>
      </c>
      <c r="F143" s="105">
        <v>465</v>
      </c>
      <c r="G143" s="104"/>
      <c r="H143" s="104">
        <v>540</v>
      </c>
      <c r="I143" s="122">
        <v>540</v>
      </c>
      <c r="J143" s="123" t="s">
        <v>640</v>
      </c>
      <c r="K143" s="124">
        <f t="shared" si="33"/>
        <v>75</v>
      </c>
      <c r="L143" s="125">
        <f t="shared" si="34"/>
        <v>0.16129032258064516</v>
      </c>
      <c r="M143" s="126" t="s">
        <v>557</v>
      </c>
      <c r="N143" s="127">
        <v>42530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46</v>
      </c>
      <c r="B144" s="102">
        <v>42380</v>
      </c>
      <c r="C144" s="102"/>
      <c r="D144" s="103" t="s">
        <v>377</v>
      </c>
      <c r="E144" s="104" t="s">
        <v>558</v>
      </c>
      <c r="F144" s="105">
        <v>81</v>
      </c>
      <c r="G144" s="104"/>
      <c r="H144" s="104">
        <v>110</v>
      </c>
      <c r="I144" s="122">
        <v>110</v>
      </c>
      <c r="J144" s="123" t="s">
        <v>640</v>
      </c>
      <c r="K144" s="124">
        <f t="shared" si="33"/>
        <v>29</v>
      </c>
      <c r="L144" s="125">
        <f t="shared" si="34"/>
        <v>0.35802469135802467</v>
      </c>
      <c r="M144" s="126" t="s">
        <v>557</v>
      </c>
      <c r="N144" s="127">
        <v>42745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47</v>
      </c>
      <c r="B145" s="102">
        <v>42382</v>
      </c>
      <c r="C145" s="102"/>
      <c r="D145" s="103" t="s">
        <v>647</v>
      </c>
      <c r="E145" s="104" t="s">
        <v>558</v>
      </c>
      <c r="F145" s="105">
        <v>417.5</v>
      </c>
      <c r="G145" s="104"/>
      <c r="H145" s="104">
        <v>547</v>
      </c>
      <c r="I145" s="122">
        <v>535</v>
      </c>
      <c r="J145" s="123" t="s">
        <v>640</v>
      </c>
      <c r="K145" s="124">
        <f t="shared" si="33"/>
        <v>129.5</v>
      </c>
      <c r="L145" s="125">
        <f t="shared" si="34"/>
        <v>0.31017964071856285</v>
      </c>
      <c r="M145" s="126" t="s">
        <v>557</v>
      </c>
      <c r="N145" s="127">
        <v>42578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48</v>
      </c>
      <c r="B146" s="102">
        <v>42408</v>
      </c>
      <c r="C146" s="102"/>
      <c r="D146" s="103" t="s">
        <v>648</v>
      </c>
      <c r="E146" s="104" t="s">
        <v>581</v>
      </c>
      <c r="F146" s="105">
        <v>650</v>
      </c>
      <c r="G146" s="104"/>
      <c r="H146" s="104">
        <v>800</v>
      </c>
      <c r="I146" s="122">
        <v>800</v>
      </c>
      <c r="J146" s="123" t="s">
        <v>640</v>
      </c>
      <c r="K146" s="124">
        <f t="shared" si="33"/>
        <v>150</v>
      </c>
      <c r="L146" s="125">
        <f t="shared" si="34"/>
        <v>0.23076923076923078</v>
      </c>
      <c r="M146" s="126" t="s">
        <v>557</v>
      </c>
      <c r="N146" s="127">
        <v>43154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8">
        <v>49</v>
      </c>
      <c r="B147" s="102">
        <v>42433</v>
      </c>
      <c r="C147" s="102"/>
      <c r="D147" s="103" t="s">
        <v>194</v>
      </c>
      <c r="E147" s="104" t="s">
        <v>581</v>
      </c>
      <c r="F147" s="105">
        <v>437.5</v>
      </c>
      <c r="G147" s="104"/>
      <c r="H147" s="104">
        <v>504.5</v>
      </c>
      <c r="I147" s="122">
        <v>522</v>
      </c>
      <c r="J147" s="123" t="s">
        <v>649</v>
      </c>
      <c r="K147" s="124">
        <f t="shared" si="33"/>
        <v>67</v>
      </c>
      <c r="L147" s="125">
        <f t="shared" si="34"/>
        <v>0.15314285714285714</v>
      </c>
      <c r="M147" s="126" t="s">
        <v>557</v>
      </c>
      <c r="N147" s="127">
        <v>42480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50</v>
      </c>
      <c r="B148" s="102">
        <v>42438</v>
      </c>
      <c r="C148" s="102"/>
      <c r="D148" s="103" t="s">
        <v>650</v>
      </c>
      <c r="E148" s="104" t="s">
        <v>581</v>
      </c>
      <c r="F148" s="105">
        <v>189.5</v>
      </c>
      <c r="G148" s="104"/>
      <c r="H148" s="104">
        <v>218</v>
      </c>
      <c r="I148" s="122">
        <v>218</v>
      </c>
      <c r="J148" s="123" t="s">
        <v>640</v>
      </c>
      <c r="K148" s="124">
        <f t="shared" si="33"/>
        <v>28.5</v>
      </c>
      <c r="L148" s="125">
        <f t="shared" si="34"/>
        <v>0.15039577836411611</v>
      </c>
      <c r="M148" s="126" t="s">
        <v>557</v>
      </c>
      <c r="N148" s="127">
        <v>43034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359">
        <v>51</v>
      </c>
      <c r="B149" s="111">
        <v>42471</v>
      </c>
      <c r="C149" s="111"/>
      <c r="D149" s="112" t="s">
        <v>651</v>
      </c>
      <c r="E149" s="113" t="s">
        <v>581</v>
      </c>
      <c r="F149" s="114">
        <v>36.5</v>
      </c>
      <c r="G149" s="115"/>
      <c r="H149" s="115">
        <v>15.85</v>
      </c>
      <c r="I149" s="115">
        <v>60</v>
      </c>
      <c r="J149" s="134" t="s">
        <v>652</v>
      </c>
      <c r="K149" s="130">
        <f t="shared" si="33"/>
        <v>-20.65</v>
      </c>
      <c r="L149" s="164">
        <f t="shared" si="34"/>
        <v>-0.5657534246575342</v>
      </c>
      <c r="M149" s="132" t="s">
        <v>621</v>
      </c>
      <c r="N149" s="165">
        <v>43627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52</v>
      </c>
      <c r="B150" s="102">
        <v>42472</v>
      </c>
      <c r="C150" s="102"/>
      <c r="D150" s="103" t="s">
        <v>653</v>
      </c>
      <c r="E150" s="104" t="s">
        <v>581</v>
      </c>
      <c r="F150" s="105">
        <v>93</v>
      </c>
      <c r="G150" s="104"/>
      <c r="H150" s="104">
        <v>149</v>
      </c>
      <c r="I150" s="122">
        <v>140</v>
      </c>
      <c r="J150" s="137" t="s">
        <v>654</v>
      </c>
      <c r="K150" s="124">
        <f t="shared" si="33"/>
        <v>56</v>
      </c>
      <c r="L150" s="125">
        <f t="shared" si="34"/>
        <v>0.60215053763440862</v>
      </c>
      <c r="M150" s="126" t="s">
        <v>557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8">
        <v>53</v>
      </c>
      <c r="B151" s="102">
        <v>42472</v>
      </c>
      <c r="C151" s="102"/>
      <c r="D151" s="103" t="s">
        <v>655</v>
      </c>
      <c r="E151" s="104" t="s">
        <v>581</v>
      </c>
      <c r="F151" s="105">
        <v>130</v>
      </c>
      <c r="G151" s="104"/>
      <c r="H151" s="104">
        <v>150</v>
      </c>
      <c r="I151" s="122" t="s">
        <v>656</v>
      </c>
      <c r="J151" s="123" t="s">
        <v>640</v>
      </c>
      <c r="K151" s="124">
        <f t="shared" si="33"/>
        <v>20</v>
      </c>
      <c r="L151" s="125">
        <f t="shared" si="34"/>
        <v>0.15384615384615385</v>
      </c>
      <c r="M151" s="126" t="s">
        <v>557</v>
      </c>
      <c r="N151" s="127">
        <v>42564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54</v>
      </c>
      <c r="B152" s="102">
        <v>42473</v>
      </c>
      <c r="C152" s="102"/>
      <c r="D152" s="103" t="s">
        <v>345</v>
      </c>
      <c r="E152" s="104" t="s">
        <v>581</v>
      </c>
      <c r="F152" s="105">
        <v>196</v>
      </c>
      <c r="G152" s="104"/>
      <c r="H152" s="104">
        <v>299</v>
      </c>
      <c r="I152" s="122">
        <v>299</v>
      </c>
      <c r="J152" s="123" t="s">
        <v>640</v>
      </c>
      <c r="K152" s="124">
        <v>103</v>
      </c>
      <c r="L152" s="125">
        <v>0.52551020408163296</v>
      </c>
      <c r="M152" s="126" t="s">
        <v>557</v>
      </c>
      <c r="N152" s="127">
        <v>42620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8">
        <v>55</v>
      </c>
      <c r="B153" s="102">
        <v>42473</v>
      </c>
      <c r="C153" s="102"/>
      <c r="D153" s="103" t="s">
        <v>714</v>
      </c>
      <c r="E153" s="104" t="s">
        <v>581</v>
      </c>
      <c r="F153" s="105">
        <v>88</v>
      </c>
      <c r="G153" s="104"/>
      <c r="H153" s="104">
        <v>103</v>
      </c>
      <c r="I153" s="122">
        <v>103</v>
      </c>
      <c r="J153" s="123" t="s">
        <v>640</v>
      </c>
      <c r="K153" s="124">
        <v>15</v>
      </c>
      <c r="L153" s="125">
        <v>0.170454545454545</v>
      </c>
      <c r="M153" s="126" t="s">
        <v>557</v>
      </c>
      <c r="N153" s="127">
        <v>42530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8">
        <v>56</v>
      </c>
      <c r="B154" s="102">
        <v>42492</v>
      </c>
      <c r="C154" s="102"/>
      <c r="D154" s="103" t="s">
        <v>657</v>
      </c>
      <c r="E154" s="104" t="s">
        <v>581</v>
      </c>
      <c r="F154" s="105">
        <v>127.5</v>
      </c>
      <c r="G154" s="104"/>
      <c r="H154" s="104">
        <v>148</v>
      </c>
      <c r="I154" s="122" t="s">
        <v>658</v>
      </c>
      <c r="J154" s="123" t="s">
        <v>640</v>
      </c>
      <c r="K154" s="124">
        <f>H154-F154</f>
        <v>20.5</v>
      </c>
      <c r="L154" s="125">
        <f>K154/F154</f>
        <v>0.16078431372549021</v>
      </c>
      <c r="M154" s="126" t="s">
        <v>557</v>
      </c>
      <c r="N154" s="127">
        <v>42564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57</v>
      </c>
      <c r="B155" s="102">
        <v>42493</v>
      </c>
      <c r="C155" s="102"/>
      <c r="D155" s="103" t="s">
        <v>659</v>
      </c>
      <c r="E155" s="104" t="s">
        <v>581</v>
      </c>
      <c r="F155" s="105">
        <v>675</v>
      </c>
      <c r="G155" s="104"/>
      <c r="H155" s="104">
        <v>815</v>
      </c>
      <c r="I155" s="122" t="s">
        <v>660</v>
      </c>
      <c r="J155" s="123" t="s">
        <v>640</v>
      </c>
      <c r="K155" s="124">
        <f>H155-F155</f>
        <v>140</v>
      </c>
      <c r="L155" s="125">
        <f>K155/F155</f>
        <v>0.2074074074074074</v>
      </c>
      <c r="M155" s="126" t="s">
        <v>557</v>
      </c>
      <c r="N155" s="127">
        <v>43154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9">
        <v>58</v>
      </c>
      <c r="B156" s="106">
        <v>42522</v>
      </c>
      <c r="C156" s="106"/>
      <c r="D156" s="107" t="s">
        <v>715</v>
      </c>
      <c r="E156" s="108" t="s">
        <v>581</v>
      </c>
      <c r="F156" s="109">
        <v>500</v>
      </c>
      <c r="G156" s="109"/>
      <c r="H156" s="110">
        <v>232.5</v>
      </c>
      <c r="I156" s="128" t="s">
        <v>716</v>
      </c>
      <c r="J156" s="129" t="s">
        <v>717</v>
      </c>
      <c r="K156" s="130">
        <f>H156-F156</f>
        <v>-267.5</v>
      </c>
      <c r="L156" s="131">
        <f>K156/F156</f>
        <v>-0.53500000000000003</v>
      </c>
      <c r="M156" s="132" t="s">
        <v>621</v>
      </c>
      <c r="N156" s="133">
        <v>43735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59</v>
      </c>
      <c r="B157" s="102">
        <v>42527</v>
      </c>
      <c r="C157" s="102"/>
      <c r="D157" s="103" t="s">
        <v>661</v>
      </c>
      <c r="E157" s="104" t="s">
        <v>581</v>
      </c>
      <c r="F157" s="105">
        <v>110</v>
      </c>
      <c r="G157" s="104"/>
      <c r="H157" s="104">
        <v>126.5</v>
      </c>
      <c r="I157" s="122">
        <v>125</v>
      </c>
      <c r="J157" s="123" t="s">
        <v>590</v>
      </c>
      <c r="K157" s="124">
        <f>H157-F157</f>
        <v>16.5</v>
      </c>
      <c r="L157" s="125">
        <f>K157/F157</f>
        <v>0.15</v>
      </c>
      <c r="M157" s="126" t="s">
        <v>557</v>
      </c>
      <c r="N157" s="127">
        <v>42552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8">
        <v>60</v>
      </c>
      <c r="B158" s="102">
        <v>42538</v>
      </c>
      <c r="C158" s="102"/>
      <c r="D158" s="103" t="s">
        <v>662</v>
      </c>
      <c r="E158" s="104" t="s">
        <v>581</v>
      </c>
      <c r="F158" s="105">
        <v>44</v>
      </c>
      <c r="G158" s="104"/>
      <c r="H158" s="104">
        <v>69.5</v>
      </c>
      <c r="I158" s="122">
        <v>69.5</v>
      </c>
      <c r="J158" s="123" t="s">
        <v>663</v>
      </c>
      <c r="K158" s="124">
        <f>H158-F158</f>
        <v>25.5</v>
      </c>
      <c r="L158" s="125">
        <f>K158/F158</f>
        <v>0.57954545454545459</v>
      </c>
      <c r="M158" s="126" t="s">
        <v>557</v>
      </c>
      <c r="N158" s="127">
        <v>42977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8">
        <v>61</v>
      </c>
      <c r="B159" s="102">
        <v>42549</v>
      </c>
      <c r="C159" s="102"/>
      <c r="D159" s="144" t="s">
        <v>718</v>
      </c>
      <c r="E159" s="104" t="s">
        <v>581</v>
      </c>
      <c r="F159" s="105">
        <v>262.5</v>
      </c>
      <c r="G159" s="104"/>
      <c r="H159" s="104">
        <v>340</v>
      </c>
      <c r="I159" s="122">
        <v>333</v>
      </c>
      <c r="J159" s="123" t="s">
        <v>719</v>
      </c>
      <c r="K159" s="124">
        <v>77.5</v>
      </c>
      <c r="L159" s="125">
        <v>0.29523809523809502</v>
      </c>
      <c r="M159" s="126" t="s">
        <v>557</v>
      </c>
      <c r="N159" s="127">
        <v>43017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8">
        <v>62</v>
      </c>
      <c r="B160" s="102">
        <v>42549</v>
      </c>
      <c r="C160" s="102"/>
      <c r="D160" s="144" t="s">
        <v>720</v>
      </c>
      <c r="E160" s="104" t="s">
        <v>581</v>
      </c>
      <c r="F160" s="105">
        <v>840</v>
      </c>
      <c r="G160" s="104"/>
      <c r="H160" s="104">
        <v>1230</v>
      </c>
      <c r="I160" s="122">
        <v>1230</v>
      </c>
      <c r="J160" s="123" t="s">
        <v>640</v>
      </c>
      <c r="K160" s="124">
        <v>390</v>
      </c>
      <c r="L160" s="125">
        <v>0.46428571428571402</v>
      </c>
      <c r="M160" s="126" t="s">
        <v>557</v>
      </c>
      <c r="N160" s="127">
        <v>42649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60">
        <v>63</v>
      </c>
      <c r="B161" s="139">
        <v>42556</v>
      </c>
      <c r="C161" s="139"/>
      <c r="D161" s="140" t="s">
        <v>664</v>
      </c>
      <c r="E161" s="141" t="s">
        <v>581</v>
      </c>
      <c r="F161" s="142">
        <v>395</v>
      </c>
      <c r="G161" s="143"/>
      <c r="H161" s="143">
        <f>(468.5+342.5)/2</f>
        <v>405.5</v>
      </c>
      <c r="I161" s="143">
        <v>510</v>
      </c>
      <c r="J161" s="166" t="s">
        <v>665</v>
      </c>
      <c r="K161" s="167">
        <f t="shared" ref="K161:K167" si="35">H161-F161</f>
        <v>10.5</v>
      </c>
      <c r="L161" s="168">
        <f t="shared" ref="L161:L167" si="36">K161/F161</f>
        <v>2.6582278481012658E-2</v>
      </c>
      <c r="M161" s="169" t="s">
        <v>666</v>
      </c>
      <c r="N161" s="170">
        <v>43606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9">
        <v>64</v>
      </c>
      <c r="B162" s="106">
        <v>42584</v>
      </c>
      <c r="C162" s="106"/>
      <c r="D162" s="107" t="s">
        <v>667</v>
      </c>
      <c r="E162" s="108" t="s">
        <v>558</v>
      </c>
      <c r="F162" s="109">
        <f>169.5-12.8</f>
        <v>156.69999999999999</v>
      </c>
      <c r="G162" s="109"/>
      <c r="H162" s="110">
        <v>77</v>
      </c>
      <c r="I162" s="128" t="s">
        <v>668</v>
      </c>
      <c r="J162" s="379" t="s">
        <v>798</v>
      </c>
      <c r="K162" s="130">
        <f t="shared" si="35"/>
        <v>-79.699999999999989</v>
      </c>
      <c r="L162" s="131">
        <f t="shared" si="36"/>
        <v>-0.50861518825781749</v>
      </c>
      <c r="M162" s="132" t="s">
        <v>621</v>
      </c>
      <c r="N162" s="133">
        <v>43522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9">
        <v>65</v>
      </c>
      <c r="B163" s="106">
        <v>42586</v>
      </c>
      <c r="C163" s="106"/>
      <c r="D163" s="107" t="s">
        <v>669</v>
      </c>
      <c r="E163" s="108" t="s">
        <v>581</v>
      </c>
      <c r="F163" s="109">
        <v>400</v>
      </c>
      <c r="G163" s="109"/>
      <c r="H163" s="110">
        <v>305</v>
      </c>
      <c r="I163" s="128">
        <v>475</v>
      </c>
      <c r="J163" s="129" t="s">
        <v>670</v>
      </c>
      <c r="K163" s="130">
        <f t="shared" si="35"/>
        <v>-95</v>
      </c>
      <c r="L163" s="131">
        <f t="shared" si="36"/>
        <v>-0.23749999999999999</v>
      </c>
      <c r="M163" s="132" t="s">
        <v>621</v>
      </c>
      <c r="N163" s="133">
        <v>43606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8">
        <v>66</v>
      </c>
      <c r="B164" s="102">
        <v>42593</v>
      </c>
      <c r="C164" s="102"/>
      <c r="D164" s="103" t="s">
        <v>671</v>
      </c>
      <c r="E164" s="104" t="s">
        <v>581</v>
      </c>
      <c r="F164" s="105">
        <v>86.5</v>
      </c>
      <c r="G164" s="104"/>
      <c r="H164" s="104">
        <v>130</v>
      </c>
      <c r="I164" s="122">
        <v>130</v>
      </c>
      <c r="J164" s="137" t="s">
        <v>672</v>
      </c>
      <c r="K164" s="124">
        <f t="shared" si="35"/>
        <v>43.5</v>
      </c>
      <c r="L164" s="125">
        <f t="shared" si="36"/>
        <v>0.50289017341040465</v>
      </c>
      <c r="M164" s="126" t="s">
        <v>557</v>
      </c>
      <c r="N164" s="127">
        <v>43091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9">
        <v>67</v>
      </c>
      <c r="B165" s="106">
        <v>42600</v>
      </c>
      <c r="C165" s="106"/>
      <c r="D165" s="107" t="s">
        <v>368</v>
      </c>
      <c r="E165" s="108" t="s">
        <v>581</v>
      </c>
      <c r="F165" s="109">
        <v>133.5</v>
      </c>
      <c r="G165" s="109"/>
      <c r="H165" s="110">
        <v>126.5</v>
      </c>
      <c r="I165" s="128">
        <v>178</v>
      </c>
      <c r="J165" s="129" t="s">
        <v>673</v>
      </c>
      <c r="K165" s="130">
        <f t="shared" si="35"/>
        <v>-7</v>
      </c>
      <c r="L165" s="131">
        <f t="shared" si="36"/>
        <v>-5.2434456928838954E-2</v>
      </c>
      <c r="M165" s="132" t="s">
        <v>621</v>
      </c>
      <c r="N165" s="133">
        <v>42615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8">
        <v>68</v>
      </c>
      <c r="B166" s="102">
        <v>42613</v>
      </c>
      <c r="C166" s="102"/>
      <c r="D166" s="103" t="s">
        <v>674</v>
      </c>
      <c r="E166" s="104" t="s">
        <v>581</v>
      </c>
      <c r="F166" s="105">
        <v>560</v>
      </c>
      <c r="G166" s="104"/>
      <c r="H166" s="104">
        <v>725</v>
      </c>
      <c r="I166" s="122">
        <v>725</v>
      </c>
      <c r="J166" s="123" t="s">
        <v>583</v>
      </c>
      <c r="K166" s="124">
        <f t="shared" si="35"/>
        <v>165</v>
      </c>
      <c r="L166" s="125">
        <f t="shared" si="36"/>
        <v>0.29464285714285715</v>
      </c>
      <c r="M166" s="126" t="s">
        <v>557</v>
      </c>
      <c r="N166" s="127">
        <v>42456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8">
        <v>69</v>
      </c>
      <c r="B167" s="102">
        <v>42614</v>
      </c>
      <c r="C167" s="102"/>
      <c r="D167" s="103" t="s">
        <v>675</v>
      </c>
      <c r="E167" s="104" t="s">
        <v>581</v>
      </c>
      <c r="F167" s="105">
        <v>160.5</v>
      </c>
      <c r="G167" s="104"/>
      <c r="H167" s="104">
        <v>210</v>
      </c>
      <c r="I167" s="122">
        <v>210</v>
      </c>
      <c r="J167" s="123" t="s">
        <v>583</v>
      </c>
      <c r="K167" s="124">
        <f t="shared" si="35"/>
        <v>49.5</v>
      </c>
      <c r="L167" s="125">
        <f t="shared" si="36"/>
        <v>0.30841121495327101</v>
      </c>
      <c r="M167" s="126" t="s">
        <v>557</v>
      </c>
      <c r="N167" s="127">
        <v>42871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70</v>
      </c>
      <c r="B168" s="102">
        <v>42646</v>
      </c>
      <c r="C168" s="102"/>
      <c r="D168" s="144" t="s">
        <v>391</v>
      </c>
      <c r="E168" s="104" t="s">
        <v>581</v>
      </c>
      <c r="F168" s="105">
        <v>430</v>
      </c>
      <c r="G168" s="104"/>
      <c r="H168" s="104">
        <v>596</v>
      </c>
      <c r="I168" s="122">
        <v>575</v>
      </c>
      <c r="J168" s="123" t="s">
        <v>721</v>
      </c>
      <c r="K168" s="124">
        <v>166</v>
      </c>
      <c r="L168" s="125">
        <v>0.38604651162790699</v>
      </c>
      <c r="M168" s="126" t="s">
        <v>557</v>
      </c>
      <c r="N168" s="127">
        <v>42769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8">
        <v>71</v>
      </c>
      <c r="B169" s="102">
        <v>42657</v>
      </c>
      <c r="C169" s="102"/>
      <c r="D169" s="103" t="s">
        <v>676</v>
      </c>
      <c r="E169" s="104" t="s">
        <v>581</v>
      </c>
      <c r="F169" s="105">
        <v>280</v>
      </c>
      <c r="G169" s="104"/>
      <c r="H169" s="104">
        <v>345</v>
      </c>
      <c r="I169" s="122">
        <v>345</v>
      </c>
      <c r="J169" s="123" t="s">
        <v>583</v>
      </c>
      <c r="K169" s="124">
        <f t="shared" ref="K169:K174" si="37">H169-F169</f>
        <v>65</v>
      </c>
      <c r="L169" s="125">
        <f>K169/F169</f>
        <v>0.23214285714285715</v>
      </c>
      <c r="M169" s="126" t="s">
        <v>557</v>
      </c>
      <c r="N169" s="127">
        <v>42814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72</v>
      </c>
      <c r="B170" s="102">
        <v>42657</v>
      </c>
      <c r="C170" s="102"/>
      <c r="D170" s="103" t="s">
        <v>677</v>
      </c>
      <c r="E170" s="104" t="s">
        <v>581</v>
      </c>
      <c r="F170" s="105">
        <v>245</v>
      </c>
      <c r="G170" s="104"/>
      <c r="H170" s="104">
        <v>325.5</v>
      </c>
      <c r="I170" s="122">
        <v>330</v>
      </c>
      <c r="J170" s="123" t="s">
        <v>678</v>
      </c>
      <c r="K170" s="124">
        <f t="shared" si="37"/>
        <v>80.5</v>
      </c>
      <c r="L170" s="125">
        <f>K170/F170</f>
        <v>0.32857142857142857</v>
      </c>
      <c r="M170" s="126" t="s">
        <v>557</v>
      </c>
      <c r="N170" s="127">
        <v>42769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73</v>
      </c>
      <c r="B171" s="102">
        <v>42660</v>
      </c>
      <c r="C171" s="102"/>
      <c r="D171" s="103" t="s">
        <v>341</v>
      </c>
      <c r="E171" s="104" t="s">
        <v>581</v>
      </c>
      <c r="F171" s="105">
        <v>125</v>
      </c>
      <c r="G171" s="104"/>
      <c r="H171" s="104">
        <v>160</v>
      </c>
      <c r="I171" s="122">
        <v>160</v>
      </c>
      <c r="J171" s="123" t="s">
        <v>640</v>
      </c>
      <c r="K171" s="124">
        <f t="shared" si="37"/>
        <v>35</v>
      </c>
      <c r="L171" s="125">
        <v>0.28000000000000003</v>
      </c>
      <c r="M171" s="126" t="s">
        <v>557</v>
      </c>
      <c r="N171" s="127">
        <v>42803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74</v>
      </c>
      <c r="B172" s="102">
        <v>42660</v>
      </c>
      <c r="C172" s="102"/>
      <c r="D172" s="103" t="s">
        <v>456</v>
      </c>
      <c r="E172" s="104" t="s">
        <v>581</v>
      </c>
      <c r="F172" s="105">
        <v>114</v>
      </c>
      <c r="G172" s="104"/>
      <c r="H172" s="104">
        <v>145</v>
      </c>
      <c r="I172" s="122">
        <v>145</v>
      </c>
      <c r="J172" s="123" t="s">
        <v>640</v>
      </c>
      <c r="K172" s="124">
        <f t="shared" si="37"/>
        <v>31</v>
      </c>
      <c r="L172" s="125">
        <f>K172/F172</f>
        <v>0.27192982456140352</v>
      </c>
      <c r="M172" s="126" t="s">
        <v>557</v>
      </c>
      <c r="N172" s="127">
        <v>42859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8">
        <v>75</v>
      </c>
      <c r="B173" s="102">
        <v>42660</v>
      </c>
      <c r="C173" s="102"/>
      <c r="D173" s="103" t="s">
        <v>679</v>
      </c>
      <c r="E173" s="104" t="s">
        <v>581</v>
      </c>
      <c r="F173" s="105">
        <v>212</v>
      </c>
      <c r="G173" s="104"/>
      <c r="H173" s="104">
        <v>280</v>
      </c>
      <c r="I173" s="122">
        <v>276</v>
      </c>
      <c r="J173" s="123" t="s">
        <v>680</v>
      </c>
      <c r="K173" s="124">
        <f t="shared" si="37"/>
        <v>68</v>
      </c>
      <c r="L173" s="125">
        <f>K173/F173</f>
        <v>0.32075471698113206</v>
      </c>
      <c r="M173" s="126" t="s">
        <v>557</v>
      </c>
      <c r="N173" s="127">
        <v>42858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76</v>
      </c>
      <c r="B174" s="102">
        <v>42678</v>
      </c>
      <c r="C174" s="102"/>
      <c r="D174" s="103" t="s">
        <v>149</v>
      </c>
      <c r="E174" s="104" t="s">
        <v>581</v>
      </c>
      <c r="F174" s="105">
        <v>155</v>
      </c>
      <c r="G174" s="104"/>
      <c r="H174" s="104">
        <v>210</v>
      </c>
      <c r="I174" s="122">
        <v>210</v>
      </c>
      <c r="J174" s="123" t="s">
        <v>681</v>
      </c>
      <c r="K174" s="124">
        <f t="shared" si="37"/>
        <v>55</v>
      </c>
      <c r="L174" s="125">
        <f>K174/F174</f>
        <v>0.35483870967741937</v>
      </c>
      <c r="M174" s="126" t="s">
        <v>557</v>
      </c>
      <c r="N174" s="127">
        <v>42944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9">
        <v>77</v>
      </c>
      <c r="B175" s="106">
        <v>42710</v>
      </c>
      <c r="C175" s="106"/>
      <c r="D175" s="107" t="s">
        <v>722</v>
      </c>
      <c r="E175" s="108" t="s">
        <v>581</v>
      </c>
      <c r="F175" s="109">
        <v>150.5</v>
      </c>
      <c r="G175" s="109"/>
      <c r="H175" s="110">
        <v>72.5</v>
      </c>
      <c r="I175" s="128">
        <v>174</v>
      </c>
      <c r="J175" s="129" t="s">
        <v>723</v>
      </c>
      <c r="K175" s="130">
        <v>-78</v>
      </c>
      <c r="L175" s="131">
        <v>-0.51827242524916906</v>
      </c>
      <c r="M175" s="132" t="s">
        <v>621</v>
      </c>
      <c r="N175" s="133">
        <v>43333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78</v>
      </c>
      <c r="B176" s="102">
        <v>42712</v>
      </c>
      <c r="C176" s="102"/>
      <c r="D176" s="103" t="s">
        <v>123</v>
      </c>
      <c r="E176" s="104" t="s">
        <v>581</v>
      </c>
      <c r="F176" s="105">
        <v>380</v>
      </c>
      <c r="G176" s="104"/>
      <c r="H176" s="104">
        <v>478</v>
      </c>
      <c r="I176" s="122">
        <v>468</v>
      </c>
      <c r="J176" s="123" t="s">
        <v>640</v>
      </c>
      <c r="K176" s="124">
        <f>H176-F176</f>
        <v>98</v>
      </c>
      <c r="L176" s="125">
        <f>K176/F176</f>
        <v>0.25789473684210529</v>
      </c>
      <c r="M176" s="126" t="s">
        <v>557</v>
      </c>
      <c r="N176" s="127">
        <v>43025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8">
        <v>79</v>
      </c>
      <c r="B177" s="102">
        <v>42734</v>
      </c>
      <c r="C177" s="102"/>
      <c r="D177" s="103" t="s">
        <v>245</v>
      </c>
      <c r="E177" s="104" t="s">
        <v>581</v>
      </c>
      <c r="F177" s="105">
        <v>305</v>
      </c>
      <c r="G177" s="104"/>
      <c r="H177" s="104">
        <v>375</v>
      </c>
      <c r="I177" s="122">
        <v>375</v>
      </c>
      <c r="J177" s="123" t="s">
        <v>640</v>
      </c>
      <c r="K177" s="124">
        <f>H177-F177</f>
        <v>70</v>
      </c>
      <c r="L177" s="125">
        <f>K177/F177</f>
        <v>0.22950819672131148</v>
      </c>
      <c r="M177" s="126" t="s">
        <v>557</v>
      </c>
      <c r="N177" s="127">
        <v>42768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80</v>
      </c>
      <c r="B178" s="102">
        <v>42739</v>
      </c>
      <c r="C178" s="102"/>
      <c r="D178" s="103" t="s">
        <v>343</v>
      </c>
      <c r="E178" s="104" t="s">
        <v>581</v>
      </c>
      <c r="F178" s="105">
        <v>99.5</v>
      </c>
      <c r="G178" s="104"/>
      <c r="H178" s="104">
        <v>158</v>
      </c>
      <c r="I178" s="122">
        <v>158</v>
      </c>
      <c r="J178" s="123" t="s">
        <v>640</v>
      </c>
      <c r="K178" s="124">
        <f>H178-F178</f>
        <v>58.5</v>
      </c>
      <c r="L178" s="125">
        <f>K178/F178</f>
        <v>0.5879396984924623</v>
      </c>
      <c r="M178" s="126" t="s">
        <v>557</v>
      </c>
      <c r="N178" s="127">
        <v>42898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8">
        <v>81</v>
      </c>
      <c r="B179" s="102">
        <v>42739</v>
      </c>
      <c r="C179" s="102"/>
      <c r="D179" s="103" t="s">
        <v>343</v>
      </c>
      <c r="E179" s="104" t="s">
        <v>581</v>
      </c>
      <c r="F179" s="105">
        <v>99.5</v>
      </c>
      <c r="G179" s="104"/>
      <c r="H179" s="104">
        <v>158</v>
      </c>
      <c r="I179" s="122">
        <v>158</v>
      </c>
      <c r="J179" s="123" t="s">
        <v>640</v>
      </c>
      <c r="K179" s="124">
        <v>58.5</v>
      </c>
      <c r="L179" s="125">
        <v>0.58793969849246197</v>
      </c>
      <c r="M179" s="126" t="s">
        <v>557</v>
      </c>
      <c r="N179" s="127">
        <v>42898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82</v>
      </c>
      <c r="B180" s="102">
        <v>42786</v>
      </c>
      <c r="C180" s="102"/>
      <c r="D180" s="103" t="s">
        <v>166</v>
      </c>
      <c r="E180" s="104" t="s">
        <v>581</v>
      </c>
      <c r="F180" s="105">
        <v>140.5</v>
      </c>
      <c r="G180" s="104"/>
      <c r="H180" s="104">
        <v>220</v>
      </c>
      <c r="I180" s="122">
        <v>220</v>
      </c>
      <c r="J180" s="123" t="s">
        <v>640</v>
      </c>
      <c r="K180" s="124">
        <f>H180-F180</f>
        <v>79.5</v>
      </c>
      <c r="L180" s="125">
        <f>K180/F180</f>
        <v>0.5658362989323843</v>
      </c>
      <c r="M180" s="126" t="s">
        <v>557</v>
      </c>
      <c r="N180" s="127">
        <v>42864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83</v>
      </c>
      <c r="B181" s="102">
        <v>42786</v>
      </c>
      <c r="C181" s="102"/>
      <c r="D181" s="103" t="s">
        <v>724</v>
      </c>
      <c r="E181" s="104" t="s">
        <v>581</v>
      </c>
      <c r="F181" s="105">
        <v>202.5</v>
      </c>
      <c r="G181" s="104"/>
      <c r="H181" s="104">
        <v>234</v>
      </c>
      <c r="I181" s="122">
        <v>234</v>
      </c>
      <c r="J181" s="123" t="s">
        <v>640</v>
      </c>
      <c r="K181" s="124">
        <v>31.5</v>
      </c>
      <c r="L181" s="125">
        <v>0.155555555555556</v>
      </c>
      <c r="M181" s="126" t="s">
        <v>557</v>
      </c>
      <c r="N181" s="127">
        <v>42836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84</v>
      </c>
      <c r="B182" s="102">
        <v>42818</v>
      </c>
      <c r="C182" s="102"/>
      <c r="D182" s="103" t="s">
        <v>518</v>
      </c>
      <c r="E182" s="104" t="s">
        <v>581</v>
      </c>
      <c r="F182" s="105">
        <v>300.5</v>
      </c>
      <c r="G182" s="104"/>
      <c r="H182" s="104">
        <v>417.5</v>
      </c>
      <c r="I182" s="122">
        <v>420</v>
      </c>
      <c r="J182" s="123" t="s">
        <v>682</v>
      </c>
      <c r="K182" s="124">
        <f>H182-F182</f>
        <v>117</v>
      </c>
      <c r="L182" s="125">
        <f>K182/F182</f>
        <v>0.38935108153078202</v>
      </c>
      <c r="M182" s="126" t="s">
        <v>557</v>
      </c>
      <c r="N182" s="127">
        <v>43070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8">
        <v>85</v>
      </c>
      <c r="B183" s="102">
        <v>42818</v>
      </c>
      <c r="C183" s="102"/>
      <c r="D183" s="103" t="s">
        <v>720</v>
      </c>
      <c r="E183" s="104" t="s">
        <v>581</v>
      </c>
      <c r="F183" s="105">
        <v>850</v>
      </c>
      <c r="G183" s="104"/>
      <c r="H183" s="104">
        <v>1042.5</v>
      </c>
      <c r="I183" s="122">
        <v>1023</v>
      </c>
      <c r="J183" s="123" t="s">
        <v>725</v>
      </c>
      <c r="K183" s="124">
        <v>192.5</v>
      </c>
      <c r="L183" s="125">
        <v>0.22647058823529401</v>
      </c>
      <c r="M183" s="126" t="s">
        <v>557</v>
      </c>
      <c r="N183" s="127">
        <v>42830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86</v>
      </c>
      <c r="B184" s="102">
        <v>42830</v>
      </c>
      <c r="C184" s="102"/>
      <c r="D184" s="103" t="s">
        <v>472</v>
      </c>
      <c r="E184" s="104" t="s">
        <v>581</v>
      </c>
      <c r="F184" s="105">
        <v>785</v>
      </c>
      <c r="G184" s="104"/>
      <c r="H184" s="104">
        <v>930</v>
      </c>
      <c r="I184" s="122">
        <v>920</v>
      </c>
      <c r="J184" s="123" t="s">
        <v>683</v>
      </c>
      <c r="K184" s="124">
        <f>H184-F184</f>
        <v>145</v>
      </c>
      <c r="L184" s="125">
        <f>K184/F184</f>
        <v>0.18471337579617833</v>
      </c>
      <c r="M184" s="126" t="s">
        <v>557</v>
      </c>
      <c r="N184" s="127">
        <v>42976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9">
        <v>87</v>
      </c>
      <c r="B185" s="106">
        <v>42831</v>
      </c>
      <c r="C185" s="106"/>
      <c r="D185" s="107" t="s">
        <v>726</v>
      </c>
      <c r="E185" s="108" t="s">
        <v>581</v>
      </c>
      <c r="F185" s="109">
        <v>40</v>
      </c>
      <c r="G185" s="109"/>
      <c r="H185" s="110">
        <v>13.1</v>
      </c>
      <c r="I185" s="128">
        <v>60</v>
      </c>
      <c r="J185" s="134" t="s">
        <v>727</v>
      </c>
      <c r="K185" s="130">
        <v>-26.9</v>
      </c>
      <c r="L185" s="131">
        <v>-0.67249999999999999</v>
      </c>
      <c r="M185" s="132" t="s">
        <v>621</v>
      </c>
      <c r="N185" s="133">
        <v>43138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88</v>
      </c>
      <c r="B186" s="102">
        <v>42837</v>
      </c>
      <c r="C186" s="102"/>
      <c r="D186" s="103" t="s">
        <v>87</v>
      </c>
      <c r="E186" s="104" t="s">
        <v>581</v>
      </c>
      <c r="F186" s="105">
        <v>289.5</v>
      </c>
      <c r="G186" s="104"/>
      <c r="H186" s="104">
        <v>354</v>
      </c>
      <c r="I186" s="122">
        <v>360</v>
      </c>
      <c r="J186" s="123" t="s">
        <v>684</v>
      </c>
      <c r="K186" s="124">
        <f t="shared" ref="K186:K194" si="38">H186-F186</f>
        <v>64.5</v>
      </c>
      <c r="L186" s="125">
        <f t="shared" ref="L186:L194" si="39">K186/F186</f>
        <v>0.22279792746113988</v>
      </c>
      <c r="M186" s="126" t="s">
        <v>557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8">
        <v>89</v>
      </c>
      <c r="B187" s="102">
        <v>42845</v>
      </c>
      <c r="C187" s="102"/>
      <c r="D187" s="103" t="s">
        <v>417</v>
      </c>
      <c r="E187" s="104" t="s">
        <v>581</v>
      </c>
      <c r="F187" s="105">
        <v>700</v>
      </c>
      <c r="G187" s="104"/>
      <c r="H187" s="104">
        <v>840</v>
      </c>
      <c r="I187" s="122">
        <v>840</v>
      </c>
      <c r="J187" s="123" t="s">
        <v>685</v>
      </c>
      <c r="K187" s="124">
        <f t="shared" si="38"/>
        <v>140</v>
      </c>
      <c r="L187" s="125">
        <f t="shared" si="39"/>
        <v>0.2</v>
      </c>
      <c r="M187" s="126" t="s">
        <v>557</v>
      </c>
      <c r="N187" s="127">
        <v>42893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8">
        <v>90</v>
      </c>
      <c r="B188" s="102">
        <v>42887</v>
      </c>
      <c r="C188" s="102"/>
      <c r="D188" s="144" t="s">
        <v>354</v>
      </c>
      <c r="E188" s="104" t="s">
        <v>581</v>
      </c>
      <c r="F188" s="105">
        <v>130</v>
      </c>
      <c r="G188" s="104"/>
      <c r="H188" s="104">
        <v>144.25</v>
      </c>
      <c r="I188" s="122">
        <v>170</v>
      </c>
      <c r="J188" s="123" t="s">
        <v>686</v>
      </c>
      <c r="K188" s="124">
        <f t="shared" si="38"/>
        <v>14.25</v>
      </c>
      <c r="L188" s="125">
        <f t="shared" si="39"/>
        <v>0.10961538461538461</v>
      </c>
      <c r="M188" s="126" t="s">
        <v>557</v>
      </c>
      <c r="N188" s="127">
        <v>43675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8">
        <v>91</v>
      </c>
      <c r="B189" s="102">
        <v>42901</v>
      </c>
      <c r="C189" s="102"/>
      <c r="D189" s="144" t="s">
        <v>687</v>
      </c>
      <c r="E189" s="104" t="s">
        <v>581</v>
      </c>
      <c r="F189" s="105">
        <v>214.5</v>
      </c>
      <c r="G189" s="104"/>
      <c r="H189" s="104">
        <v>262</v>
      </c>
      <c r="I189" s="122">
        <v>262</v>
      </c>
      <c r="J189" s="123" t="s">
        <v>688</v>
      </c>
      <c r="K189" s="124">
        <f t="shared" si="38"/>
        <v>47.5</v>
      </c>
      <c r="L189" s="125">
        <f t="shared" si="39"/>
        <v>0.22144522144522144</v>
      </c>
      <c r="M189" s="126" t="s">
        <v>557</v>
      </c>
      <c r="N189" s="127">
        <v>42977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200">
        <v>92</v>
      </c>
      <c r="B190" s="150">
        <v>42933</v>
      </c>
      <c r="C190" s="150"/>
      <c r="D190" s="151" t="s">
        <v>689</v>
      </c>
      <c r="E190" s="152" t="s">
        <v>581</v>
      </c>
      <c r="F190" s="153">
        <v>370</v>
      </c>
      <c r="G190" s="152"/>
      <c r="H190" s="152">
        <v>447.5</v>
      </c>
      <c r="I190" s="174">
        <v>450</v>
      </c>
      <c r="J190" s="226" t="s">
        <v>640</v>
      </c>
      <c r="K190" s="124">
        <f t="shared" si="38"/>
        <v>77.5</v>
      </c>
      <c r="L190" s="176">
        <f t="shared" si="39"/>
        <v>0.20945945945945946</v>
      </c>
      <c r="M190" s="177" t="s">
        <v>557</v>
      </c>
      <c r="N190" s="178">
        <v>43035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200">
        <v>93</v>
      </c>
      <c r="B191" s="150">
        <v>42943</v>
      </c>
      <c r="C191" s="150"/>
      <c r="D191" s="151" t="s">
        <v>164</v>
      </c>
      <c r="E191" s="152" t="s">
        <v>581</v>
      </c>
      <c r="F191" s="153">
        <v>657.5</v>
      </c>
      <c r="G191" s="152"/>
      <c r="H191" s="152">
        <v>825</v>
      </c>
      <c r="I191" s="174">
        <v>820</v>
      </c>
      <c r="J191" s="226" t="s">
        <v>640</v>
      </c>
      <c r="K191" s="124">
        <f t="shared" si="38"/>
        <v>167.5</v>
      </c>
      <c r="L191" s="176">
        <f t="shared" si="39"/>
        <v>0.25475285171102663</v>
      </c>
      <c r="M191" s="177" t="s">
        <v>557</v>
      </c>
      <c r="N191" s="178">
        <v>43090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8">
        <v>94</v>
      </c>
      <c r="B192" s="102">
        <v>42964</v>
      </c>
      <c r="C192" s="102"/>
      <c r="D192" s="103" t="s">
        <v>358</v>
      </c>
      <c r="E192" s="104" t="s">
        <v>581</v>
      </c>
      <c r="F192" s="105">
        <v>605</v>
      </c>
      <c r="G192" s="104"/>
      <c r="H192" s="104">
        <v>750</v>
      </c>
      <c r="I192" s="122">
        <v>750</v>
      </c>
      <c r="J192" s="123" t="s">
        <v>683</v>
      </c>
      <c r="K192" s="124">
        <f t="shared" si="38"/>
        <v>145</v>
      </c>
      <c r="L192" s="125">
        <f t="shared" si="39"/>
        <v>0.23966942148760331</v>
      </c>
      <c r="M192" s="126" t="s">
        <v>557</v>
      </c>
      <c r="N192" s="127">
        <v>43027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61">
        <v>95</v>
      </c>
      <c r="B193" s="145">
        <v>42979</v>
      </c>
      <c r="C193" s="145"/>
      <c r="D193" s="146" t="s">
        <v>476</v>
      </c>
      <c r="E193" s="147" t="s">
        <v>581</v>
      </c>
      <c r="F193" s="148">
        <v>255</v>
      </c>
      <c r="G193" s="149"/>
      <c r="H193" s="149">
        <v>217.25</v>
      </c>
      <c r="I193" s="149">
        <v>320</v>
      </c>
      <c r="J193" s="171" t="s">
        <v>690</v>
      </c>
      <c r="K193" s="130">
        <f t="shared" si="38"/>
        <v>-37.75</v>
      </c>
      <c r="L193" s="172">
        <f t="shared" si="39"/>
        <v>-0.14803921568627451</v>
      </c>
      <c r="M193" s="132" t="s">
        <v>621</v>
      </c>
      <c r="N193" s="173">
        <v>43661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8">
        <v>96</v>
      </c>
      <c r="B194" s="102">
        <v>42997</v>
      </c>
      <c r="C194" s="102"/>
      <c r="D194" s="103" t="s">
        <v>691</v>
      </c>
      <c r="E194" s="104" t="s">
        <v>581</v>
      </c>
      <c r="F194" s="105">
        <v>215</v>
      </c>
      <c r="G194" s="104"/>
      <c r="H194" s="104">
        <v>258</v>
      </c>
      <c r="I194" s="122">
        <v>258</v>
      </c>
      <c r="J194" s="123" t="s">
        <v>640</v>
      </c>
      <c r="K194" s="124">
        <f t="shared" si="38"/>
        <v>43</v>
      </c>
      <c r="L194" s="125">
        <f t="shared" si="39"/>
        <v>0.2</v>
      </c>
      <c r="M194" s="126" t="s">
        <v>557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8">
        <v>97</v>
      </c>
      <c r="B195" s="102">
        <v>42997</v>
      </c>
      <c r="C195" s="102"/>
      <c r="D195" s="103" t="s">
        <v>691</v>
      </c>
      <c r="E195" s="104" t="s">
        <v>581</v>
      </c>
      <c r="F195" s="105">
        <v>215</v>
      </c>
      <c r="G195" s="104"/>
      <c r="H195" s="104">
        <v>258</v>
      </c>
      <c r="I195" s="122">
        <v>258</v>
      </c>
      <c r="J195" s="226" t="s">
        <v>640</v>
      </c>
      <c r="K195" s="124">
        <v>43</v>
      </c>
      <c r="L195" s="125">
        <v>0.2</v>
      </c>
      <c r="M195" s="126" t="s">
        <v>557</v>
      </c>
      <c r="N195" s="127">
        <v>43040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201">
        <v>98</v>
      </c>
      <c r="B196" s="202">
        <v>42998</v>
      </c>
      <c r="C196" s="202"/>
      <c r="D196" s="370" t="s">
        <v>783</v>
      </c>
      <c r="E196" s="203" t="s">
        <v>581</v>
      </c>
      <c r="F196" s="204">
        <v>75</v>
      </c>
      <c r="G196" s="203"/>
      <c r="H196" s="203">
        <v>90</v>
      </c>
      <c r="I196" s="227">
        <v>90</v>
      </c>
      <c r="J196" s="123" t="s">
        <v>692</v>
      </c>
      <c r="K196" s="124">
        <f t="shared" ref="K196:K201" si="40">H196-F196</f>
        <v>15</v>
      </c>
      <c r="L196" s="125">
        <f t="shared" ref="L196:L201" si="41">K196/F196</f>
        <v>0.2</v>
      </c>
      <c r="M196" s="126" t="s">
        <v>557</v>
      </c>
      <c r="N196" s="127">
        <v>43019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00">
        <v>99</v>
      </c>
      <c r="B197" s="150">
        <v>43011</v>
      </c>
      <c r="C197" s="150"/>
      <c r="D197" s="151" t="s">
        <v>693</v>
      </c>
      <c r="E197" s="152" t="s">
        <v>581</v>
      </c>
      <c r="F197" s="153">
        <v>315</v>
      </c>
      <c r="G197" s="152"/>
      <c r="H197" s="152">
        <v>392</v>
      </c>
      <c r="I197" s="174">
        <v>384</v>
      </c>
      <c r="J197" s="226" t="s">
        <v>694</v>
      </c>
      <c r="K197" s="124">
        <f t="shared" si="40"/>
        <v>77</v>
      </c>
      <c r="L197" s="176">
        <f t="shared" si="41"/>
        <v>0.24444444444444444</v>
      </c>
      <c r="M197" s="177" t="s">
        <v>557</v>
      </c>
      <c r="N197" s="178">
        <v>43017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0">
        <v>100</v>
      </c>
      <c r="B198" s="150">
        <v>43013</v>
      </c>
      <c r="C198" s="150"/>
      <c r="D198" s="151" t="s">
        <v>695</v>
      </c>
      <c r="E198" s="152" t="s">
        <v>581</v>
      </c>
      <c r="F198" s="153">
        <v>145</v>
      </c>
      <c r="G198" s="152"/>
      <c r="H198" s="152">
        <v>179</v>
      </c>
      <c r="I198" s="174">
        <v>180</v>
      </c>
      <c r="J198" s="226" t="s">
        <v>571</v>
      </c>
      <c r="K198" s="124">
        <f t="shared" si="40"/>
        <v>34</v>
      </c>
      <c r="L198" s="176">
        <f t="shared" si="41"/>
        <v>0.23448275862068965</v>
      </c>
      <c r="M198" s="177" t="s">
        <v>557</v>
      </c>
      <c r="N198" s="178">
        <v>43025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200">
        <v>101</v>
      </c>
      <c r="B199" s="150">
        <v>43014</v>
      </c>
      <c r="C199" s="150"/>
      <c r="D199" s="151" t="s">
        <v>331</v>
      </c>
      <c r="E199" s="152" t="s">
        <v>581</v>
      </c>
      <c r="F199" s="153">
        <v>256</v>
      </c>
      <c r="G199" s="152"/>
      <c r="H199" s="152">
        <v>323</v>
      </c>
      <c r="I199" s="174">
        <v>320</v>
      </c>
      <c r="J199" s="226" t="s">
        <v>640</v>
      </c>
      <c r="K199" s="124">
        <f t="shared" si="40"/>
        <v>67</v>
      </c>
      <c r="L199" s="176">
        <f t="shared" si="41"/>
        <v>0.26171875</v>
      </c>
      <c r="M199" s="177" t="s">
        <v>557</v>
      </c>
      <c r="N199" s="178">
        <v>43067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0">
        <v>102</v>
      </c>
      <c r="B200" s="150">
        <v>43017</v>
      </c>
      <c r="C200" s="150"/>
      <c r="D200" s="151" t="s">
        <v>351</v>
      </c>
      <c r="E200" s="152" t="s">
        <v>581</v>
      </c>
      <c r="F200" s="153">
        <v>137.5</v>
      </c>
      <c r="G200" s="152"/>
      <c r="H200" s="152">
        <v>184</v>
      </c>
      <c r="I200" s="174">
        <v>183</v>
      </c>
      <c r="J200" s="175" t="s">
        <v>696</v>
      </c>
      <c r="K200" s="124">
        <f t="shared" si="40"/>
        <v>46.5</v>
      </c>
      <c r="L200" s="176">
        <f t="shared" si="41"/>
        <v>0.33818181818181819</v>
      </c>
      <c r="M200" s="177" t="s">
        <v>557</v>
      </c>
      <c r="N200" s="178">
        <v>43108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103</v>
      </c>
      <c r="B201" s="150">
        <v>43018</v>
      </c>
      <c r="C201" s="150"/>
      <c r="D201" s="151" t="s">
        <v>697</v>
      </c>
      <c r="E201" s="152" t="s">
        <v>581</v>
      </c>
      <c r="F201" s="153">
        <v>125.5</v>
      </c>
      <c r="G201" s="152"/>
      <c r="H201" s="152">
        <v>158</v>
      </c>
      <c r="I201" s="174">
        <v>155</v>
      </c>
      <c r="J201" s="175" t="s">
        <v>698</v>
      </c>
      <c r="K201" s="124">
        <f t="shared" si="40"/>
        <v>32.5</v>
      </c>
      <c r="L201" s="176">
        <f t="shared" si="41"/>
        <v>0.25896414342629481</v>
      </c>
      <c r="M201" s="177" t="s">
        <v>557</v>
      </c>
      <c r="N201" s="178">
        <v>43067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104</v>
      </c>
      <c r="B202" s="150">
        <v>43018</v>
      </c>
      <c r="C202" s="150"/>
      <c r="D202" s="151" t="s">
        <v>728</v>
      </c>
      <c r="E202" s="152" t="s">
        <v>581</v>
      </c>
      <c r="F202" s="153">
        <v>895</v>
      </c>
      <c r="G202" s="152"/>
      <c r="H202" s="152">
        <v>1122.5</v>
      </c>
      <c r="I202" s="174">
        <v>1078</v>
      </c>
      <c r="J202" s="175" t="s">
        <v>729</v>
      </c>
      <c r="K202" s="124">
        <v>227.5</v>
      </c>
      <c r="L202" s="176">
        <v>0.25418994413407803</v>
      </c>
      <c r="M202" s="177" t="s">
        <v>557</v>
      </c>
      <c r="N202" s="178">
        <v>43117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0">
        <v>105</v>
      </c>
      <c r="B203" s="150">
        <v>43020</v>
      </c>
      <c r="C203" s="150"/>
      <c r="D203" s="151" t="s">
        <v>339</v>
      </c>
      <c r="E203" s="152" t="s">
        <v>581</v>
      </c>
      <c r="F203" s="153">
        <v>525</v>
      </c>
      <c r="G203" s="152"/>
      <c r="H203" s="152">
        <v>629</v>
      </c>
      <c r="I203" s="174">
        <v>629</v>
      </c>
      <c r="J203" s="226" t="s">
        <v>640</v>
      </c>
      <c r="K203" s="124">
        <v>104</v>
      </c>
      <c r="L203" s="176">
        <v>0.19809523809523799</v>
      </c>
      <c r="M203" s="177" t="s">
        <v>557</v>
      </c>
      <c r="N203" s="178">
        <v>43119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200">
        <v>106</v>
      </c>
      <c r="B204" s="150">
        <v>43046</v>
      </c>
      <c r="C204" s="150"/>
      <c r="D204" s="151" t="s">
        <v>380</v>
      </c>
      <c r="E204" s="152" t="s">
        <v>581</v>
      </c>
      <c r="F204" s="153">
        <v>740</v>
      </c>
      <c r="G204" s="152"/>
      <c r="H204" s="152">
        <v>892.5</v>
      </c>
      <c r="I204" s="174">
        <v>900</v>
      </c>
      <c r="J204" s="175" t="s">
        <v>699</v>
      </c>
      <c r="K204" s="124">
        <f>H204-F204</f>
        <v>152.5</v>
      </c>
      <c r="L204" s="176">
        <f>K204/F204</f>
        <v>0.20608108108108109</v>
      </c>
      <c r="M204" s="177" t="s">
        <v>557</v>
      </c>
      <c r="N204" s="178">
        <v>43052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8">
        <v>107</v>
      </c>
      <c r="B205" s="102">
        <v>43073</v>
      </c>
      <c r="C205" s="102"/>
      <c r="D205" s="103" t="s">
        <v>700</v>
      </c>
      <c r="E205" s="104" t="s">
        <v>581</v>
      </c>
      <c r="F205" s="105">
        <v>118.5</v>
      </c>
      <c r="G205" s="104"/>
      <c r="H205" s="104">
        <v>143.5</v>
      </c>
      <c r="I205" s="122">
        <v>145</v>
      </c>
      <c r="J205" s="137" t="s">
        <v>701</v>
      </c>
      <c r="K205" s="124">
        <f>H205-F205</f>
        <v>25</v>
      </c>
      <c r="L205" s="125">
        <f>K205/F205</f>
        <v>0.2109704641350211</v>
      </c>
      <c r="M205" s="126" t="s">
        <v>557</v>
      </c>
      <c r="N205" s="127">
        <v>43097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108</v>
      </c>
      <c r="B206" s="106">
        <v>43090</v>
      </c>
      <c r="C206" s="106"/>
      <c r="D206" s="154" t="s">
        <v>421</v>
      </c>
      <c r="E206" s="108" t="s">
        <v>581</v>
      </c>
      <c r="F206" s="109">
        <v>715</v>
      </c>
      <c r="G206" s="109"/>
      <c r="H206" s="110">
        <v>500</v>
      </c>
      <c r="I206" s="128">
        <v>872</v>
      </c>
      <c r="J206" s="134" t="s">
        <v>702</v>
      </c>
      <c r="K206" s="130">
        <f>H206-F206</f>
        <v>-215</v>
      </c>
      <c r="L206" s="131">
        <f>K206/F206</f>
        <v>-0.30069930069930068</v>
      </c>
      <c r="M206" s="132" t="s">
        <v>621</v>
      </c>
      <c r="N206" s="133">
        <v>43670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8">
        <v>109</v>
      </c>
      <c r="B207" s="102">
        <v>43098</v>
      </c>
      <c r="C207" s="102"/>
      <c r="D207" s="103" t="s">
        <v>693</v>
      </c>
      <c r="E207" s="104" t="s">
        <v>581</v>
      </c>
      <c r="F207" s="105">
        <v>435</v>
      </c>
      <c r="G207" s="104"/>
      <c r="H207" s="104">
        <v>542.5</v>
      </c>
      <c r="I207" s="122">
        <v>539</v>
      </c>
      <c r="J207" s="137" t="s">
        <v>640</v>
      </c>
      <c r="K207" s="124">
        <v>107.5</v>
      </c>
      <c r="L207" s="125">
        <v>0.247126436781609</v>
      </c>
      <c r="M207" s="126" t="s">
        <v>557</v>
      </c>
      <c r="N207" s="127">
        <v>43206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8">
        <v>110</v>
      </c>
      <c r="B208" s="102">
        <v>43098</v>
      </c>
      <c r="C208" s="102"/>
      <c r="D208" s="103" t="s">
        <v>531</v>
      </c>
      <c r="E208" s="104" t="s">
        <v>581</v>
      </c>
      <c r="F208" s="105">
        <v>885</v>
      </c>
      <c r="G208" s="104"/>
      <c r="H208" s="104">
        <v>1090</v>
      </c>
      <c r="I208" s="122">
        <v>1084</v>
      </c>
      <c r="J208" s="137" t="s">
        <v>640</v>
      </c>
      <c r="K208" s="124">
        <v>205</v>
      </c>
      <c r="L208" s="125">
        <v>0.23163841807909599</v>
      </c>
      <c r="M208" s="126" t="s">
        <v>557</v>
      </c>
      <c r="N208" s="127">
        <v>43213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62">
        <v>111</v>
      </c>
      <c r="B209" s="343">
        <v>43192</v>
      </c>
      <c r="C209" s="343"/>
      <c r="D209" s="112" t="s">
        <v>710</v>
      </c>
      <c r="E209" s="346" t="s">
        <v>581</v>
      </c>
      <c r="F209" s="349">
        <v>478.5</v>
      </c>
      <c r="G209" s="346"/>
      <c r="H209" s="346">
        <v>442</v>
      </c>
      <c r="I209" s="352">
        <v>613</v>
      </c>
      <c r="J209" s="379" t="s">
        <v>800</v>
      </c>
      <c r="K209" s="130">
        <f>H209-F209</f>
        <v>-36.5</v>
      </c>
      <c r="L209" s="131">
        <f>K209/F209</f>
        <v>-7.6280041797283177E-2</v>
      </c>
      <c r="M209" s="132" t="s">
        <v>621</v>
      </c>
      <c r="N209" s="133">
        <v>43762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112</v>
      </c>
      <c r="B210" s="106">
        <v>43194</v>
      </c>
      <c r="C210" s="106"/>
      <c r="D210" s="369" t="s">
        <v>782</v>
      </c>
      <c r="E210" s="108" t="s">
        <v>581</v>
      </c>
      <c r="F210" s="109">
        <f>141.5-7.3</f>
        <v>134.19999999999999</v>
      </c>
      <c r="G210" s="109"/>
      <c r="H210" s="110">
        <v>77</v>
      </c>
      <c r="I210" s="128">
        <v>180</v>
      </c>
      <c r="J210" s="379" t="s">
        <v>799</v>
      </c>
      <c r="K210" s="130">
        <f>H210-F210</f>
        <v>-57.199999999999989</v>
      </c>
      <c r="L210" s="131">
        <f>K210/F210</f>
        <v>-0.42622950819672129</v>
      </c>
      <c r="M210" s="132" t="s">
        <v>621</v>
      </c>
      <c r="N210" s="133">
        <v>43522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9">
        <v>113</v>
      </c>
      <c r="B211" s="106">
        <v>43209</v>
      </c>
      <c r="C211" s="106"/>
      <c r="D211" s="107" t="s">
        <v>703</v>
      </c>
      <c r="E211" s="108" t="s">
        <v>581</v>
      </c>
      <c r="F211" s="109">
        <v>430</v>
      </c>
      <c r="G211" s="109"/>
      <c r="H211" s="110">
        <v>220</v>
      </c>
      <c r="I211" s="128">
        <v>537</v>
      </c>
      <c r="J211" s="134" t="s">
        <v>704</v>
      </c>
      <c r="K211" s="130">
        <f>H211-F211</f>
        <v>-210</v>
      </c>
      <c r="L211" s="131">
        <f>K211/F211</f>
        <v>-0.48837209302325579</v>
      </c>
      <c r="M211" s="132" t="s">
        <v>621</v>
      </c>
      <c r="N211" s="133">
        <v>43252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63">
        <v>114</v>
      </c>
      <c r="B212" s="155">
        <v>43220</v>
      </c>
      <c r="C212" s="155"/>
      <c r="D212" s="156" t="s">
        <v>381</v>
      </c>
      <c r="E212" s="157" t="s">
        <v>581</v>
      </c>
      <c r="F212" s="159">
        <v>153.5</v>
      </c>
      <c r="G212" s="159"/>
      <c r="H212" s="159">
        <v>196</v>
      </c>
      <c r="I212" s="159">
        <v>196</v>
      </c>
      <c r="J212" s="354" t="s">
        <v>816</v>
      </c>
      <c r="K212" s="179">
        <f>H212-F212</f>
        <v>42.5</v>
      </c>
      <c r="L212" s="180">
        <f>K212/F212</f>
        <v>0.27687296416938112</v>
      </c>
      <c r="M212" s="158" t="s">
        <v>557</v>
      </c>
      <c r="N212" s="181">
        <v>43605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115</v>
      </c>
      <c r="B213" s="106">
        <v>43306</v>
      </c>
      <c r="C213" s="106"/>
      <c r="D213" s="107" t="s">
        <v>726</v>
      </c>
      <c r="E213" s="108" t="s">
        <v>581</v>
      </c>
      <c r="F213" s="109">
        <v>27.5</v>
      </c>
      <c r="G213" s="109"/>
      <c r="H213" s="110">
        <v>13.1</v>
      </c>
      <c r="I213" s="128">
        <v>60</v>
      </c>
      <c r="J213" s="134" t="s">
        <v>730</v>
      </c>
      <c r="K213" s="130">
        <v>-14.4</v>
      </c>
      <c r="L213" s="131">
        <v>-0.52363636363636401</v>
      </c>
      <c r="M213" s="132" t="s">
        <v>621</v>
      </c>
      <c r="N213" s="133">
        <v>43138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62">
        <v>116</v>
      </c>
      <c r="B214" s="343">
        <v>43318</v>
      </c>
      <c r="C214" s="343"/>
      <c r="D214" s="112" t="s">
        <v>705</v>
      </c>
      <c r="E214" s="346" t="s">
        <v>581</v>
      </c>
      <c r="F214" s="346">
        <v>148.5</v>
      </c>
      <c r="G214" s="346"/>
      <c r="H214" s="346">
        <v>102</v>
      </c>
      <c r="I214" s="352">
        <v>182</v>
      </c>
      <c r="J214" s="134" t="s">
        <v>815</v>
      </c>
      <c r="K214" s="130">
        <f>H214-F214</f>
        <v>-46.5</v>
      </c>
      <c r="L214" s="131">
        <f>K214/F214</f>
        <v>-0.31313131313131315</v>
      </c>
      <c r="M214" s="132" t="s">
        <v>621</v>
      </c>
      <c r="N214" s="133">
        <v>43661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8">
        <v>117</v>
      </c>
      <c r="B215" s="102">
        <v>43335</v>
      </c>
      <c r="C215" s="102"/>
      <c r="D215" s="103" t="s">
        <v>731</v>
      </c>
      <c r="E215" s="104" t="s">
        <v>581</v>
      </c>
      <c r="F215" s="152">
        <v>285</v>
      </c>
      <c r="G215" s="104"/>
      <c r="H215" s="104">
        <v>355</v>
      </c>
      <c r="I215" s="122">
        <v>364</v>
      </c>
      <c r="J215" s="137" t="s">
        <v>732</v>
      </c>
      <c r="K215" s="124">
        <v>70</v>
      </c>
      <c r="L215" s="125">
        <v>0.24561403508771901</v>
      </c>
      <c r="M215" s="126" t="s">
        <v>557</v>
      </c>
      <c r="N215" s="127">
        <v>43455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8">
        <v>118</v>
      </c>
      <c r="B216" s="102">
        <v>43341</v>
      </c>
      <c r="C216" s="102"/>
      <c r="D216" s="103" t="s">
        <v>371</v>
      </c>
      <c r="E216" s="104" t="s">
        <v>581</v>
      </c>
      <c r="F216" s="152">
        <v>525</v>
      </c>
      <c r="G216" s="104"/>
      <c r="H216" s="104">
        <v>585</v>
      </c>
      <c r="I216" s="122">
        <v>635</v>
      </c>
      <c r="J216" s="137" t="s">
        <v>706</v>
      </c>
      <c r="K216" s="124">
        <f t="shared" ref="K216:K228" si="42">H216-F216</f>
        <v>60</v>
      </c>
      <c r="L216" s="125">
        <f t="shared" ref="L216:L228" si="43">K216/F216</f>
        <v>0.11428571428571428</v>
      </c>
      <c r="M216" s="126" t="s">
        <v>557</v>
      </c>
      <c r="N216" s="127">
        <v>43662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8">
        <v>119</v>
      </c>
      <c r="B217" s="102">
        <v>43395</v>
      </c>
      <c r="C217" s="102"/>
      <c r="D217" s="103" t="s">
        <v>358</v>
      </c>
      <c r="E217" s="104" t="s">
        <v>581</v>
      </c>
      <c r="F217" s="152">
        <v>475</v>
      </c>
      <c r="G217" s="104"/>
      <c r="H217" s="104">
        <v>574</v>
      </c>
      <c r="I217" s="122">
        <v>570</v>
      </c>
      <c r="J217" s="137" t="s">
        <v>640</v>
      </c>
      <c r="K217" s="124">
        <f t="shared" si="42"/>
        <v>99</v>
      </c>
      <c r="L217" s="125">
        <f t="shared" si="43"/>
        <v>0.20842105263157895</v>
      </c>
      <c r="M217" s="126" t="s">
        <v>557</v>
      </c>
      <c r="N217" s="127">
        <v>43403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200">
        <v>120</v>
      </c>
      <c r="B218" s="150">
        <v>43397</v>
      </c>
      <c r="C218" s="150"/>
      <c r="D218" s="396" t="s">
        <v>378</v>
      </c>
      <c r="E218" s="152" t="s">
        <v>581</v>
      </c>
      <c r="F218" s="152">
        <v>707.5</v>
      </c>
      <c r="G218" s="152"/>
      <c r="H218" s="152">
        <v>872</v>
      </c>
      <c r="I218" s="174">
        <v>872</v>
      </c>
      <c r="J218" s="175" t="s">
        <v>640</v>
      </c>
      <c r="K218" s="124">
        <f t="shared" si="42"/>
        <v>164.5</v>
      </c>
      <c r="L218" s="176">
        <f t="shared" si="43"/>
        <v>0.23250883392226149</v>
      </c>
      <c r="M218" s="177" t="s">
        <v>557</v>
      </c>
      <c r="N218" s="178">
        <v>43482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121</v>
      </c>
      <c r="B219" s="150">
        <v>43398</v>
      </c>
      <c r="C219" s="150"/>
      <c r="D219" s="396" t="s">
        <v>340</v>
      </c>
      <c r="E219" s="152" t="s">
        <v>581</v>
      </c>
      <c r="F219" s="152">
        <v>162</v>
      </c>
      <c r="G219" s="152"/>
      <c r="H219" s="152">
        <v>204</v>
      </c>
      <c r="I219" s="174">
        <v>209</v>
      </c>
      <c r="J219" s="175" t="s">
        <v>814</v>
      </c>
      <c r="K219" s="124">
        <f t="shared" si="42"/>
        <v>42</v>
      </c>
      <c r="L219" s="176">
        <f t="shared" si="43"/>
        <v>0.25925925925925924</v>
      </c>
      <c r="M219" s="177" t="s">
        <v>557</v>
      </c>
      <c r="N219" s="178">
        <v>43539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1">
        <v>122</v>
      </c>
      <c r="B220" s="202">
        <v>43399</v>
      </c>
      <c r="C220" s="202"/>
      <c r="D220" s="151" t="s">
        <v>466</v>
      </c>
      <c r="E220" s="203" t="s">
        <v>581</v>
      </c>
      <c r="F220" s="203">
        <v>240</v>
      </c>
      <c r="G220" s="203"/>
      <c r="H220" s="203">
        <v>297</v>
      </c>
      <c r="I220" s="227">
        <v>297</v>
      </c>
      <c r="J220" s="175" t="s">
        <v>640</v>
      </c>
      <c r="K220" s="228">
        <f t="shared" si="42"/>
        <v>57</v>
      </c>
      <c r="L220" s="229">
        <f t="shared" si="43"/>
        <v>0.23749999999999999</v>
      </c>
      <c r="M220" s="230" t="s">
        <v>557</v>
      </c>
      <c r="N220" s="231">
        <v>43417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8">
        <v>123</v>
      </c>
      <c r="B221" s="102">
        <v>43439</v>
      </c>
      <c r="C221" s="102"/>
      <c r="D221" s="144" t="s">
        <v>707</v>
      </c>
      <c r="E221" s="104" t="s">
        <v>581</v>
      </c>
      <c r="F221" s="104">
        <v>202.5</v>
      </c>
      <c r="G221" s="104"/>
      <c r="H221" s="104">
        <v>255</v>
      </c>
      <c r="I221" s="122">
        <v>252</v>
      </c>
      <c r="J221" s="137" t="s">
        <v>640</v>
      </c>
      <c r="K221" s="124">
        <f t="shared" si="42"/>
        <v>52.5</v>
      </c>
      <c r="L221" s="125">
        <f t="shared" si="43"/>
        <v>0.25925925925925924</v>
      </c>
      <c r="M221" s="126" t="s">
        <v>557</v>
      </c>
      <c r="N221" s="127">
        <v>43542</v>
      </c>
      <c r="O221" s="54"/>
      <c r="P221" s="13"/>
      <c r="Q221" s="13"/>
      <c r="R221" s="90" t="s">
        <v>709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201">
        <v>124</v>
      </c>
      <c r="B222" s="202">
        <v>43465</v>
      </c>
      <c r="C222" s="102"/>
      <c r="D222" s="396" t="s">
        <v>403</v>
      </c>
      <c r="E222" s="203" t="s">
        <v>581</v>
      </c>
      <c r="F222" s="203">
        <v>710</v>
      </c>
      <c r="G222" s="203"/>
      <c r="H222" s="203">
        <v>866</v>
      </c>
      <c r="I222" s="227">
        <v>866</v>
      </c>
      <c r="J222" s="175" t="s">
        <v>640</v>
      </c>
      <c r="K222" s="124">
        <f t="shared" si="42"/>
        <v>156</v>
      </c>
      <c r="L222" s="125">
        <f t="shared" si="43"/>
        <v>0.21971830985915494</v>
      </c>
      <c r="M222" s="126" t="s">
        <v>557</v>
      </c>
      <c r="N222" s="357">
        <v>43553</v>
      </c>
      <c r="O222" s="54"/>
      <c r="P222" s="13"/>
      <c r="Q222" s="13"/>
      <c r="R222" s="14" t="s">
        <v>709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201">
        <v>125</v>
      </c>
      <c r="B223" s="202">
        <v>43522</v>
      </c>
      <c r="C223" s="202"/>
      <c r="D223" s="396" t="s">
        <v>139</v>
      </c>
      <c r="E223" s="203" t="s">
        <v>581</v>
      </c>
      <c r="F223" s="203">
        <v>337.25</v>
      </c>
      <c r="G223" s="203"/>
      <c r="H223" s="203">
        <v>398.5</v>
      </c>
      <c r="I223" s="227">
        <v>411</v>
      </c>
      <c r="J223" s="137" t="s">
        <v>813</v>
      </c>
      <c r="K223" s="124">
        <f t="shared" si="42"/>
        <v>61.25</v>
      </c>
      <c r="L223" s="125">
        <f t="shared" si="43"/>
        <v>0.1816160118606375</v>
      </c>
      <c r="M223" s="126" t="s">
        <v>557</v>
      </c>
      <c r="N223" s="357">
        <v>43760</v>
      </c>
      <c r="O223" s="54"/>
      <c r="P223" s="13"/>
      <c r="Q223" s="13"/>
      <c r="R223" s="90" t="s">
        <v>709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64">
        <v>126</v>
      </c>
      <c r="B224" s="160">
        <v>43559</v>
      </c>
      <c r="C224" s="160"/>
      <c r="D224" s="161" t="s">
        <v>395</v>
      </c>
      <c r="E224" s="162" t="s">
        <v>581</v>
      </c>
      <c r="F224" s="162">
        <v>130</v>
      </c>
      <c r="G224" s="162"/>
      <c r="H224" s="162">
        <v>65</v>
      </c>
      <c r="I224" s="182">
        <v>158</v>
      </c>
      <c r="J224" s="134" t="s">
        <v>708</v>
      </c>
      <c r="K224" s="130">
        <f t="shared" si="42"/>
        <v>-65</v>
      </c>
      <c r="L224" s="131">
        <f t="shared" si="43"/>
        <v>-0.5</v>
      </c>
      <c r="M224" s="132" t="s">
        <v>621</v>
      </c>
      <c r="N224" s="133">
        <v>43726</v>
      </c>
      <c r="O224" s="54"/>
      <c r="P224" s="13"/>
      <c r="Q224" s="13"/>
      <c r="R224" s="14" t="s">
        <v>711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65">
        <v>127</v>
      </c>
      <c r="B225" s="183">
        <v>43017</v>
      </c>
      <c r="C225" s="183"/>
      <c r="D225" s="184" t="s">
        <v>166</v>
      </c>
      <c r="E225" s="185" t="s">
        <v>581</v>
      </c>
      <c r="F225" s="186">
        <v>141.5</v>
      </c>
      <c r="G225" s="187"/>
      <c r="H225" s="187">
        <v>183.5</v>
      </c>
      <c r="I225" s="187">
        <v>210</v>
      </c>
      <c r="J225" s="213" t="s">
        <v>804</v>
      </c>
      <c r="K225" s="214">
        <f t="shared" si="42"/>
        <v>42</v>
      </c>
      <c r="L225" s="215">
        <f t="shared" si="43"/>
        <v>0.29681978798586572</v>
      </c>
      <c r="M225" s="186" t="s">
        <v>557</v>
      </c>
      <c r="N225" s="216">
        <v>43042</v>
      </c>
      <c r="O225" s="54"/>
      <c r="P225" s="13"/>
      <c r="Q225" s="13"/>
      <c r="R225" s="90" t="s">
        <v>711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64">
        <v>128</v>
      </c>
      <c r="B226" s="160">
        <v>43074</v>
      </c>
      <c r="C226" s="160"/>
      <c r="D226" s="161" t="s">
        <v>296</v>
      </c>
      <c r="E226" s="162" t="s">
        <v>581</v>
      </c>
      <c r="F226" s="163">
        <v>172</v>
      </c>
      <c r="G226" s="162"/>
      <c r="H226" s="162">
        <v>155.25</v>
      </c>
      <c r="I226" s="182">
        <v>230</v>
      </c>
      <c r="J226" s="379" t="s">
        <v>797</v>
      </c>
      <c r="K226" s="130">
        <f t="shared" ref="K226" si="44">H226-F226</f>
        <v>-16.75</v>
      </c>
      <c r="L226" s="131">
        <f t="shared" ref="L226" si="45">K226/F226</f>
        <v>-9.7383720930232565E-2</v>
      </c>
      <c r="M226" s="132" t="s">
        <v>621</v>
      </c>
      <c r="N226" s="133">
        <v>43787</v>
      </c>
      <c r="O226" s="54"/>
      <c r="P226" s="13"/>
      <c r="Q226" s="13"/>
      <c r="R226" s="14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65">
        <v>129</v>
      </c>
      <c r="B227" s="183">
        <v>43398</v>
      </c>
      <c r="C227" s="183"/>
      <c r="D227" s="184" t="s">
        <v>103</v>
      </c>
      <c r="E227" s="185" t="s">
        <v>581</v>
      </c>
      <c r="F227" s="187">
        <v>698.5</v>
      </c>
      <c r="G227" s="187"/>
      <c r="H227" s="187">
        <v>850</v>
      </c>
      <c r="I227" s="187">
        <v>890</v>
      </c>
      <c r="J227" s="217" t="s">
        <v>810</v>
      </c>
      <c r="K227" s="214">
        <f t="shared" si="42"/>
        <v>151.5</v>
      </c>
      <c r="L227" s="215">
        <f t="shared" si="43"/>
        <v>0.21689334287759485</v>
      </c>
      <c r="M227" s="186" t="s">
        <v>557</v>
      </c>
      <c r="N227" s="216">
        <v>43453</v>
      </c>
      <c r="O227" s="54"/>
      <c r="P227" s="13"/>
      <c r="Q227" s="13"/>
      <c r="R227" s="14" t="s">
        <v>709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201">
        <v>130</v>
      </c>
      <c r="B228" s="155">
        <v>42877</v>
      </c>
      <c r="C228" s="155"/>
      <c r="D228" s="156" t="s">
        <v>370</v>
      </c>
      <c r="E228" s="157" t="s">
        <v>581</v>
      </c>
      <c r="F228" s="158">
        <v>127.6</v>
      </c>
      <c r="G228" s="159"/>
      <c r="H228" s="159">
        <v>138</v>
      </c>
      <c r="I228" s="159">
        <v>190</v>
      </c>
      <c r="J228" s="380" t="s">
        <v>801</v>
      </c>
      <c r="K228" s="179">
        <f t="shared" si="42"/>
        <v>10.400000000000006</v>
      </c>
      <c r="L228" s="180">
        <f t="shared" si="43"/>
        <v>8.1504702194357417E-2</v>
      </c>
      <c r="M228" s="158" t="s">
        <v>557</v>
      </c>
      <c r="N228" s="181">
        <v>43774</v>
      </c>
      <c r="O228" s="54"/>
      <c r="P228" s="13"/>
      <c r="Q228" s="13"/>
      <c r="R228" s="90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6">
        <v>131</v>
      </c>
      <c r="B229" s="191">
        <v>43158</v>
      </c>
      <c r="C229" s="191"/>
      <c r="D229" s="188" t="s">
        <v>712</v>
      </c>
      <c r="E229" s="192" t="s">
        <v>581</v>
      </c>
      <c r="F229" s="193">
        <v>317</v>
      </c>
      <c r="G229" s="192"/>
      <c r="H229" s="192"/>
      <c r="I229" s="220">
        <v>398</v>
      </c>
      <c r="J229" s="233" t="s">
        <v>559</v>
      </c>
      <c r="K229" s="190"/>
      <c r="L229" s="189"/>
      <c r="M229" s="219" t="s">
        <v>559</v>
      </c>
      <c r="N229" s="218"/>
      <c r="O229" s="54"/>
      <c r="P229" s="13"/>
      <c r="Q229" s="13"/>
      <c r="R229" s="337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64">
        <v>132</v>
      </c>
      <c r="B230" s="160">
        <v>43164</v>
      </c>
      <c r="C230" s="160"/>
      <c r="D230" s="161" t="s">
        <v>133</v>
      </c>
      <c r="E230" s="162" t="s">
        <v>581</v>
      </c>
      <c r="F230" s="163">
        <f>510-14.4</f>
        <v>495.6</v>
      </c>
      <c r="G230" s="162"/>
      <c r="H230" s="162">
        <v>350</v>
      </c>
      <c r="I230" s="182">
        <v>672</v>
      </c>
      <c r="J230" s="379" t="s">
        <v>806</v>
      </c>
      <c r="K230" s="130">
        <f t="shared" ref="K230" si="46">H230-F230</f>
        <v>-145.60000000000002</v>
      </c>
      <c r="L230" s="131">
        <f t="shared" ref="L230" si="47">K230/F230</f>
        <v>-0.29378531073446329</v>
      </c>
      <c r="M230" s="132" t="s">
        <v>621</v>
      </c>
      <c r="N230" s="133">
        <v>43887</v>
      </c>
      <c r="O230" s="54"/>
      <c r="P230" s="13"/>
      <c r="Q230" s="13"/>
      <c r="R230" s="14" t="s">
        <v>709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64">
        <v>133</v>
      </c>
      <c r="B231" s="160">
        <v>43237</v>
      </c>
      <c r="C231" s="160"/>
      <c r="D231" s="161" t="s">
        <v>460</v>
      </c>
      <c r="E231" s="162" t="s">
        <v>581</v>
      </c>
      <c r="F231" s="163">
        <v>230.3</v>
      </c>
      <c r="G231" s="162"/>
      <c r="H231" s="162">
        <v>102.5</v>
      </c>
      <c r="I231" s="182">
        <v>348</v>
      </c>
      <c r="J231" s="379" t="s">
        <v>808</v>
      </c>
      <c r="K231" s="130">
        <f t="shared" ref="K231:K232" si="48">H231-F231</f>
        <v>-127.80000000000001</v>
      </c>
      <c r="L231" s="131">
        <f t="shared" ref="L231:L232" si="49">K231/F231</f>
        <v>-0.55492835432045162</v>
      </c>
      <c r="M231" s="132" t="s">
        <v>621</v>
      </c>
      <c r="N231" s="133">
        <v>43896</v>
      </c>
      <c r="O231" s="54"/>
      <c r="P231" s="13"/>
      <c r="Q231" s="13"/>
      <c r="R231" s="339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1">
        <v>134</v>
      </c>
      <c r="B232" s="155">
        <v>43258</v>
      </c>
      <c r="C232" s="155"/>
      <c r="D232" s="156" t="s">
        <v>427</v>
      </c>
      <c r="E232" s="157" t="s">
        <v>581</v>
      </c>
      <c r="F232" s="158">
        <f>342.5-5.1</f>
        <v>337.4</v>
      </c>
      <c r="G232" s="159"/>
      <c r="H232" s="159">
        <v>412.5</v>
      </c>
      <c r="I232" s="159">
        <v>439</v>
      </c>
      <c r="J232" s="380" t="s">
        <v>870</v>
      </c>
      <c r="K232" s="179">
        <f t="shared" si="48"/>
        <v>75.100000000000023</v>
      </c>
      <c r="L232" s="180">
        <f t="shared" si="49"/>
        <v>0.22258446947243635</v>
      </c>
      <c r="M232" s="158" t="s">
        <v>557</v>
      </c>
      <c r="N232" s="181">
        <v>44230</v>
      </c>
      <c r="O232" s="54"/>
      <c r="P232" s="13"/>
      <c r="Q232" s="13"/>
      <c r="R232" s="90" t="s">
        <v>711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210">
        <v>135</v>
      </c>
      <c r="B233" s="194">
        <v>43285</v>
      </c>
      <c r="C233" s="194"/>
      <c r="D233" s="197" t="s">
        <v>48</v>
      </c>
      <c r="E233" s="195" t="s">
        <v>581</v>
      </c>
      <c r="F233" s="193">
        <f>127.5-5.53</f>
        <v>121.97</v>
      </c>
      <c r="G233" s="195"/>
      <c r="H233" s="195"/>
      <c r="I233" s="221">
        <v>170</v>
      </c>
      <c r="J233" s="233" t="s">
        <v>559</v>
      </c>
      <c r="K233" s="223"/>
      <c r="L233" s="224"/>
      <c r="M233" s="222" t="s">
        <v>559</v>
      </c>
      <c r="N233" s="225"/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64">
        <v>136</v>
      </c>
      <c r="B234" s="160">
        <v>43294</v>
      </c>
      <c r="C234" s="160"/>
      <c r="D234" s="161" t="s">
        <v>240</v>
      </c>
      <c r="E234" s="162" t="s">
        <v>581</v>
      </c>
      <c r="F234" s="163">
        <v>46.5</v>
      </c>
      <c r="G234" s="162"/>
      <c r="H234" s="162">
        <v>17</v>
      </c>
      <c r="I234" s="182">
        <v>59</v>
      </c>
      <c r="J234" s="379" t="s">
        <v>805</v>
      </c>
      <c r="K234" s="130">
        <f t="shared" ref="K234" si="50">H234-F234</f>
        <v>-29.5</v>
      </c>
      <c r="L234" s="131">
        <f t="shared" ref="L234" si="51">K234/F234</f>
        <v>-0.63440860215053763</v>
      </c>
      <c r="M234" s="132" t="s">
        <v>621</v>
      </c>
      <c r="N234" s="133">
        <v>43887</v>
      </c>
      <c r="O234" s="54"/>
      <c r="P234" s="13"/>
      <c r="Q234" s="13"/>
      <c r="R234" s="14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66">
        <v>137</v>
      </c>
      <c r="B235" s="191">
        <v>43396</v>
      </c>
      <c r="C235" s="191"/>
      <c r="D235" s="197" t="s">
        <v>405</v>
      </c>
      <c r="E235" s="195" t="s">
        <v>581</v>
      </c>
      <c r="F235" s="196">
        <v>156.5</v>
      </c>
      <c r="G235" s="195"/>
      <c r="H235" s="195"/>
      <c r="I235" s="221">
        <v>191</v>
      </c>
      <c r="J235" s="233" t="s">
        <v>559</v>
      </c>
      <c r="K235" s="223"/>
      <c r="L235" s="224"/>
      <c r="M235" s="222" t="s">
        <v>559</v>
      </c>
      <c r="N235" s="225"/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6">
        <v>138</v>
      </c>
      <c r="B236" s="191">
        <v>43439</v>
      </c>
      <c r="C236" s="191"/>
      <c r="D236" s="197" t="s">
        <v>322</v>
      </c>
      <c r="E236" s="195" t="s">
        <v>581</v>
      </c>
      <c r="F236" s="196">
        <v>259.5</v>
      </c>
      <c r="G236" s="195"/>
      <c r="H236" s="195"/>
      <c r="I236" s="221">
        <v>321</v>
      </c>
      <c r="J236" s="233" t="s">
        <v>559</v>
      </c>
      <c r="K236" s="223"/>
      <c r="L236" s="224"/>
      <c r="M236" s="222" t="s">
        <v>559</v>
      </c>
      <c r="N236" s="225"/>
      <c r="O236" s="13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64">
        <v>139</v>
      </c>
      <c r="B237" s="160">
        <v>43439</v>
      </c>
      <c r="C237" s="160"/>
      <c r="D237" s="161" t="s">
        <v>733</v>
      </c>
      <c r="E237" s="162" t="s">
        <v>581</v>
      </c>
      <c r="F237" s="162">
        <v>715</v>
      </c>
      <c r="G237" s="162"/>
      <c r="H237" s="162">
        <v>445</v>
      </c>
      <c r="I237" s="182">
        <v>840</v>
      </c>
      <c r="J237" s="134" t="s">
        <v>785</v>
      </c>
      <c r="K237" s="130">
        <f t="shared" ref="K237:K240" si="52">H237-F237</f>
        <v>-270</v>
      </c>
      <c r="L237" s="131">
        <f t="shared" ref="L237:L240" si="53">K237/F237</f>
        <v>-0.3776223776223776</v>
      </c>
      <c r="M237" s="132" t="s">
        <v>621</v>
      </c>
      <c r="N237" s="133">
        <v>43800</v>
      </c>
      <c r="O237" s="54"/>
      <c r="P237" s="13"/>
      <c r="Q237" s="13"/>
      <c r="R237" s="14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1">
        <v>140</v>
      </c>
      <c r="B238" s="202">
        <v>43469</v>
      </c>
      <c r="C238" s="202"/>
      <c r="D238" s="151" t="s">
        <v>143</v>
      </c>
      <c r="E238" s="203" t="s">
        <v>581</v>
      </c>
      <c r="F238" s="203">
        <v>875</v>
      </c>
      <c r="G238" s="203"/>
      <c r="H238" s="203">
        <v>1165</v>
      </c>
      <c r="I238" s="227">
        <v>1185</v>
      </c>
      <c r="J238" s="137" t="s">
        <v>811</v>
      </c>
      <c r="K238" s="124">
        <f t="shared" si="52"/>
        <v>290</v>
      </c>
      <c r="L238" s="125">
        <f t="shared" si="53"/>
        <v>0.33142857142857141</v>
      </c>
      <c r="M238" s="126" t="s">
        <v>557</v>
      </c>
      <c r="N238" s="357">
        <v>43847</v>
      </c>
      <c r="O238" s="54"/>
      <c r="P238" s="13"/>
      <c r="Q238" s="13"/>
      <c r="R238" s="339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141</v>
      </c>
      <c r="B239" s="202">
        <v>43559</v>
      </c>
      <c r="C239" s="202"/>
      <c r="D239" s="396" t="s">
        <v>337</v>
      </c>
      <c r="E239" s="203" t="s">
        <v>581</v>
      </c>
      <c r="F239" s="203">
        <f>387-14.63</f>
        <v>372.37</v>
      </c>
      <c r="G239" s="203"/>
      <c r="H239" s="203">
        <v>490</v>
      </c>
      <c r="I239" s="227">
        <v>490</v>
      </c>
      <c r="J239" s="137" t="s">
        <v>640</v>
      </c>
      <c r="K239" s="124">
        <f t="shared" si="52"/>
        <v>117.63</v>
      </c>
      <c r="L239" s="125">
        <f t="shared" si="53"/>
        <v>0.31589548030185027</v>
      </c>
      <c r="M239" s="126" t="s">
        <v>557</v>
      </c>
      <c r="N239" s="357">
        <v>43850</v>
      </c>
      <c r="O239" s="54"/>
      <c r="P239" s="13"/>
      <c r="Q239" s="13"/>
      <c r="R239" s="339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64">
        <v>142</v>
      </c>
      <c r="B240" s="160">
        <v>43578</v>
      </c>
      <c r="C240" s="160"/>
      <c r="D240" s="161" t="s">
        <v>734</v>
      </c>
      <c r="E240" s="162" t="s">
        <v>558</v>
      </c>
      <c r="F240" s="162">
        <v>220</v>
      </c>
      <c r="G240" s="162"/>
      <c r="H240" s="162">
        <v>127.5</v>
      </c>
      <c r="I240" s="182">
        <v>284</v>
      </c>
      <c r="J240" s="379" t="s">
        <v>809</v>
      </c>
      <c r="K240" s="130">
        <f t="shared" si="52"/>
        <v>-92.5</v>
      </c>
      <c r="L240" s="131">
        <f t="shared" si="53"/>
        <v>-0.42045454545454547</v>
      </c>
      <c r="M240" s="132" t="s">
        <v>621</v>
      </c>
      <c r="N240" s="133">
        <v>43896</v>
      </c>
      <c r="O240" s="54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1">
        <v>143</v>
      </c>
      <c r="B241" s="202">
        <v>43622</v>
      </c>
      <c r="C241" s="202"/>
      <c r="D241" s="396" t="s">
        <v>467</v>
      </c>
      <c r="E241" s="203" t="s">
        <v>558</v>
      </c>
      <c r="F241" s="203">
        <v>332.8</v>
      </c>
      <c r="G241" s="203"/>
      <c r="H241" s="203">
        <v>405</v>
      </c>
      <c r="I241" s="227">
        <v>419</v>
      </c>
      <c r="J241" s="137" t="s">
        <v>812</v>
      </c>
      <c r="K241" s="124">
        <f t="shared" ref="K241" si="54">H241-F241</f>
        <v>72.199999999999989</v>
      </c>
      <c r="L241" s="125">
        <f t="shared" ref="L241" si="55">K241/F241</f>
        <v>0.21694711538461534</v>
      </c>
      <c r="M241" s="126" t="s">
        <v>557</v>
      </c>
      <c r="N241" s="357">
        <v>43860</v>
      </c>
      <c r="O241" s="54"/>
      <c r="P241" s="13"/>
      <c r="Q241" s="13"/>
      <c r="R241" s="14" t="s">
        <v>711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40">
        <v>144</v>
      </c>
      <c r="B242" s="139">
        <v>43641</v>
      </c>
      <c r="C242" s="139"/>
      <c r="D242" s="140" t="s">
        <v>137</v>
      </c>
      <c r="E242" s="141" t="s">
        <v>581</v>
      </c>
      <c r="F242" s="142">
        <v>386</v>
      </c>
      <c r="G242" s="143"/>
      <c r="H242" s="143">
        <v>395</v>
      </c>
      <c r="I242" s="143">
        <v>452</v>
      </c>
      <c r="J242" s="166" t="s">
        <v>802</v>
      </c>
      <c r="K242" s="167">
        <f t="shared" ref="K242" si="56">H242-F242</f>
        <v>9</v>
      </c>
      <c r="L242" s="168">
        <f t="shared" ref="L242" si="57">K242/F242</f>
        <v>2.3316062176165803E-2</v>
      </c>
      <c r="M242" s="169" t="s">
        <v>666</v>
      </c>
      <c r="N242" s="170">
        <v>43868</v>
      </c>
      <c r="O242" s="13"/>
      <c r="P242" s="13"/>
      <c r="Q242" s="13"/>
      <c r="R242" s="14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67">
        <v>145</v>
      </c>
      <c r="B243" s="191">
        <v>43707</v>
      </c>
      <c r="C243" s="191"/>
      <c r="D243" s="197" t="s">
        <v>256</v>
      </c>
      <c r="E243" s="195" t="s">
        <v>581</v>
      </c>
      <c r="F243" s="195" t="s">
        <v>713</v>
      </c>
      <c r="G243" s="195"/>
      <c r="H243" s="195"/>
      <c r="I243" s="221">
        <v>190</v>
      </c>
      <c r="J243" s="233" t="s">
        <v>559</v>
      </c>
      <c r="K243" s="223"/>
      <c r="L243" s="224"/>
      <c r="M243" s="353" t="s">
        <v>559</v>
      </c>
      <c r="N243" s="225"/>
      <c r="O243" s="13"/>
      <c r="P243" s="13"/>
      <c r="Q243" s="13"/>
      <c r="R243" s="339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146</v>
      </c>
      <c r="B244" s="202">
        <v>43731</v>
      </c>
      <c r="C244" s="202"/>
      <c r="D244" s="151" t="s">
        <v>419</v>
      </c>
      <c r="E244" s="203" t="s">
        <v>581</v>
      </c>
      <c r="F244" s="203">
        <v>235</v>
      </c>
      <c r="G244" s="203"/>
      <c r="H244" s="203">
        <v>295</v>
      </c>
      <c r="I244" s="227">
        <v>296</v>
      </c>
      <c r="J244" s="137" t="s">
        <v>790</v>
      </c>
      <c r="K244" s="124">
        <f t="shared" ref="K244" si="58">H244-F244</f>
        <v>60</v>
      </c>
      <c r="L244" s="125">
        <f t="shared" ref="L244" si="59">K244/F244</f>
        <v>0.25531914893617019</v>
      </c>
      <c r="M244" s="126" t="s">
        <v>557</v>
      </c>
      <c r="N244" s="357">
        <v>43844</v>
      </c>
      <c r="O244" s="54"/>
      <c r="P244" s="13"/>
      <c r="Q244" s="13"/>
      <c r="R244" s="14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201">
        <v>147</v>
      </c>
      <c r="B245" s="202">
        <v>43752</v>
      </c>
      <c r="C245" s="202"/>
      <c r="D245" s="151" t="s">
        <v>781</v>
      </c>
      <c r="E245" s="203" t="s">
        <v>581</v>
      </c>
      <c r="F245" s="203">
        <v>277.5</v>
      </c>
      <c r="G245" s="203"/>
      <c r="H245" s="203">
        <v>333</v>
      </c>
      <c r="I245" s="227">
        <v>333</v>
      </c>
      <c r="J245" s="137" t="s">
        <v>791</v>
      </c>
      <c r="K245" s="124">
        <f t="shared" ref="K245" si="60">H245-F245</f>
        <v>55.5</v>
      </c>
      <c r="L245" s="125">
        <f t="shared" ref="L245" si="61">K245/F245</f>
        <v>0.2</v>
      </c>
      <c r="M245" s="126" t="s">
        <v>557</v>
      </c>
      <c r="N245" s="357">
        <v>43846</v>
      </c>
      <c r="O245" s="54"/>
      <c r="P245" s="13"/>
      <c r="Q245" s="13"/>
      <c r="R245" s="339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148</v>
      </c>
      <c r="B246" s="202">
        <v>43752</v>
      </c>
      <c r="C246" s="202"/>
      <c r="D246" s="151" t="s">
        <v>780</v>
      </c>
      <c r="E246" s="203" t="s">
        <v>581</v>
      </c>
      <c r="F246" s="203">
        <v>930</v>
      </c>
      <c r="G246" s="203"/>
      <c r="H246" s="203">
        <v>1165</v>
      </c>
      <c r="I246" s="227">
        <v>1200</v>
      </c>
      <c r="J246" s="137" t="s">
        <v>792</v>
      </c>
      <c r="K246" s="124">
        <f t="shared" ref="K246" si="62">H246-F246</f>
        <v>235</v>
      </c>
      <c r="L246" s="125">
        <f t="shared" ref="L246" si="63">K246/F246</f>
        <v>0.25268817204301075</v>
      </c>
      <c r="M246" s="126" t="s">
        <v>557</v>
      </c>
      <c r="N246" s="357">
        <v>43847</v>
      </c>
      <c r="O246" s="54"/>
      <c r="P246" s="13"/>
      <c r="Q246" s="13"/>
      <c r="R246" s="339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66">
        <v>149</v>
      </c>
      <c r="B247" s="342">
        <v>43753</v>
      </c>
      <c r="C247" s="207"/>
      <c r="D247" s="368" t="s">
        <v>779</v>
      </c>
      <c r="E247" s="345" t="s">
        <v>581</v>
      </c>
      <c r="F247" s="348">
        <v>111</v>
      </c>
      <c r="G247" s="345"/>
      <c r="H247" s="345"/>
      <c r="I247" s="351">
        <v>141</v>
      </c>
      <c r="J247" s="233" t="s">
        <v>559</v>
      </c>
      <c r="K247" s="233"/>
      <c r="L247" s="119"/>
      <c r="M247" s="356" t="s">
        <v>559</v>
      </c>
      <c r="N247" s="235"/>
      <c r="O247" s="13"/>
      <c r="P247" s="13"/>
      <c r="Q247" s="13"/>
      <c r="R247" s="339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150</v>
      </c>
      <c r="B248" s="202">
        <v>43753</v>
      </c>
      <c r="C248" s="202"/>
      <c r="D248" s="151" t="s">
        <v>778</v>
      </c>
      <c r="E248" s="203" t="s">
        <v>581</v>
      </c>
      <c r="F248" s="204">
        <v>296</v>
      </c>
      <c r="G248" s="203"/>
      <c r="H248" s="203">
        <v>370</v>
      </c>
      <c r="I248" s="227">
        <v>370</v>
      </c>
      <c r="J248" s="137" t="s">
        <v>640</v>
      </c>
      <c r="K248" s="124">
        <f t="shared" ref="K248" si="64">H248-F248</f>
        <v>74</v>
      </c>
      <c r="L248" s="125">
        <f t="shared" ref="L248" si="65">K248/F248</f>
        <v>0.25</v>
      </c>
      <c r="M248" s="126" t="s">
        <v>557</v>
      </c>
      <c r="N248" s="357">
        <v>43853</v>
      </c>
      <c r="O248" s="54"/>
      <c r="P248" s="13"/>
      <c r="Q248" s="13"/>
      <c r="R248" s="339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67">
        <v>151</v>
      </c>
      <c r="B249" s="206">
        <v>43754</v>
      </c>
      <c r="C249" s="206"/>
      <c r="D249" s="188" t="s">
        <v>777</v>
      </c>
      <c r="E249" s="344" t="s">
        <v>581</v>
      </c>
      <c r="F249" s="347" t="s">
        <v>774</v>
      </c>
      <c r="G249" s="344"/>
      <c r="H249" s="344"/>
      <c r="I249" s="350">
        <v>344</v>
      </c>
      <c r="J249" s="233" t="s">
        <v>559</v>
      </c>
      <c r="K249" s="236"/>
      <c r="L249" s="355"/>
      <c r="M249" s="338" t="s">
        <v>559</v>
      </c>
      <c r="N249" s="358"/>
      <c r="O249" s="13"/>
      <c r="P249" s="13"/>
      <c r="Q249" s="13"/>
      <c r="R249" s="339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1">
        <v>152</v>
      </c>
      <c r="B250" s="207">
        <v>43832</v>
      </c>
      <c r="C250" s="207"/>
      <c r="D250" s="211" t="s">
        <v>759</v>
      </c>
      <c r="E250" s="208" t="s">
        <v>581</v>
      </c>
      <c r="F250" s="209" t="s">
        <v>789</v>
      </c>
      <c r="G250" s="208"/>
      <c r="H250" s="208"/>
      <c r="I250" s="232">
        <v>590</v>
      </c>
      <c r="J250" s="233" t="s">
        <v>559</v>
      </c>
      <c r="K250" s="233"/>
      <c r="L250" s="119"/>
      <c r="M250" s="338" t="s">
        <v>559</v>
      </c>
      <c r="N250" s="235"/>
      <c r="O250" s="13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153</v>
      </c>
      <c r="B251" s="202">
        <v>43966</v>
      </c>
      <c r="C251" s="202"/>
      <c r="D251" s="151" t="s">
        <v>64</v>
      </c>
      <c r="E251" s="203" t="s">
        <v>581</v>
      </c>
      <c r="F251" s="204">
        <v>67.5</v>
      </c>
      <c r="G251" s="203"/>
      <c r="H251" s="203">
        <v>86</v>
      </c>
      <c r="I251" s="227">
        <v>86</v>
      </c>
      <c r="J251" s="137" t="s">
        <v>821</v>
      </c>
      <c r="K251" s="124">
        <f t="shared" ref="K251" si="66">H251-F251</f>
        <v>18.5</v>
      </c>
      <c r="L251" s="125">
        <f t="shared" ref="L251" si="67">K251/F251</f>
        <v>0.27407407407407408</v>
      </c>
      <c r="M251" s="126" t="s">
        <v>557</v>
      </c>
      <c r="N251" s="357">
        <v>44008</v>
      </c>
      <c r="O251" s="54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5">
        <v>154</v>
      </c>
      <c r="B252" s="207">
        <v>44035</v>
      </c>
      <c r="C252" s="207"/>
      <c r="D252" s="211" t="s">
        <v>466</v>
      </c>
      <c r="E252" s="208" t="s">
        <v>581</v>
      </c>
      <c r="F252" s="209" t="s">
        <v>824</v>
      </c>
      <c r="G252" s="208"/>
      <c r="H252" s="208"/>
      <c r="I252" s="232">
        <v>296</v>
      </c>
      <c r="J252" s="233" t="s">
        <v>559</v>
      </c>
      <c r="K252" s="233"/>
      <c r="L252" s="119"/>
      <c r="M252" s="234"/>
      <c r="N252" s="235"/>
      <c r="O252" s="13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201">
        <v>155</v>
      </c>
      <c r="B253" s="202">
        <v>44092</v>
      </c>
      <c r="C253" s="202"/>
      <c r="D253" s="151" t="s">
        <v>399</v>
      </c>
      <c r="E253" s="203" t="s">
        <v>581</v>
      </c>
      <c r="F253" s="203">
        <v>206</v>
      </c>
      <c r="G253" s="203"/>
      <c r="H253" s="203">
        <v>248</v>
      </c>
      <c r="I253" s="227">
        <v>248</v>
      </c>
      <c r="J253" s="137" t="s">
        <v>640</v>
      </c>
      <c r="K253" s="124">
        <f t="shared" ref="K253:K254" si="68">H253-F253</f>
        <v>42</v>
      </c>
      <c r="L253" s="125">
        <f t="shared" ref="L253:L254" si="69">K253/F253</f>
        <v>0.20388349514563106</v>
      </c>
      <c r="M253" s="126" t="s">
        <v>557</v>
      </c>
      <c r="N253" s="357">
        <v>44214</v>
      </c>
      <c r="O253" s="54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156</v>
      </c>
      <c r="B254" s="202">
        <v>44140</v>
      </c>
      <c r="C254" s="202"/>
      <c r="D254" s="151" t="s">
        <v>399</v>
      </c>
      <c r="E254" s="203" t="s">
        <v>581</v>
      </c>
      <c r="F254" s="203">
        <v>182.5</v>
      </c>
      <c r="G254" s="203"/>
      <c r="H254" s="203">
        <v>248</v>
      </c>
      <c r="I254" s="227">
        <v>248</v>
      </c>
      <c r="J254" s="137" t="s">
        <v>640</v>
      </c>
      <c r="K254" s="124">
        <f t="shared" si="68"/>
        <v>65.5</v>
      </c>
      <c r="L254" s="125">
        <f t="shared" si="69"/>
        <v>0.35890410958904112</v>
      </c>
      <c r="M254" s="126" t="s">
        <v>557</v>
      </c>
      <c r="N254" s="357">
        <v>44214</v>
      </c>
      <c r="O254" s="54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5">
        <v>157</v>
      </c>
      <c r="B255" s="207">
        <v>44140</v>
      </c>
      <c r="C255" s="207"/>
      <c r="D255" s="211" t="s">
        <v>322</v>
      </c>
      <c r="E255" s="208" t="s">
        <v>581</v>
      </c>
      <c r="F255" s="209" t="s">
        <v>828</v>
      </c>
      <c r="G255" s="208"/>
      <c r="H255" s="208"/>
      <c r="I255" s="232">
        <v>320</v>
      </c>
      <c r="J255" s="233" t="s">
        <v>559</v>
      </c>
      <c r="K255" s="233"/>
      <c r="L255" s="119"/>
      <c r="M255" s="234"/>
      <c r="N255" s="235"/>
      <c r="O255" s="13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158</v>
      </c>
      <c r="B256" s="202">
        <v>44140</v>
      </c>
      <c r="C256" s="202"/>
      <c r="D256" s="151" t="s">
        <v>462</v>
      </c>
      <c r="E256" s="203" t="s">
        <v>581</v>
      </c>
      <c r="F256" s="204">
        <v>925</v>
      </c>
      <c r="G256" s="203"/>
      <c r="H256" s="203">
        <v>1095</v>
      </c>
      <c r="I256" s="227">
        <v>1093</v>
      </c>
      <c r="J256" s="497" t="s">
        <v>835</v>
      </c>
      <c r="K256" s="124">
        <f t="shared" ref="K256" si="70">H256-F256</f>
        <v>170</v>
      </c>
      <c r="L256" s="125">
        <f t="shared" ref="L256" si="71">K256/F256</f>
        <v>0.18378378378378379</v>
      </c>
      <c r="M256" s="126" t="s">
        <v>557</v>
      </c>
      <c r="N256" s="357">
        <v>44201</v>
      </c>
      <c r="O256" s="13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159</v>
      </c>
      <c r="B257" s="207">
        <v>44140</v>
      </c>
      <c r="C257" s="207"/>
      <c r="D257" s="211" t="s">
        <v>337</v>
      </c>
      <c r="E257" s="208" t="s">
        <v>581</v>
      </c>
      <c r="F257" s="209" t="s">
        <v>829</v>
      </c>
      <c r="G257" s="208"/>
      <c r="H257" s="208"/>
      <c r="I257" s="232">
        <v>406</v>
      </c>
      <c r="J257" s="233" t="s">
        <v>559</v>
      </c>
      <c r="K257" s="233"/>
      <c r="L257" s="119"/>
      <c r="M257" s="234"/>
      <c r="N257" s="235"/>
      <c r="O257" s="13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5">
        <v>160</v>
      </c>
      <c r="B258" s="207">
        <v>44141</v>
      </c>
      <c r="C258" s="207"/>
      <c r="D258" s="211" t="s">
        <v>466</v>
      </c>
      <c r="E258" s="208" t="s">
        <v>581</v>
      </c>
      <c r="F258" s="209" t="s">
        <v>830</v>
      </c>
      <c r="G258" s="208"/>
      <c r="H258" s="208"/>
      <c r="I258" s="232">
        <v>290</v>
      </c>
      <c r="J258" s="233" t="s">
        <v>559</v>
      </c>
      <c r="K258" s="233"/>
      <c r="L258" s="119"/>
      <c r="M258" s="234"/>
      <c r="N258" s="235"/>
      <c r="O258" s="13"/>
      <c r="P258" s="13"/>
      <c r="Q258" s="13"/>
      <c r="R258" s="339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5">
        <v>161</v>
      </c>
      <c r="B259" s="207">
        <v>44187</v>
      </c>
      <c r="C259" s="207"/>
      <c r="D259" s="211" t="s">
        <v>755</v>
      </c>
      <c r="E259" s="208" t="s">
        <v>581</v>
      </c>
      <c r="F259" s="485" t="s">
        <v>833</v>
      </c>
      <c r="G259" s="208"/>
      <c r="H259" s="208"/>
      <c r="I259" s="232">
        <v>239</v>
      </c>
      <c r="J259" s="486" t="s">
        <v>559</v>
      </c>
      <c r="K259" s="233"/>
      <c r="L259" s="119"/>
      <c r="M259" s="234"/>
      <c r="N259" s="235"/>
      <c r="O259" s="13"/>
      <c r="P259" s="13"/>
      <c r="Q259" s="13"/>
      <c r="R259" s="339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5"/>
      <c r="B260" s="207"/>
      <c r="C260" s="207"/>
      <c r="D260" s="211"/>
      <c r="E260" s="208"/>
      <c r="F260" s="209"/>
      <c r="G260" s="208"/>
      <c r="H260" s="208"/>
      <c r="I260" s="232"/>
      <c r="J260" s="233"/>
      <c r="K260" s="233"/>
      <c r="L260" s="119"/>
      <c r="M260" s="234"/>
      <c r="N260" s="235"/>
      <c r="O260" s="13"/>
      <c r="P260" s="13"/>
      <c r="R260" s="339"/>
    </row>
    <row r="261" spans="1:26">
      <c r="A261" s="205"/>
      <c r="B261" s="207"/>
      <c r="C261" s="207"/>
      <c r="D261" s="211"/>
      <c r="E261" s="208"/>
      <c r="F261" s="209"/>
      <c r="G261" s="208"/>
      <c r="H261" s="208"/>
      <c r="I261" s="232"/>
      <c r="J261" s="233"/>
      <c r="K261" s="233"/>
      <c r="L261" s="119"/>
      <c r="M261" s="234"/>
      <c r="N261" s="235"/>
      <c r="O261" s="13"/>
      <c r="R261" s="237"/>
    </row>
    <row r="262" spans="1:26">
      <c r="A262" s="205"/>
      <c r="B262" s="207"/>
      <c r="C262" s="207"/>
      <c r="D262" s="211"/>
      <c r="E262" s="208"/>
      <c r="F262" s="209"/>
      <c r="G262" s="208"/>
      <c r="H262" s="208"/>
      <c r="I262" s="232"/>
      <c r="J262" s="233"/>
      <c r="K262" s="233"/>
      <c r="L262" s="119"/>
      <c r="M262" s="234"/>
      <c r="N262" s="235"/>
      <c r="O262" s="13"/>
      <c r="R262" s="237"/>
    </row>
    <row r="263" spans="1:26">
      <c r="A263" s="205"/>
      <c r="B263" s="207"/>
      <c r="C263" s="207"/>
      <c r="D263" s="211"/>
      <c r="E263" s="208"/>
      <c r="F263" s="209"/>
      <c r="G263" s="208"/>
      <c r="H263" s="208"/>
      <c r="I263" s="232"/>
      <c r="J263" s="233"/>
      <c r="K263" s="233"/>
      <c r="L263" s="119"/>
      <c r="M263" s="234"/>
      <c r="N263" s="235"/>
      <c r="O263" s="13"/>
      <c r="R263" s="237"/>
    </row>
    <row r="264" spans="1:26">
      <c r="A264" s="205"/>
      <c r="B264" s="196" t="s">
        <v>784</v>
      </c>
      <c r="O264" s="13"/>
      <c r="R264" s="237"/>
    </row>
    <row r="265" spans="1:26">
      <c r="R265" s="237"/>
    </row>
    <row r="266" spans="1:26">
      <c r="R266" s="237"/>
    </row>
    <row r="267" spans="1:26">
      <c r="R267" s="237"/>
    </row>
    <row r="268" spans="1:26">
      <c r="R268" s="237"/>
    </row>
    <row r="269" spans="1:26">
      <c r="R269" s="237"/>
    </row>
    <row r="270" spans="1:26">
      <c r="R270" s="237"/>
    </row>
    <row r="271" spans="1:26">
      <c r="R271" s="237"/>
    </row>
    <row r="281" spans="1:6">
      <c r="A281" s="212"/>
    </row>
    <row r="282" spans="1:6">
      <c r="A282" s="212"/>
      <c r="F282" s="487"/>
    </row>
    <row r="283" spans="1:6">
      <c r="A283" s="208"/>
    </row>
  </sheetData>
  <autoFilter ref="R1:R279"/>
  <mergeCells count="3">
    <mergeCell ref="A61:A62"/>
    <mergeCell ref="B61:B62"/>
    <mergeCell ref="J61:J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2021-02-09T02:32:44Z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