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F&amp;O)'!$R$1:$R$271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6"/>
  <c r="M58" s="1"/>
  <c r="K57"/>
  <c r="M57" s="1"/>
  <c r="M55"/>
  <c r="K55"/>
  <c r="K44"/>
  <c r="L44"/>
  <c r="K56"/>
  <c r="M56" s="1"/>
  <c r="M44" l="1"/>
  <c r="L67" l="1"/>
  <c r="K67"/>
  <c r="M67" s="1"/>
  <c r="K54"/>
  <c r="M54" s="1"/>
  <c r="L43"/>
  <c r="M43" s="1"/>
  <c r="K43"/>
  <c r="L31" l="1"/>
  <c r="K31"/>
  <c r="M31" s="1"/>
  <c r="L30"/>
  <c r="K30"/>
  <c r="M30" l="1"/>
  <c r="P15"/>
  <c r="K257"/>
  <c r="L257" s="1"/>
  <c r="K53"/>
  <c r="M53" s="1"/>
  <c r="L32" l="1"/>
  <c r="K32"/>
  <c r="L28"/>
  <c r="K28"/>
  <c r="P14"/>
  <c r="L14"/>
  <c r="K14"/>
  <c r="P18"/>
  <c r="L18"/>
  <c r="K18"/>
  <c r="M18" l="1"/>
  <c r="M14"/>
  <c r="M28"/>
  <c r="M32"/>
  <c r="P17"/>
  <c r="L17"/>
  <c r="K17"/>
  <c r="L15"/>
  <c r="K15"/>
  <c r="M17" l="1"/>
  <c r="M15"/>
  <c r="P16" l="1"/>
  <c r="L13" l="1"/>
  <c r="K13"/>
  <c r="P13"/>
  <c r="M13" l="1"/>
  <c r="P12" l="1"/>
  <c r="P10" l="1"/>
  <c r="P11"/>
  <c r="K254" l="1"/>
  <c r="L254" s="1"/>
  <c r="K233"/>
  <c r="L233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F229"/>
  <c r="K229" s="1"/>
  <c r="L229" s="1"/>
  <c r="K228"/>
  <c r="L228" s="1"/>
  <c r="K227"/>
  <c r="L227" s="1"/>
  <c r="K226"/>
  <c r="L226" s="1"/>
  <c r="K225"/>
  <c r="L225" s="1"/>
  <c r="K224"/>
  <c r="L224" s="1"/>
  <c r="F223"/>
  <c r="K223" s="1"/>
  <c r="L223" s="1"/>
  <c r="F222"/>
  <c r="K222" s="1"/>
  <c r="L222" s="1"/>
  <c r="K22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1"/>
  <c r="L201" s="1"/>
  <c r="F200"/>
  <c r="K200" s="1"/>
  <c r="L200" s="1"/>
  <c r="K199"/>
  <c r="L199" s="1"/>
  <c r="K196"/>
  <c r="L196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2"/>
  <c r="L172" s="1"/>
  <c r="K170"/>
  <c r="L170" s="1"/>
  <c r="K168"/>
  <c r="L168" s="1"/>
  <c r="K167"/>
  <c r="L167" s="1"/>
  <c r="K166"/>
  <c r="L166" s="1"/>
  <c r="K164"/>
  <c r="L164" s="1"/>
  <c r="K163"/>
  <c r="L163" s="1"/>
  <c r="K162"/>
  <c r="L162" s="1"/>
  <c r="K161"/>
  <c r="K160"/>
  <c r="L160" s="1"/>
  <c r="K159"/>
  <c r="L159" s="1"/>
  <c r="K157"/>
  <c r="L157" s="1"/>
  <c r="K156"/>
  <c r="L156" s="1"/>
  <c r="K155"/>
  <c r="L155" s="1"/>
  <c r="K154"/>
  <c r="L154" s="1"/>
  <c r="K153"/>
  <c r="L153" s="1"/>
  <c r="F152"/>
  <c r="K152" s="1"/>
  <c r="L152" s="1"/>
  <c r="H151"/>
  <c r="K151" s="1"/>
  <c r="L151" s="1"/>
  <c r="K148"/>
  <c r="L148" s="1"/>
  <c r="K147"/>
  <c r="L147" s="1"/>
  <c r="K146"/>
  <c r="L146" s="1"/>
  <c r="K145"/>
  <c r="L145" s="1"/>
  <c r="K144"/>
  <c r="L144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H117"/>
  <c r="K117" s="1"/>
  <c r="L117" s="1"/>
  <c r="F116"/>
  <c r="K116" s="1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M7"/>
  <c r="D7" i="5"/>
  <c r="K6" i="4"/>
  <c r="K6" i="3"/>
  <c r="L6" i="2"/>
</calcChain>
</file>

<file path=xl/sharedStrings.xml><?xml version="1.0" encoding="utf-8"?>
<sst xmlns="http://schemas.openxmlformats.org/spreadsheetml/2006/main" count="3335" uniqueCount="1170">
  <si>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</si>
  <si>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</si>
  <si>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</si>
  <si>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</si>
  <si>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</si>
  <si>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</si>
  <si>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</si>
  <si>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</si>
  <si>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</si>
  <si>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</si>
  <si>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</si>
  <si>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</si>
  <si>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</si>
  <si>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</si>
  <si>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</si>
  <si>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</si>
  <si>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</si>
  <si>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</si>
  <si>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</si>
  <si>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</si>
  <si>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</si>
  <si>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</si>
  <si>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</si>
  <si>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</si>
  <si>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</si>
  <si>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</si>
  <si>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</si>
  <si>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</si>
  <si>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</si>
  <si>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</si>
  <si>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</si>
  <si>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</si>
  <si>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</si>
  <si>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</si>
  <si>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</si>
  <si>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</si>
  <si>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</si>
  <si>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</si>
  <si>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</si>
  <si>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</si>
  <si>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</si>
  <si>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</si>
  <si>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</si>
  <si>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</si>
  <si>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</si>
  <si>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</si>
  <si>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</si>
  <si>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</si>
  <si>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</si>
  <si>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</si>
  <si>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</si>
  <si>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</si>
  <si>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</si>
  <si>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</si>
  <si>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</si>
  <si>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</si>
  <si>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</si>
  <si>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</si>
  <si>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</si>
  <si>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</si>
  <si>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</si>
  <si>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</si>
  <si>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</si>
  <si>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</si>
  <si>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</si>
  <si>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</si>
  <si>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</si>
  <si>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</si>
  <si>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</si>
  <si>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</si>
  <si>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</si>
  <si>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</si>
  <si>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</si>
  <si>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</si>
  <si>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</si>
  <si>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</si>
  <si>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</si>
  <si>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</si>
  <si>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</si>
  <si>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</si>
  <si>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</si>
  <si>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</si>
  <si>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</si>
  <si>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</si>
  <si>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</si>
  <si>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</si>
  <si>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</si>
  <si>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</si>
  <si>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</si>
  <si>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</si>
  <si>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</si>
  <si>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</si>
  <si>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</si>
  <si>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</si>
  <si>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</si>
  <si>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</si>
  <si>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</si>
  <si>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</si>
  <si>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</si>
  <si>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</si>
  <si>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</si>
  <si>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</si>
  <si>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</si>
  <si>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</si>
  <si>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</si>
  <si>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</si>
  <si>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</si>
  <si>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</si>
  <si>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</si>
  <si>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</si>
  <si>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</si>
  <si>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</si>
  <si>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</si>
  <si>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</si>
  <si>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</si>
  <si>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</si>
  <si>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</si>
  <si>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</si>
  <si>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</si>
  <si>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</si>
  <si>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</si>
  <si>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</si>
  <si>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</si>
  <si>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</si>
  <si>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</si>
  <si>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</si>
  <si>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</si>
  <si>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</si>
  <si>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</si>
  <si>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</si>
  <si>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</si>
  <si>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</si>
  <si>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</si>
  <si>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</si>
  <si>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</si>
  <si>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</si>
  <si>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</si>
  <si>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</si>
  <si>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</si>
  <si>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</si>
  <si>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</si>
  <si>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</si>
  <si>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</si>
  <si>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</si>
  <si>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</si>
  <si>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</si>
  <si>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</si>
  <si>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</si>
  <si>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</si>
  <si>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</si>
  <si>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</si>
  <si>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</si>
  <si>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</si>
  <si>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</si>
  <si>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</si>
  <si>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</si>
  <si>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</si>
  <si>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</si>
  <si>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</si>
  <si>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</si>
  <si>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</si>
  <si>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</si>
  <si>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</si>
  <si>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</si>
  <si>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</si>
  <si>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</si>
  <si>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</si>
  <si>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</si>
  <si>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</si>
  <si>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</si>
  <si>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</si>
  <si>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</si>
  <si>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</si>
  <si>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</si>
  <si>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</si>
  <si>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</si>
  <si>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</si>
  <si>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</si>
  <si>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</si>
  <si>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</si>
  <si>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</si>
  <si>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</si>
  <si>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</si>
  <si>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</si>
  <si>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</si>
  <si>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</si>
  <si>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</si>
  <si>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</si>
  <si>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</si>
  <si>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</si>
  <si>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</si>
  <si>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</si>
  <si>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</si>
  <si>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</si>
  <si>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</si>
  <si>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</si>
  <si>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</si>
  <si>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</si>
  <si>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</si>
  <si>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</si>
  <si>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</si>
  <si>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</si>
  <si>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</si>
  <si>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</si>
  <si>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</si>
  <si>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</si>
  <si>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</si>
  <si>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</si>
  <si>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</si>
  <si>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</si>
  <si>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</si>
  <si>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</si>
  <si>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</si>
  <si>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</si>
  <si>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</si>
  <si>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</si>
  <si>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</si>
  <si>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</si>
  <si>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</si>
  <si>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</si>
  <si>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</si>
  <si>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</si>
  <si>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</si>
  <si>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</si>
  <si>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</si>
  <si>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</si>
  <si>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</si>
  <si>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</si>
  <si>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</si>
  <si>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</si>
  <si>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</si>
  <si>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</si>
  <si>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</si>
  <si>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</si>
  <si>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</si>
  <si>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</si>
  <si>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</si>
  <si>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</si>
  <si>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</si>
  <si>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</si>
  <si>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</si>
  <si>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</si>
  <si>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</si>
  <si>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</si>
  <si>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</si>
  <si>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</si>
  <si>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</si>
  <si>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</si>
  <si>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</si>
  <si>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</si>
  <si>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</si>
  <si>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</si>
  <si>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</si>
  <si>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</si>
  <si>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</si>
  <si>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</si>
  <si>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</si>
  <si>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</si>
  <si>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</si>
  <si>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</si>
  <si>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</si>
  <si>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</si>
  <si>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</si>
  <si>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</si>
  <si>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</si>
  <si>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</si>
  <si>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</si>
  <si>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</si>
  <si>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</si>
  <si>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</si>
  <si>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</si>
  <si>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</si>
  <si>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</si>
  <si>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</si>
  <si>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</si>
  <si>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</si>
  <si>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</si>
  <si>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</si>
  <si>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</si>
  <si>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</si>
  <si>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</si>
  <si>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</si>
  <si>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</si>
  <si>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</si>
  <si>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</si>
  <si>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</si>
  <si>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</si>
  <si>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</si>
  <si>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</si>
  <si>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</si>
  <si>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</si>
  <si>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</si>
  <si>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</si>
  <si>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</si>
  <si>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</si>
  <si>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</si>
  <si>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</si>
  <si>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</si>
  <si>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</si>
  <si>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</si>
  <si>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</si>
  <si>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</si>
  <si>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</si>
  <si>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</si>
  <si>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</si>
  <si>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</si>
  <si>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</si>
  <si>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</si>
  <si>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</si>
  <si>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</si>
  <si>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</si>
  <si>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</si>
  <si>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</si>
  <si>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</si>
  <si>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</si>
  <si>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</si>
  <si>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</si>
  <si>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</si>
  <si>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</si>
  <si>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</si>
  <si>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</si>
  <si>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</si>
  <si>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</si>
  <si>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</si>
  <si>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</si>
  <si>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</si>
  <si>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</si>
  <si>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</si>
  <si>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</si>
  <si>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</si>
  <si>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</si>
  <si>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</si>
  <si>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</si>
  <si>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</si>
  <si>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</si>
  <si>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</si>
  <si>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</si>
  <si>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</si>
  <si>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</si>
  <si>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</si>
  <si>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</si>
  <si>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</si>
  <si>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</si>
  <si>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</si>
  <si>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</si>
  <si>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</si>
  <si>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</si>
  <si>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</si>
  <si>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</si>
  <si>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</si>
  <si>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</si>
  <si>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</si>
  <si>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</si>
  <si>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</si>
  <si>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</si>
  <si>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</si>
  <si>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</si>
  <si>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</si>
  <si>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</si>
  <si>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</si>
  <si>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</si>
  <si>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</si>
  <si>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</si>
  <si>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</si>
  <si>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</si>
  <si>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</si>
  <si>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</si>
  <si>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</si>
  <si>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</si>
  <si>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</si>
  <si>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</si>
  <si>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</si>
  <si>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</si>
  <si>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</si>
  <si>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</si>
  <si>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</si>
  <si>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</si>
  <si>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</si>
  <si>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</si>
  <si>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</si>
  <si>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</si>
  <si>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</si>
  <si>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</si>
  <si>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</si>
  <si>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</si>
  <si>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</si>
  <si>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</si>
  <si>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</si>
  <si>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</si>
  <si>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</si>
  <si>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</si>
  <si>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</si>
  <si>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</si>
  <si>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</si>
  <si>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</si>
  <si>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</si>
  <si>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</si>
  <si>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</si>
  <si>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</si>
  <si>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</si>
  <si>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</si>
  <si>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</si>
  <si>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</si>
  <si>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</si>
  <si>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</si>
  <si>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</si>
  <si>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</si>
  <si>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</si>
  <si>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</si>
  <si>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</si>
  <si>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</si>
  <si>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</si>
  <si>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</si>
  <si>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</si>
  <si>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</si>
  <si>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</si>
  <si>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</si>
  <si>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</si>
  <si>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</si>
  <si>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</si>
  <si>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</si>
  <si>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</si>
  <si>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</si>
  <si>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</si>
  <si>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</si>
  <si>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</si>
  <si>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</si>
  <si>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</si>
  <si>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</si>
  <si>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</si>
  <si>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</si>
  <si>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</si>
  <si>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</si>
  <si>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</si>
  <si>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</si>
  <si>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</si>
  <si>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</si>
  <si>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</si>
  <si>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</si>
  <si>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</si>
  <si>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</si>
  <si>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</si>
  <si>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</si>
  <si>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</si>
  <si>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</si>
  <si>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</si>
  <si>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</si>
  <si>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</si>
  <si>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</si>
  <si>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</si>
  <si>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</si>
  <si>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</si>
  <si>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</si>
  <si>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</si>
  <si>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</si>
  <si>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</si>
  <si>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</si>
  <si>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</si>
  <si>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</si>
  <si>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</si>
  <si>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</si>
  <si>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</si>
  <si>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</si>
  <si>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</si>
  <si>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</si>
  <si>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</si>
  <si>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</si>
  <si>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</si>
  <si>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</si>
  <si>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</si>
  <si>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</si>
  <si>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</si>
  <si>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</si>
  <si>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</si>
  <si>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</si>
  <si>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</si>
  <si>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</si>
  <si>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</si>
  <si>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</si>
  <si>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</si>
  <si>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</si>
  <si>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</si>
  <si>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</si>
  <si>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</si>
  <si>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</si>
  <si>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</si>
  <si>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</si>
  <si>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</si>
  <si>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</si>
  <si>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</si>
  <si>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</si>
  <si>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</si>
  <si>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</si>
  <si>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</si>
  <si>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</si>
  <si>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</si>
  <si>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</si>
  <si>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</si>
  <si>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</si>
  <si>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</si>
  <si>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</si>
  <si>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</si>
  <si>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</si>
  <si>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</si>
  <si>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</si>
  <si>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</si>
  <si>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</si>
  <si>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</si>
  <si>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</si>
  <si>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</si>
  <si>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</si>
  <si>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</si>
  <si>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</si>
  <si>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</si>
  <si>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</si>
  <si>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</si>
  <si>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</si>
  <si>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</si>
  <si>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</si>
  <si>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</si>
  <si>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</si>
  <si>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</si>
  <si>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</si>
  <si>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</si>
  <si>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</si>
  <si>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</si>
  <si>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</si>
  <si>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</si>
  <si>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</si>
  <si>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</si>
  <si>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</si>
  <si>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</si>
  <si>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</si>
  <si>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</si>
  <si>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</si>
  <si>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</si>
  <si>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</si>
  <si>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</si>
  <si>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</si>
  <si>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</si>
  <si>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</si>
  <si>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</si>
  <si>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</si>
  <si>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</si>
  <si>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</si>
  <si>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</si>
  <si>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</si>
  <si>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</si>
  <si>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</si>
  <si>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</si>
  <si>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</si>
  <si>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</si>
  <si>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</si>
  <si>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</si>
  <si>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</si>
  <si>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</si>
  <si>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</si>
  <si>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</si>
  <si>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</si>
  <si>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</si>
  <si>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</si>
  <si>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</si>
  <si>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</si>
  <si>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</si>
  <si>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</si>
  <si>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</si>
  <si>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</si>
  <si>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</si>
  <si>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</si>
  <si>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</si>
  <si>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</si>
  <si>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</si>
  <si>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</si>
  <si>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</si>
  <si>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</si>
  <si>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</si>
  <si>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</si>
  <si>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</si>
  <si>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</si>
  <si>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</si>
  <si>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</si>
  <si>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</si>
  <si>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</si>
  <si>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</si>
  <si>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</si>
  <si>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</si>
  <si>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</si>
  <si>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</si>
  <si>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</si>
  <si>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</si>
  <si>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</si>
  <si>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</si>
  <si>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</si>
  <si>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</si>
  <si>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</si>
  <si>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</si>
  <si>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</si>
  <si>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</si>
  <si>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</si>
  <si>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</si>
  <si>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</si>
  <si>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</si>
  <si>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</si>
  <si>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</si>
  <si>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</si>
  <si>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</si>
  <si>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</si>
  <si>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</si>
  <si>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</si>
  <si>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</si>
  <si>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</si>
  <si>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</si>
  <si>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</si>
  <si>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</si>
  <si>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</si>
  <si>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</si>
  <si>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</si>
  <si>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</si>
  <si>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</si>
  <si>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</si>
  <si>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</si>
  <si>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</si>
  <si>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</si>
  <si>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</si>
  <si>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</si>
  <si>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</si>
  <si>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</si>
  <si>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</si>
  <si>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</si>
  <si>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</si>
  <si>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</si>
  <si>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</si>
  <si>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</si>
  <si>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</si>
  <si>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</si>
  <si>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</si>
  <si>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</si>
  <si>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</si>
  <si>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</si>
  <si>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</si>
  <si>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</si>
  <si>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</si>
  <si>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</si>
  <si>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</si>
  <si>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</si>
  <si>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</si>
  <si>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</si>
  <si>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</si>
  <si>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</si>
  <si>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</si>
  <si>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</si>
  <si>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</si>
  <si>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</si>
  <si>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</si>
  <si>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</si>
  <si>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</si>
  <si>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</si>
  <si>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</si>
  <si>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</si>
  <si>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</si>
  <si>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</si>
  <si>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</si>
  <si>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</si>
  <si>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</si>
  <si>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</si>
  <si>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</si>
  <si>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</si>
  <si>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</si>
  <si>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</si>
  <si>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</si>
  <si>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</si>
  <si>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</si>
  <si>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</si>
  <si>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</si>
  <si>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</si>
  <si>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</si>
  <si>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</si>
  <si>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</si>
  <si>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</si>
  <si>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</si>
  <si>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</si>
  <si>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</si>
  <si>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</si>
  <si>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</si>
  <si>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</si>
  <si>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</si>
  <si>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</si>
  <si>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</si>
  <si>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</si>
  <si>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</si>
  <si>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</si>
  <si>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</si>
  <si>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</si>
  <si>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</si>
  <si>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</si>
  <si>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</si>
  <si>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</si>
  <si>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</si>
  <si>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</si>
  <si>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</si>
  <si>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</si>
  <si>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</si>
  <si>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</si>
  <si>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</si>
  <si>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</si>
  <si>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</si>
  <si>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</si>
  <si>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</si>
  <si>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</si>
  <si>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</si>
  <si>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</si>
  <si>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</si>
  <si>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</si>
  <si>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</si>
  <si>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</si>
  <si>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</si>
  <si>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</si>
  <si>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</si>
  <si>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</si>
  <si>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</si>
  <si>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</si>
  <si>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</si>
  <si>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</si>
  <si>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</si>
  <si>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</si>
  <si>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</si>
  <si>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</si>
  <si>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</si>
  <si>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</si>
  <si>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</si>
  <si>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</si>
  <si>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</si>
  <si>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</si>
  <si>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</si>
  <si>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</si>
  <si>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</si>
  <si>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</si>
  <si>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</si>
  <si>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</si>
  <si>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</si>
  <si>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</si>
  <si>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</si>
  <si>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</si>
  <si>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</si>
  <si>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</si>
  <si>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</si>
  <si>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</si>
  <si>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</si>
  <si>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</si>
  <si>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</si>
  <si>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</si>
  <si>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</si>
  <si>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</si>
  <si>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</si>
  <si>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</si>
  <si>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</si>
  <si>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</si>
  <si>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</si>
  <si>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</si>
  <si>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</si>
  <si>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</si>
  <si>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</si>
  <si>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</si>
  <si>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</si>
  <si>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</si>
  <si>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</si>
  <si>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</si>
  <si>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</si>
  <si>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</si>
  <si>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</si>
  <si>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</si>
  <si>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</si>
  <si>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</si>
  <si>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</si>
  <si>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</si>
  <si>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</si>
  <si>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</si>
  <si>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</si>
  <si>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</si>
  <si>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</si>
  <si>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</si>
  <si>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</si>
  <si>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</si>
  <si>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</si>
  <si>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</si>
  <si>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</si>
  <si>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</si>
  <si>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</si>
  <si>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</si>
  <si>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</si>
  <si>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</si>
  <si>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</si>
  <si>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</si>
  <si>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</si>
  <si>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</si>
  <si>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</si>
  <si>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</si>
  <si>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</si>
  <si>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</si>
  <si>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</si>
  <si>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</si>
  <si>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</si>
  <si>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</si>
  <si>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</si>
  <si>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</si>
  <si>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</si>
  <si>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</si>
  <si>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</si>
  <si>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</si>
  <si>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</si>
  <si>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</si>
  <si>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</si>
  <si>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</si>
  <si>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</si>
  <si>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</si>
  <si>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</si>
  <si>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</si>
  <si>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</si>
  <si>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</si>
  <si>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</si>
  <si>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</si>
  <si>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</si>
  <si>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</si>
  <si>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</si>
  <si>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</si>
  <si>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</si>
  <si>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</si>
  <si>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</si>
  <si>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</si>
  <si>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</si>
  <si>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</si>
  <si>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</si>
  <si>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</si>
  <si>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</si>
  <si>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</si>
  <si>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</si>
  <si>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</si>
  <si>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</si>
  <si>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</si>
  <si>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</si>
  <si>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</si>
  <si>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</si>
  <si>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</si>
  <si>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</si>
  <si>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</si>
  <si>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</si>
  <si>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</si>
  <si>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</si>
  <si>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</si>
  <si>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</si>
  <si>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</si>
  <si>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</si>
  <si>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</si>
  <si>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</si>
  <si>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</si>
  <si>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</si>
  <si>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</si>
  <si>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</si>
  <si>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</si>
  <si>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</si>
  <si>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</si>
  <si>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</si>
  <si>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</si>
  <si>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NSE</t>
  </si>
  <si>
    <t>Profit of Rs.20/-</t>
  </si>
  <si>
    <t>435-440</t>
  </si>
  <si>
    <t>465-475</t>
  </si>
  <si>
    <t>118-120</t>
  </si>
  <si>
    <t>130-135</t>
  </si>
  <si>
    <t>663-668</t>
  </si>
  <si>
    <t>700-730</t>
  </si>
  <si>
    <t>220-230</t>
  </si>
  <si>
    <t>780-820</t>
  </si>
  <si>
    <t>240-250</t>
  </si>
  <si>
    <t>2340-2380</t>
  </si>
  <si>
    <t>TOPGAIN FINANCE PRIVATE LIMITED</t>
  </si>
  <si>
    <t>GRAVITON RESEARCH CAPITAL LLP</t>
  </si>
  <si>
    <t>2350-2450</t>
  </si>
  <si>
    <t>2200-2230</t>
  </si>
  <si>
    <t>GGENG</t>
  </si>
  <si>
    <t>MANSI SHARES &amp; STOCK ADVISORS PVT LTD</t>
  </si>
  <si>
    <t>INVENTURE</t>
  </si>
  <si>
    <t>Inventure Gro &amp; Sec Ltd</t>
  </si>
  <si>
    <t>INNOVATIVE</t>
  </si>
  <si>
    <t>MAQSOOD DABIR SHAIKH</t>
  </si>
  <si>
    <t>3000-3020</t>
  </si>
  <si>
    <t>3140-3200</t>
  </si>
  <si>
    <t>130-134</t>
  </si>
  <si>
    <t>1900-2000</t>
  </si>
  <si>
    <t>AVI</t>
  </si>
  <si>
    <t>QE SECURITIES</t>
  </si>
  <si>
    <t>SANCO</t>
  </si>
  <si>
    <t>Sanco Industries Ltd.</t>
  </si>
  <si>
    <t>Part Profit of Rs.94/-</t>
  </si>
  <si>
    <t>Part Profit of Rs.80/-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</si>
  <si>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</si>
  <si>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</si>
  <si>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</si>
  <si>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</si>
  <si>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</si>
  <si>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</si>
  <si>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</si>
  <si>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</si>
  <si>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SHERWOOD SECURITIES PVT LTD</t>
  </si>
  <si>
    <t>CRESSAN</t>
  </si>
  <si>
    <t>MANSI SHARE &amp; STOCK ADVISORS PRIVATE LIMITED</t>
  </si>
  <si>
    <t>IFL</t>
  </si>
  <si>
    <t>PVVINFRA</t>
  </si>
  <si>
    <t>SELLWIN</t>
  </si>
  <si>
    <t>PLENTY NIRYAT PRIVATE LIMITED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</si>
  <si>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</si>
  <si>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</si>
  <si>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</si>
  <si>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</si>
  <si>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NNM SECURITIES PVT LTD</t>
  </si>
  <si>
    <t>AMRAAGRI</t>
  </si>
  <si>
    <t>ANUROOP</t>
  </si>
  <si>
    <t>GREENPOWER</t>
  </si>
  <si>
    <t>AXIS BANK LIMITED</t>
  </si>
  <si>
    <t>VISHWAMURTE TRAD INVEST PE LTD</t>
  </si>
  <si>
    <t>PARTH INFIN BROKERS PVT LTD</t>
  </si>
  <si>
    <t>SUPREMEX</t>
  </si>
  <si>
    <t>N K WEALTH SOLUTIONS LLP</t>
  </si>
  <si>
    <t>VALIANT</t>
  </si>
  <si>
    <t>DUANE PARK PRIVATE LIMITED</t>
  </si>
  <si>
    <t>ADROIT FINANCIAL SERVICES PVT LTD</t>
  </si>
  <si>
    <t>SUPREMEENG</t>
  </si>
  <si>
    <t>Supreme Engineering Ltd</t>
  </si>
  <si>
    <t>ALGOQUANT FINANCIALS LLP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</si>
  <si>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</si>
  <si>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</si>
  <si>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</si>
  <si>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</si>
  <si>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</si>
  <si>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</si>
  <si>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</si>
  <si>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</si>
  <si>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</si>
  <si>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</si>
  <si>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</si>
  <si>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</si>
  <si>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</si>
  <si>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</si>
  <si>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</si>
  <si>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</si>
  <si>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</si>
  <si>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ACEWIN</t>
  </si>
  <si>
    <t>NAVEEN GUPTA</t>
  </si>
  <si>
    <t>ESPEON CONSULTING PRIVATE LIMITED.</t>
  </si>
  <si>
    <t>MINIBOSS CONSULTANCY PRIVATE LIMITED</t>
  </si>
  <si>
    <t>DML</t>
  </si>
  <si>
    <t>GTLINFRA</t>
  </si>
  <si>
    <t>IDBI TRUSTEESHIP SERVICES LTD</t>
  </si>
  <si>
    <t>GVFILM</t>
  </si>
  <si>
    <t>MULTIPLIER SHARE &amp; STOCK ADVISORS PRIVATE LIMITED</t>
  </si>
  <si>
    <t>DEEPTHI BALAGIRI</t>
  </si>
  <si>
    <t>PUYA KIRPALANI</t>
  </si>
  <si>
    <t>RAMINFO</t>
  </si>
  <si>
    <t>RAJASEKHAR GUTTIKONDA</t>
  </si>
  <si>
    <t>STURDY</t>
  </si>
  <si>
    <t>PUNJAB NATIONAL BANK</t>
  </si>
  <si>
    <t>SUPERSHAKT</t>
  </si>
  <si>
    <t>VISAGAR</t>
  </si>
  <si>
    <t>SYKES &amp; RAY EQUITIES (I) LTD</t>
  </si>
  <si>
    <t>DWARKESH</t>
  </si>
  <si>
    <t>Dwarikesh Sugar Industrie</t>
  </si>
  <si>
    <t>INTLCONV</t>
  </si>
  <si>
    <t>Intl Conveyors Limited</t>
  </si>
  <si>
    <t>SHRENIK</t>
  </si>
  <si>
    <t>Shrenik Limited</t>
  </si>
  <si>
    <t>TALBROAUTO</t>
  </si>
  <si>
    <t>Talbros Automotive Compon</t>
  </si>
  <si>
    <t>TOKYOPLAST</t>
  </si>
  <si>
    <t>Tokyo Plast Intl Ltd</t>
  </si>
  <si>
    <t>UJAAS</t>
  </si>
  <si>
    <t>Ujaas Energy Limited</t>
  </si>
  <si>
    <t>VIKASWSP</t>
  </si>
  <si>
    <t>Vikas Wsp Ltd</t>
  </si>
  <si>
    <t>GTL</t>
  </si>
  <si>
    <t>GTL Limited</t>
  </si>
  <si>
    <t>GTL Infrastructure Limite</t>
  </si>
  <si>
    <t>SBC</t>
  </si>
  <si>
    <t>SBC Exports Limited</t>
  </si>
  <si>
    <t>HDFCBANK 1550 CE JAN</t>
  </si>
  <si>
    <t>40-45</t>
  </si>
  <si>
    <t>Profit of Rs.5.75/-</t>
  </si>
  <si>
    <t>NIFTY 17750 CE 6-JAN</t>
  </si>
  <si>
    <t>60-80</t>
  </si>
  <si>
    <t>Loss of Rs.0.90/-</t>
  </si>
  <si>
    <t>361-363</t>
  </si>
  <si>
    <t>380-390</t>
  </si>
  <si>
    <t>B.W.TRADERS</t>
  </si>
  <si>
    <t>ANUPAM</t>
  </si>
  <si>
    <t>JAYESH MALSI RITA</t>
  </si>
  <si>
    <t>HANSRAJ SHIVJI GADA</t>
  </si>
  <si>
    <t>HEMLATA GADA</t>
  </si>
  <si>
    <t>ZYANA STOCKS AND COMMODITIES</t>
  </si>
  <si>
    <t>ASMTEC</t>
  </si>
  <si>
    <t>DAHYABHAI PATEL</t>
  </si>
  <si>
    <t>DESIRE ENTERPRISES LLP</t>
  </si>
  <si>
    <t>YOGESH P PURI</t>
  </si>
  <si>
    <t>ANSHU MISHRA</t>
  </si>
  <si>
    <t>AXITA</t>
  </si>
  <si>
    <t>NEXPACT LIMITED</t>
  </si>
  <si>
    <t>SUGNESH H SHAH HUF</t>
  </si>
  <si>
    <t>BANASFN</t>
  </si>
  <si>
    <t>PURAV BHARATBHAI PATEL</t>
  </si>
  <si>
    <t>HANSABEN BHARATKUMAR PATEL</t>
  </si>
  <si>
    <t>BCP</t>
  </si>
  <si>
    <t>CHETAN RASIKLAL SHAH</t>
  </si>
  <si>
    <t>MOHITKUMAR MANVESHKUMAR SHAH</t>
  </si>
  <si>
    <t>CHANDRA KANT AGRAWAL</t>
  </si>
  <si>
    <t>CORNE</t>
  </si>
  <si>
    <t>LALWANI ASHOK RAMCHANDRA</t>
  </si>
  <si>
    <t>YUVIKA TRADEWING LLP</t>
  </si>
  <si>
    <t>CSLFINANCE</t>
  </si>
  <si>
    <t>SDM ENTERPRISES</t>
  </si>
  <si>
    <t>ANKURBANSAL</t>
  </si>
  <si>
    <t>LEENA SACHIN SHETTY</t>
  </si>
  <si>
    <t>GEMSI</t>
  </si>
  <si>
    <t>GGPL</t>
  </si>
  <si>
    <t>MACRO DEALCOMM PRIVATE LIMITED</t>
  </si>
  <si>
    <t>GIANLIFE</t>
  </si>
  <si>
    <t>SAKET AGRAWAL</t>
  </si>
  <si>
    <t>ARUN KUMAR GUPTA</t>
  </si>
  <si>
    <t>GNRL</t>
  </si>
  <si>
    <t>RAVI OMPRAKASH AGRAWAL</t>
  </si>
  <si>
    <t>ARPIT AGARWAL HUF</t>
  </si>
  <si>
    <t>NEHA AGARWAL</t>
  </si>
  <si>
    <t>ABHISHEK AGARWAL HUF</t>
  </si>
  <si>
    <t>SHILPI AGARWAL</t>
  </si>
  <si>
    <t>MONICASANKETKHEMUKA</t>
  </si>
  <si>
    <t>PADMA REAL INFRA PRIVATE LIMITED</t>
  </si>
  <si>
    <t>SURABHI HIMANSHU LAKHOTIA</t>
  </si>
  <si>
    <t>SHYAMSUNDAR MURLIDHAR LAKHOTIA HUF</t>
  </si>
  <si>
    <t>SHAILESH SHYAMSUNDAR LAKHOTIA HUF</t>
  </si>
  <si>
    <t>SANTOSHDEVI SUSHIL LAKHOTIA</t>
  </si>
  <si>
    <t>SITADEVI SHAMSUNDER LAKHOTIYA</t>
  </si>
  <si>
    <t>RITU SHAILESH LAKHOTIA</t>
  </si>
  <si>
    <t>HIMANSHU SUSHILKUMAR LAKHOTIA</t>
  </si>
  <si>
    <t>SHILPA RAVINDRA MALOO</t>
  </si>
  <si>
    <t>RAVINDRA RAMESH MALOO</t>
  </si>
  <si>
    <t>RAVINDRA MALOO HUF</t>
  </si>
  <si>
    <t>IFINSEC</t>
  </si>
  <si>
    <t>AKM LACE AND EMBROTEX LIMITED</t>
  </si>
  <si>
    <t>SHIELD FINANCE PVT LTD</t>
  </si>
  <si>
    <t>ATUL JASHWANTLAL SOLANKI</t>
  </si>
  <si>
    <t>KAJALBEN KUMARPAL KOTHARI</t>
  </si>
  <si>
    <t>NARMADABEN VAGHELA</t>
  </si>
  <si>
    <t>RITIKA LOKESH THAKKAR</t>
  </si>
  <si>
    <t>JAYSHREETEA</t>
  </si>
  <si>
    <t>VIBRANT INVESTMENTS</t>
  </si>
  <si>
    <t>LEENEE</t>
  </si>
  <si>
    <t>MFLINDIA</t>
  </si>
  <si>
    <t>PRAKASH PRIYA</t>
  </si>
  <si>
    <t>MITSHI</t>
  </si>
  <si>
    <t>CHANDRA SHEKER G</t>
  </si>
  <si>
    <t>MUZALI</t>
  </si>
  <si>
    <t>KUNAL HARESH MEHTA</t>
  </si>
  <si>
    <t>NATURAL</t>
  </si>
  <si>
    <t>RAJESHKUMAR RAMESHCHANDRA GUPTA</t>
  </si>
  <si>
    <t>PANJON</t>
  </si>
  <si>
    <t>PAVANKUMAR SANWARIA REALTY PRIVATE LIMITED</t>
  </si>
  <si>
    <t>PARLEIND</t>
  </si>
  <si>
    <t>SETU SECURITIES PVT LTD</t>
  </si>
  <si>
    <t>RAWEDGE</t>
  </si>
  <si>
    <t>MIKER FINANCIAL CONSULTANTS PRIVATE LIMITED</t>
  </si>
  <si>
    <t>SACHEMT</t>
  </si>
  <si>
    <t>SHREENARAYAN LOHIA SONS HUF</t>
  </si>
  <si>
    <t>SAMTEX</t>
  </si>
  <si>
    <t>SCTL</t>
  </si>
  <si>
    <t>SHEETAL</t>
  </si>
  <si>
    <t>SKL</t>
  </si>
  <si>
    <t>MACRO COMMODEAL PRIVATE LIMITED</t>
  </si>
  <si>
    <t>SHAGUN BARTER PRIVATE LIMITED</t>
  </si>
  <si>
    <t>DAADI EQUITY&amp; DERIVATIVE PRIVATE LIMITED</t>
  </si>
  <si>
    <t>SSPNFIN</t>
  </si>
  <si>
    <t>MANJU DEVI</t>
  </si>
  <si>
    <t>ASHOK KUMAR SINGH</t>
  </si>
  <si>
    <t>VENKATESHWARA INDUSTRIAL PROMOTION CO LIMITED</t>
  </si>
  <si>
    <t>SUDHIR MALLAPPA KATTI</t>
  </si>
  <si>
    <t>TARINI</t>
  </si>
  <si>
    <t>NU HEIGHTS AGENCY PRIVATE LIMITED</t>
  </si>
  <si>
    <t>TEXELIN</t>
  </si>
  <si>
    <t>OM PRAKASH CHUGH</t>
  </si>
  <si>
    <t>THINKINK</t>
  </si>
  <si>
    <t>P S SHETH</t>
  </si>
  <si>
    <t>TRANWAY</t>
  </si>
  <si>
    <t>MANGALMURTI ADVISORY SERVICES PRIVATE LIMITED</t>
  </si>
  <si>
    <t>UNITEDTE</t>
  </si>
  <si>
    <t>MANOJ</t>
  </si>
  <si>
    <t>VIKASPROP</t>
  </si>
  <si>
    <t>VISIONCO</t>
  </si>
  <si>
    <t>CHEVVUSREENIVASULAREDDY</t>
  </si>
  <si>
    <t>CHEVVU SWAPNA</t>
  </si>
  <si>
    <t>WITS</t>
  </si>
  <si>
    <t>ZUARIGLOB</t>
  </si>
  <si>
    <t>MAHAVEER EQUIBIZ</t>
  </si>
  <si>
    <t>B.C. Power Controls Ltd</t>
  </si>
  <si>
    <t>STOCK VERTEX VENTURES</t>
  </si>
  <si>
    <t>BEARD-RE</t>
  </si>
  <si>
    <t>Beardsell Limited</t>
  </si>
  <si>
    <t>TARA SHANTILAL JAIN</t>
  </si>
  <si>
    <t>BHARATGEAR</t>
  </si>
  <si>
    <t>Bharat Gears Ltd</t>
  </si>
  <si>
    <t>BRIGHT</t>
  </si>
  <si>
    <t>Bright Solar Limited</t>
  </si>
  <si>
    <t>NIKUNJ KAUSHIK SHAH</t>
  </si>
  <si>
    <t>ENERGYDEV</t>
  </si>
  <si>
    <t>Energy Development Compan</t>
  </si>
  <si>
    <t>GRPLTD</t>
  </si>
  <si>
    <t>GRP Limited</t>
  </si>
  <si>
    <t>MUSIGMA SECURITIES</t>
  </si>
  <si>
    <t>INDOWIND</t>
  </si>
  <si>
    <t>Indowind Energy Limited</t>
  </si>
  <si>
    <t>JPPOWER</t>
  </si>
  <si>
    <t>Jaiprakash Power Ven. Lt</t>
  </si>
  <si>
    <t>KITEX</t>
  </si>
  <si>
    <t>Kitex Garments Ltd</t>
  </si>
  <si>
    <t>LAGNAM</t>
  </si>
  <si>
    <t>Lagnam Spintex Limited</t>
  </si>
  <si>
    <t>OMKARCHEM</t>
  </si>
  <si>
    <t>Omkar Spl Chem Ltd</t>
  </si>
  <si>
    <t>PATINTLOG</t>
  </si>
  <si>
    <t>Patel Integrated Logistic</t>
  </si>
  <si>
    <t>PURVISH MUKESH SHAH</t>
  </si>
  <si>
    <t>RBL Bank Limited</t>
  </si>
  <si>
    <t>TOWER RESEARCH CAPITAL MARKETS INDIA PRIVATE LIMITED</t>
  </si>
  <si>
    <t>SUNIL BHANDARI</t>
  </si>
  <si>
    <t>VORA RUSHABH MUKESH</t>
  </si>
  <si>
    <t>PRITESH PRAVINCHANDRA VORA</t>
  </si>
  <si>
    <t>MULTIPLIER S AND S ADV PVT LTD</t>
  </si>
  <si>
    <t>SILGO</t>
  </si>
  <si>
    <t>Silgo Retail Limited</t>
  </si>
  <si>
    <t>SITINET</t>
  </si>
  <si>
    <t>Siti Networks Limited</t>
  </si>
  <si>
    <t>SMARTLINK</t>
  </si>
  <si>
    <t>Smartlink Holdings Ltd</t>
  </si>
  <si>
    <t>VERTOZ</t>
  </si>
  <si>
    <t>Vertoz Advertising Ltd</t>
  </si>
  <si>
    <t>RAMIREDDY PRASUNA</t>
  </si>
  <si>
    <t>Vikas Prop &amp; Granite Ltd</t>
  </si>
  <si>
    <t>VISESHINFO</t>
  </si>
  <si>
    <t>Visesh Infotecnics Limite</t>
  </si>
  <si>
    <t>PRITI HITESH DOSHI</t>
  </si>
  <si>
    <t>WEBELSOLAR</t>
  </si>
  <si>
    <t>Websol Energy System Ltd</t>
  </si>
  <si>
    <t>BONANZA COMMODITY BROKERS PRIVATE LIMITED</t>
  </si>
  <si>
    <t>ZEELEARN</t>
  </si>
  <si>
    <t>Zee Learn Limited</t>
  </si>
  <si>
    <t>SPRING VENTURES</t>
  </si>
  <si>
    <t>Zuari Industries Ltd.</t>
  </si>
  <si>
    <t>SHAH CHETAN   RASIKLAL</t>
  </si>
  <si>
    <t>VINODCHANDRA M PAREKH</t>
  </si>
  <si>
    <t>KETAN HEMANT MEHTA</t>
  </si>
  <si>
    <t>KETAN MEHTA HUF</t>
  </si>
  <si>
    <t>RUKMINI DONDETI</t>
  </si>
  <si>
    <t>MAHENDRA GIRDHARILAL WADHWANI</t>
  </si>
  <si>
    <t>PITTIENG</t>
  </si>
  <si>
    <t>Pitti Engineering Limited</t>
  </si>
  <si>
    <t>AMIT KUMAR AGARWAL</t>
  </si>
  <si>
    <t>SCAPDVR</t>
  </si>
  <si>
    <t>Stampede Capital Limited</t>
  </si>
  <si>
    <t>ASHOK MITTAL</t>
  </si>
  <si>
    <t>THAKAR JITAL ASHISH</t>
  </si>
  <si>
    <t>WINPRO</t>
  </si>
  <si>
    <t>WinPro Industries Limited</t>
  </si>
  <si>
    <t>KULWANT SINGH</t>
  </si>
  <si>
    <t>INDUSIND BANK LTD CLIENT A/C</t>
  </si>
  <si>
    <t>MORGAN STANLEY ASIA (SINGAPORE) PTE. - ODI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</si>
</sst>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0" fillId="13" borderId="21" xfId="0" applyFill="1" applyBorder="1" applyAlignment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42" fillId="0" borderId="0" xfId="0" applyFo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3" fillId="13" borderId="21" xfId="0" applyFont="1" applyFill="1" applyBorder="1" applyAlignment="1"/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2" xfId="0" applyNumberFormat="1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top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16" fontId="36" fillId="6" borderId="2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44568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Q18" sqref="Q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44568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0" t="s">
        <v>16</v>
      </c>
      <c r="B9" s="442" t="s">
        <v>17</v>
      </c>
      <c r="C9" s="442" t="s">
        <v>18</v>
      </c>
      <c r="D9" s="442" t="s">
        <v>19</v>
      </c>
      <c r="E9" s="26" t="s">
        <v>20</v>
      </c>
      <c r="F9" s="26" t="s">
        <v>21</v>
      </c>
      <c r="G9" s="437" t="s">
        <v>22</v>
      </c>
      <c r="H9" s="438"/>
      <c r="I9" s="439"/>
      <c r="J9" s="437" t="s">
        <v>23</v>
      </c>
      <c r="K9" s="438"/>
      <c r="L9" s="439"/>
      <c r="M9" s="26"/>
      <c r="N9" s="27"/>
      <c r="O9" s="27"/>
      <c r="P9" s="27"/>
    </row>
    <row r="10" spans="1:16" ht="59.25" customHeight="1">
      <c r="A10" s="441"/>
      <c r="B10" s="443"/>
      <c r="C10" s="443"/>
      <c r="D10" s="44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37629.199999999997</v>
      </c>
      <c r="F11" s="35">
        <v>37572.666666666664</v>
      </c>
      <c r="G11" s="36">
        <v>37235.633333333331</v>
      </c>
      <c r="H11" s="36">
        <v>36842.066666666666</v>
      </c>
      <c r="I11" s="36">
        <v>36505.033333333333</v>
      </c>
      <c r="J11" s="36">
        <v>37966.23333333333</v>
      </c>
      <c r="K11" s="36">
        <v>38303.26666666667</v>
      </c>
      <c r="L11" s="36">
        <v>38696.833333333328</v>
      </c>
      <c r="M11" s="37">
        <v>37909.699999999997</v>
      </c>
      <c r="N11" s="37">
        <v>37179.1</v>
      </c>
      <c r="O11" s="38">
        <v>2287125</v>
      </c>
      <c r="P11" s="39">
        <v>-3.4173687210996388E-2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17788.650000000001</v>
      </c>
      <c r="F12" s="40">
        <v>17773.266666666666</v>
      </c>
      <c r="G12" s="41">
        <v>17701.033333333333</v>
      </c>
      <c r="H12" s="41">
        <v>17613.416666666668</v>
      </c>
      <c r="I12" s="41">
        <v>17541.183333333334</v>
      </c>
      <c r="J12" s="41">
        <v>17860.883333333331</v>
      </c>
      <c r="K12" s="41">
        <v>17933.116666666661</v>
      </c>
      <c r="L12" s="41">
        <v>18020.73333333333</v>
      </c>
      <c r="M12" s="31">
        <v>17845.5</v>
      </c>
      <c r="N12" s="31">
        <v>17685.650000000001</v>
      </c>
      <c r="O12" s="42">
        <v>11378100</v>
      </c>
      <c r="P12" s="43">
        <v>-1.9931952280459967E-2</v>
      </c>
    </row>
    <row r="13" spans="1:16" ht="12.75" customHeight="1">
      <c r="A13" s="31">
        <v>3</v>
      </c>
      <c r="B13" s="32" t="s">
        <v>35</v>
      </c>
      <c r="C13" s="33" t="s">
        <v>835</v>
      </c>
      <c r="D13" s="34">
        <v>44586</v>
      </c>
      <c r="E13" s="40">
        <v>18235.400000000001</v>
      </c>
      <c r="F13" s="40">
        <v>18204.116666666669</v>
      </c>
      <c r="G13" s="41">
        <v>18051.333333333336</v>
      </c>
      <c r="H13" s="41">
        <v>17867.266666666666</v>
      </c>
      <c r="I13" s="41">
        <v>17714.483333333334</v>
      </c>
      <c r="J13" s="41">
        <v>18388.183333333338</v>
      </c>
      <c r="K13" s="41">
        <v>18540.966666666671</v>
      </c>
      <c r="L13" s="41">
        <v>18725.03333333334</v>
      </c>
      <c r="M13" s="31">
        <v>18356.900000000001</v>
      </c>
      <c r="N13" s="31">
        <v>18020.05</v>
      </c>
      <c r="O13" s="42">
        <v>1760</v>
      </c>
      <c r="P13" s="43">
        <v>-6.3829787234042548E-2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996.55</v>
      </c>
      <c r="F14" s="40">
        <v>992.75</v>
      </c>
      <c r="G14" s="41">
        <v>985.7</v>
      </c>
      <c r="H14" s="41">
        <v>974.85</v>
      </c>
      <c r="I14" s="41">
        <v>967.80000000000007</v>
      </c>
      <c r="J14" s="41">
        <v>1003.6</v>
      </c>
      <c r="K14" s="41">
        <v>1010.65</v>
      </c>
      <c r="L14" s="41">
        <v>1021.5</v>
      </c>
      <c r="M14" s="31">
        <v>999.8</v>
      </c>
      <c r="N14" s="31">
        <v>981.9</v>
      </c>
      <c r="O14" s="42">
        <v>2357050</v>
      </c>
      <c r="P14" s="43">
        <v>3.619254433586681E-3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18825.7</v>
      </c>
      <c r="F15" s="40">
        <v>18922.066666666666</v>
      </c>
      <c r="G15" s="41">
        <v>18706.583333333332</v>
      </c>
      <c r="H15" s="41">
        <v>18587.466666666667</v>
      </c>
      <c r="I15" s="41">
        <v>18371.983333333334</v>
      </c>
      <c r="J15" s="41">
        <v>19041.183333333331</v>
      </c>
      <c r="K15" s="41">
        <v>19256.666666666668</v>
      </c>
      <c r="L15" s="41">
        <v>19375.783333333329</v>
      </c>
      <c r="M15" s="31">
        <v>19137.55</v>
      </c>
      <c r="N15" s="31">
        <v>18802.95</v>
      </c>
      <c r="O15" s="42">
        <v>34050</v>
      </c>
      <c r="P15" s="43">
        <v>3.6529680365296802E-2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133.9</v>
      </c>
      <c r="F16" s="40">
        <v>132.06666666666669</v>
      </c>
      <c r="G16" s="41">
        <v>129.33333333333337</v>
      </c>
      <c r="H16" s="41">
        <v>124.76666666666668</v>
      </c>
      <c r="I16" s="41">
        <v>122.03333333333336</v>
      </c>
      <c r="J16" s="41">
        <v>136.63333333333338</v>
      </c>
      <c r="K16" s="41">
        <v>139.36666666666667</v>
      </c>
      <c r="L16" s="41">
        <v>143.93333333333339</v>
      </c>
      <c r="M16" s="31">
        <v>134.80000000000001</v>
      </c>
      <c r="N16" s="31">
        <v>127.5</v>
      </c>
      <c r="O16" s="42">
        <v>11044000</v>
      </c>
      <c r="P16" s="43">
        <v>0.21903836813987373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294.45</v>
      </c>
      <c r="F17" s="40">
        <v>290.45</v>
      </c>
      <c r="G17" s="41">
        <v>285.54999999999995</v>
      </c>
      <c r="H17" s="41">
        <v>276.64999999999998</v>
      </c>
      <c r="I17" s="41">
        <v>271.74999999999994</v>
      </c>
      <c r="J17" s="41">
        <v>299.34999999999997</v>
      </c>
      <c r="K17" s="41">
        <v>304.24999999999994</v>
      </c>
      <c r="L17" s="41">
        <v>313.14999999999998</v>
      </c>
      <c r="M17" s="31">
        <v>295.35000000000002</v>
      </c>
      <c r="N17" s="31">
        <v>281.55</v>
      </c>
      <c r="O17" s="42">
        <v>11099400</v>
      </c>
      <c r="P17" s="43">
        <v>1.1371712864250177E-2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2231.75</v>
      </c>
      <c r="F18" s="40">
        <v>2235.2333333333331</v>
      </c>
      <c r="G18" s="41">
        <v>2201.4666666666662</v>
      </c>
      <c r="H18" s="41">
        <v>2171.1833333333329</v>
      </c>
      <c r="I18" s="41">
        <v>2137.4166666666661</v>
      </c>
      <c r="J18" s="41">
        <v>2265.5166666666664</v>
      </c>
      <c r="K18" s="41">
        <v>2299.2833333333338</v>
      </c>
      <c r="L18" s="41">
        <v>2329.5666666666666</v>
      </c>
      <c r="M18" s="31">
        <v>2269</v>
      </c>
      <c r="N18" s="31">
        <v>2204.9499999999998</v>
      </c>
      <c r="O18" s="42">
        <v>2718500</v>
      </c>
      <c r="P18" s="43">
        <v>2.1608417888012026E-2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1715.15</v>
      </c>
      <c r="F19" s="40">
        <v>1707.45</v>
      </c>
      <c r="G19" s="41">
        <v>1686.9</v>
      </c>
      <c r="H19" s="41">
        <v>1658.65</v>
      </c>
      <c r="I19" s="41">
        <v>1638.1000000000001</v>
      </c>
      <c r="J19" s="41">
        <v>1735.7</v>
      </c>
      <c r="K19" s="41">
        <v>1756.2499999999998</v>
      </c>
      <c r="L19" s="41">
        <v>1784.5</v>
      </c>
      <c r="M19" s="31">
        <v>1728</v>
      </c>
      <c r="N19" s="31">
        <v>1679.2</v>
      </c>
      <c r="O19" s="42">
        <v>21304000</v>
      </c>
      <c r="P19" s="43">
        <v>4.2424813802206087E-3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741.05</v>
      </c>
      <c r="F20" s="40">
        <v>741.11666666666667</v>
      </c>
      <c r="G20" s="41">
        <v>731.0333333333333</v>
      </c>
      <c r="H20" s="41">
        <v>721.01666666666665</v>
      </c>
      <c r="I20" s="41">
        <v>710.93333333333328</v>
      </c>
      <c r="J20" s="41">
        <v>751.13333333333333</v>
      </c>
      <c r="K20" s="41">
        <v>761.21666666666658</v>
      </c>
      <c r="L20" s="41">
        <v>771.23333333333335</v>
      </c>
      <c r="M20" s="31">
        <v>751.2</v>
      </c>
      <c r="N20" s="31">
        <v>731.1</v>
      </c>
      <c r="O20" s="42">
        <v>88383750</v>
      </c>
      <c r="P20" s="43">
        <v>1.9244075419477598E-2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3689.5</v>
      </c>
      <c r="F21" s="40">
        <v>3652.8666666666668</v>
      </c>
      <c r="G21" s="41">
        <v>3606.7333333333336</v>
      </c>
      <c r="H21" s="41">
        <v>3523.9666666666667</v>
      </c>
      <c r="I21" s="41">
        <v>3477.8333333333335</v>
      </c>
      <c r="J21" s="41">
        <v>3735.6333333333337</v>
      </c>
      <c r="K21" s="41">
        <v>3781.7666666666669</v>
      </c>
      <c r="L21" s="41">
        <v>3864.5333333333338</v>
      </c>
      <c r="M21" s="31">
        <v>3699</v>
      </c>
      <c r="N21" s="31">
        <v>3570.1</v>
      </c>
      <c r="O21" s="42">
        <v>319000</v>
      </c>
      <c r="P21" s="43">
        <v>6.3091482649842269E-3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637.15</v>
      </c>
      <c r="F22" s="40">
        <v>635.68333333333328</v>
      </c>
      <c r="G22" s="41">
        <v>630.66666666666652</v>
      </c>
      <c r="H22" s="41">
        <v>624.18333333333328</v>
      </c>
      <c r="I22" s="41">
        <v>619.16666666666652</v>
      </c>
      <c r="J22" s="41">
        <v>642.16666666666652</v>
      </c>
      <c r="K22" s="41">
        <v>647.18333333333317</v>
      </c>
      <c r="L22" s="41">
        <v>653.66666666666652</v>
      </c>
      <c r="M22" s="31">
        <v>640.70000000000005</v>
      </c>
      <c r="N22" s="31">
        <v>629.20000000000005</v>
      </c>
      <c r="O22" s="42">
        <v>8999000</v>
      </c>
      <c r="P22" s="43">
        <v>2.5176577808156755E-2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388.35</v>
      </c>
      <c r="F23" s="40">
        <v>389.40000000000003</v>
      </c>
      <c r="G23" s="41">
        <v>383.95000000000005</v>
      </c>
      <c r="H23" s="41">
        <v>379.55</v>
      </c>
      <c r="I23" s="41">
        <v>374.1</v>
      </c>
      <c r="J23" s="41">
        <v>393.80000000000007</v>
      </c>
      <c r="K23" s="41">
        <v>399.25</v>
      </c>
      <c r="L23" s="41">
        <v>403.65000000000009</v>
      </c>
      <c r="M23" s="31">
        <v>394.85</v>
      </c>
      <c r="N23" s="31">
        <v>385</v>
      </c>
      <c r="O23" s="42">
        <v>12843000</v>
      </c>
      <c r="P23" s="43">
        <v>-2.1262002743484224E-2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818.55</v>
      </c>
      <c r="F24" s="40">
        <v>816.13333333333333</v>
      </c>
      <c r="G24" s="41">
        <v>803.41666666666663</v>
      </c>
      <c r="H24" s="41">
        <v>788.2833333333333</v>
      </c>
      <c r="I24" s="41">
        <v>775.56666666666661</v>
      </c>
      <c r="J24" s="41">
        <v>831.26666666666665</v>
      </c>
      <c r="K24" s="41">
        <v>843.98333333333335</v>
      </c>
      <c r="L24" s="41">
        <v>859.11666666666667</v>
      </c>
      <c r="M24" s="31">
        <v>828.85</v>
      </c>
      <c r="N24" s="31">
        <v>801</v>
      </c>
      <c r="O24" s="42">
        <v>1927800</v>
      </c>
      <c r="P24" s="43">
        <v>4.5558086560364468E-2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4979.7</v>
      </c>
      <c r="F25" s="40">
        <v>4979.2333333333336</v>
      </c>
      <c r="G25" s="41">
        <v>4913.4666666666672</v>
      </c>
      <c r="H25" s="41">
        <v>4847.2333333333336</v>
      </c>
      <c r="I25" s="41">
        <v>4781.4666666666672</v>
      </c>
      <c r="J25" s="41">
        <v>5045.4666666666672</v>
      </c>
      <c r="K25" s="41">
        <v>5111.2333333333336</v>
      </c>
      <c r="L25" s="41">
        <v>5177.4666666666672</v>
      </c>
      <c r="M25" s="31">
        <v>5045</v>
      </c>
      <c r="N25" s="31">
        <v>4913</v>
      </c>
      <c r="O25" s="42">
        <v>2313000</v>
      </c>
      <c r="P25" s="43">
        <v>-2.8560650967289973E-3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229.55</v>
      </c>
      <c r="F26" s="40">
        <v>228.23333333333335</v>
      </c>
      <c r="G26" s="41">
        <v>226.26666666666671</v>
      </c>
      <c r="H26" s="41">
        <v>222.98333333333335</v>
      </c>
      <c r="I26" s="41">
        <v>221.01666666666671</v>
      </c>
      <c r="J26" s="41">
        <v>231.51666666666671</v>
      </c>
      <c r="K26" s="41">
        <v>233.48333333333335</v>
      </c>
      <c r="L26" s="41">
        <v>236.76666666666671</v>
      </c>
      <c r="M26" s="31">
        <v>230.2</v>
      </c>
      <c r="N26" s="31">
        <v>224.95</v>
      </c>
      <c r="O26" s="42">
        <v>10650000</v>
      </c>
      <c r="P26" s="43">
        <v>-5.3700677095493811E-3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132.69999999999999</v>
      </c>
      <c r="F27" s="40">
        <v>132.08333333333334</v>
      </c>
      <c r="G27" s="41">
        <v>130.7166666666667</v>
      </c>
      <c r="H27" s="41">
        <v>128.73333333333335</v>
      </c>
      <c r="I27" s="41">
        <v>127.3666666666667</v>
      </c>
      <c r="J27" s="41">
        <v>134.06666666666669</v>
      </c>
      <c r="K27" s="41">
        <v>135.43333333333331</v>
      </c>
      <c r="L27" s="41">
        <v>137.41666666666669</v>
      </c>
      <c r="M27" s="31">
        <v>133.44999999999999</v>
      </c>
      <c r="N27" s="31">
        <v>130.1</v>
      </c>
      <c r="O27" s="42">
        <v>35149500</v>
      </c>
      <c r="P27" s="43">
        <v>-2.3991003373734849E-2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3520.6</v>
      </c>
      <c r="F28" s="40">
        <v>3509.6333333333332</v>
      </c>
      <c r="G28" s="41">
        <v>3477.5666666666666</v>
      </c>
      <c r="H28" s="41">
        <v>3434.5333333333333</v>
      </c>
      <c r="I28" s="41">
        <v>3402.4666666666667</v>
      </c>
      <c r="J28" s="41">
        <v>3552.6666666666665</v>
      </c>
      <c r="K28" s="41">
        <v>3584.7333333333331</v>
      </c>
      <c r="L28" s="41">
        <v>3627.7666666666664</v>
      </c>
      <c r="M28" s="31">
        <v>3541.7</v>
      </c>
      <c r="N28" s="31">
        <v>3466.6</v>
      </c>
      <c r="O28" s="42">
        <v>3412200</v>
      </c>
      <c r="P28" s="43">
        <v>-2.5197120329105246E-2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2429.3000000000002</v>
      </c>
      <c r="F29" s="40">
        <v>2425.0666666666671</v>
      </c>
      <c r="G29" s="41">
        <v>2388.3333333333339</v>
      </c>
      <c r="H29" s="41">
        <v>2347.3666666666668</v>
      </c>
      <c r="I29" s="41">
        <v>2310.6333333333337</v>
      </c>
      <c r="J29" s="41">
        <v>2466.0333333333342</v>
      </c>
      <c r="K29" s="41">
        <v>2502.7666666666669</v>
      </c>
      <c r="L29" s="41">
        <v>2543.7333333333345</v>
      </c>
      <c r="M29" s="31">
        <v>2461.8000000000002</v>
      </c>
      <c r="N29" s="31">
        <v>2384.1</v>
      </c>
      <c r="O29" s="42">
        <v>844525</v>
      </c>
      <c r="P29" s="43">
        <v>6.4471403812824957E-2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9185.9</v>
      </c>
      <c r="F30" s="40">
        <v>9170.7833333333347</v>
      </c>
      <c r="G30" s="41">
        <v>9051.5666666666693</v>
      </c>
      <c r="H30" s="41">
        <v>8917.2333333333354</v>
      </c>
      <c r="I30" s="41">
        <v>8798.0166666666701</v>
      </c>
      <c r="J30" s="41">
        <v>9305.1166666666686</v>
      </c>
      <c r="K30" s="41">
        <v>9424.3333333333321</v>
      </c>
      <c r="L30" s="41">
        <v>9558.6666666666679</v>
      </c>
      <c r="M30" s="31">
        <v>9290</v>
      </c>
      <c r="N30" s="31">
        <v>9036.4500000000007</v>
      </c>
      <c r="O30" s="42">
        <v>57675</v>
      </c>
      <c r="P30" s="43">
        <v>-1.4102564102564103E-2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1173.25</v>
      </c>
      <c r="F31" s="40">
        <v>1171.6833333333334</v>
      </c>
      <c r="G31" s="41">
        <v>1149.6166666666668</v>
      </c>
      <c r="H31" s="41">
        <v>1125.9833333333333</v>
      </c>
      <c r="I31" s="41">
        <v>1103.9166666666667</v>
      </c>
      <c r="J31" s="41">
        <v>1195.3166666666668</v>
      </c>
      <c r="K31" s="41">
        <v>1217.3833333333334</v>
      </c>
      <c r="L31" s="41">
        <v>1241.0166666666669</v>
      </c>
      <c r="M31" s="31">
        <v>1193.75</v>
      </c>
      <c r="N31" s="31">
        <v>1148.05</v>
      </c>
      <c r="O31" s="42">
        <v>4138000</v>
      </c>
      <c r="P31" s="43">
        <v>3.7222709612733426E-2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719.25</v>
      </c>
      <c r="F32" s="40">
        <v>721.43333333333339</v>
      </c>
      <c r="G32" s="41">
        <v>713.86666666666679</v>
      </c>
      <c r="H32" s="41">
        <v>708.48333333333335</v>
      </c>
      <c r="I32" s="41">
        <v>700.91666666666674</v>
      </c>
      <c r="J32" s="41">
        <v>726.81666666666683</v>
      </c>
      <c r="K32" s="41">
        <v>734.38333333333344</v>
      </c>
      <c r="L32" s="41">
        <v>739.76666666666688</v>
      </c>
      <c r="M32" s="31">
        <v>729</v>
      </c>
      <c r="N32" s="31">
        <v>716.05</v>
      </c>
      <c r="O32" s="42">
        <v>14845500</v>
      </c>
      <c r="P32" s="43">
        <v>-5.5764883195177093E-3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731.35</v>
      </c>
      <c r="F33" s="40">
        <v>728.94999999999993</v>
      </c>
      <c r="G33" s="41">
        <v>722.49999999999989</v>
      </c>
      <c r="H33" s="41">
        <v>713.65</v>
      </c>
      <c r="I33" s="41">
        <v>707.19999999999993</v>
      </c>
      <c r="J33" s="41">
        <v>737.79999999999984</v>
      </c>
      <c r="K33" s="41">
        <v>744.24999999999989</v>
      </c>
      <c r="L33" s="41">
        <v>753.0999999999998</v>
      </c>
      <c r="M33" s="31">
        <v>735.4</v>
      </c>
      <c r="N33" s="31">
        <v>720.1</v>
      </c>
      <c r="O33" s="42">
        <v>47341200</v>
      </c>
      <c r="P33" s="43">
        <v>-1.6184538653366585E-2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3430.55</v>
      </c>
      <c r="F34" s="40">
        <v>3403.5333333333333</v>
      </c>
      <c r="G34" s="41">
        <v>3365.0666666666666</v>
      </c>
      <c r="H34" s="41">
        <v>3299.5833333333335</v>
      </c>
      <c r="I34" s="41">
        <v>3261.1166666666668</v>
      </c>
      <c r="J34" s="41">
        <v>3469.0166666666664</v>
      </c>
      <c r="K34" s="41">
        <v>3507.4833333333327</v>
      </c>
      <c r="L34" s="41">
        <v>3572.9666666666662</v>
      </c>
      <c r="M34" s="31">
        <v>3442</v>
      </c>
      <c r="N34" s="31">
        <v>3338.05</v>
      </c>
      <c r="O34" s="42">
        <v>3202500</v>
      </c>
      <c r="P34" s="43">
        <v>3.3814865628278588E-2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18073.400000000001</v>
      </c>
      <c r="F35" s="40">
        <v>17996.116666666669</v>
      </c>
      <c r="G35" s="41">
        <v>17832.233333333337</v>
      </c>
      <c r="H35" s="41">
        <v>17591.066666666669</v>
      </c>
      <c r="I35" s="41">
        <v>17427.183333333338</v>
      </c>
      <c r="J35" s="41">
        <v>18237.283333333336</v>
      </c>
      <c r="K35" s="41">
        <v>18401.166666666668</v>
      </c>
      <c r="L35" s="41">
        <v>18642.333333333336</v>
      </c>
      <c r="M35" s="31">
        <v>18160</v>
      </c>
      <c r="N35" s="31">
        <v>17754.95</v>
      </c>
      <c r="O35" s="42">
        <v>613950</v>
      </c>
      <c r="P35" s="43">
        <v>3.2890309555854647E-2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7759.85</v>
      </c>
      <c r="F36" s="40">
        <v>7689</v>
      </c>
      <c r="G36" s="41">
        <v>7582</v>
      </c>
      <c r="H36" s="41">
        <v>7404.15</v>
      </c>
      <c r="I36" s="41">
        <v>7297.15</v>
      </c>
      <c r="J36" s="41">
        <v>7866.85</v>
      </c>
      <c r="K36" s="41">
        <v>7973.85</v>
      </c>
      <c r="L36" s="41">
        <v>8151.7000000000007</v>
      </c>
      <c r="M36" s="31">
        <v>7796</v>
      </c>
      <c r="N36" s="31">
        <v>7511.15</v>
      </c>
      <c r="O36" s="42">
        <v>3897125</v>
      </c>
      <c r="P36" s="43">
        <v>-2.4407797978533655E-2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2372.5500000000002</v>
      </c>
      <c r="F37" s="40">
        <v>2353.6833333333334</v>
      </c>
      <c r="G37" s="41">
        <v>2329.8666666666668</v>
      </c>
      <c r="H37" s="41">
        <v>2287.1833333333334</v>
      </c>
      <c r="I37" s="41">
        <v>2263.3666666666668</v>
      </c>
      <c r="J37" s="41">
        <v>2396.3666666666668</v>
      </c>
      <c r="K37" s="41">
        <v>2420.1833333333334</v>
      </c>
      <c r="L37" s="41">
        <v>2462.8666666666668</v>
      </c>
      <c r="M37" s="31">
        <v>2377.5</v>
      </c>
      <c r="N37" s="31">
        <v>2311</v>
      </c>
      <c r="O37" s="42">
        <v>1366800</v>
      </c>
      <c r="P37" s="43">
        <v>-8.1277213352685049E-3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425.55</v>
      </c>
      <c r="F38" s="40">
        <v>424.7833333333333</v>
      </c>
      <c r="G38" s="41">
        <v>411.01666666666659</v>
      </c>
      <c r="H38" s="41">
        <v>396.48333333333329</v>
      </c>
      <c r="I38" s="41">
        <v>382.71666666666658</v>
      </c>
      <c r="J38" s="41">
        <v>439.31666666666661</v>
      </c>
      <c r="K38" s="41">
        <v>453.08333333333326</v>
      </c>
      <c r="L38" s="41">
        <v>467.61666666666662</v>
      </c>
      <c r="M38" s="31">
        <v>438.55</v>
      </c>
      <c r="N38" s="31">
        <v>410.25</v>
      </c>
      <c r="O38" s="42">
        <v>4798400</v>
      </c>
      <c r="P38" s="43">
        <v>0.18537549407114626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265.75</v>
      </c>
      <c r="F39" s="40">
        <v>263.86666666666667</v>
      </c>
      <c r="G39" s="41">
        <v>259.88333333333333</v>
      </c>
      <c r="H39" s="41">
        <v>254.01666666666665</v>
      </c>
      <c r="I39" s="41">
        <v>250.0333333333333</v>
      </c>
      <c r="J39" s="41">
        <v>269.73333333333335</v>
      </c>
      <c r="K39" s="41">
        <v>273.7166666666667</v>
      </c>
      <c r="L39" s="41">
        <v>279.58333333333337</v>
      </c>
      <c r="M39" s="31">
        <v>267.85000000000002</v>
      </c>
      <c r="N39" s="31">
        <v>258</v>
      </c>
      <c r="O39" s="42">
        <v>30618000</v>
      </c>
      <c r="P39" s="43">
        <v>4.2343280838286659E-2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87</v>
      </c>
      <c r="F40" s="40">
        <v>86.116666666666674</v>
      </c>
      <c r="G40" s="41">
        <v>84.533333333333346</v>
      </c>
      <c r="H40" s="41">
        <v>82.066666666666677</v>
      </c>
      <c r="I40" s="41">
        <v>80.483333333333348</v>
      </c>
      <c r="J40" s="41">
        <v>88.583333333333343</v>
      </c>
      <c r="K40" s="41">
        <v>90.166666666666657</v>
      </c>
      <c r="L40" s="41">
        <v>92.63333333333334</v>
      </c>
      <c r="M40" s="31">
        <v>87.7</v>
      </c>
      <c r="N40" s="31">
        <v>83.65</v>
      </c>
      <c r="O40" s="42">
        <v>148753800</v>
      </c>
      <c r="P40" s="43">
        <v>4.0255277368679433E-2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1862.45</v>
      </c>
      <c r="F41" s="40">
        <v>1838.1499999999999</v>
      </c>
      <c r="G41" s="41">
        <v>1808.8499999999997</v>
      </c>
      <c r="H41" s="41">
        <v>1755.2499999999998</v>
      </c>
      <c r="I41" s="41">
        <v>1725.9499999999996</v>
      </c>
      <c r="J41" s="41">
        <v>1891.7499999999998</v>
      </c>
      <c r="K41" s="41">
        <v>1921.05</v>
      </c>
      <c r="L41" s="41">
        <v>1974.6499999999999</v>
      </c>
      <c r="M41" s="31">
        <v>1867.45</v>
      </c>
      <c r="N41" s="31">
        <v>1784.55</v>
      </c>
      <c r="O41" s="42">
        <v>1664300</v>
      </c>
      <c r="P41" s="43">
        <v>-1.9124797406807132E-2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212.9</v>
      </c>
      <c r="F42" s="40">
        <v>213.01666666666665</v>
      </c>
      <c r="G42" s="41">
        <v>211.8833333333333</v>
      </c>
      <c r="H42" s="41">
        <v>210.86666666666665</v>
      </c>
      <c r="I42" s="41">
        <v>209.73333333333329</v>
      </c>
      <c r="J42" s="41">
        <v>214.0333333333333</v>
      </c>
      <c r="K42" s="41">
        <v>215.16666666666663</v>
      </c>
      <c r="L42" s="41">
        <v>216.18333333333331</v>
      </c>
      <c r="M42" s="31">
        <v>214.15</v>
      </c>
      <c r="N42" s="31">
        <v>212</v>
      </c>
      <c r="O42" s="42">
        <v>24578400</v>
      </c>
      <c r="P42" s="43">
        <v>2.6015228426395941E-2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782.85</v>
      </c>
      <c r="F43" s="40">
        <v>784.5333333333333</v>
      </c>
      <c r="G43" s="41">
        <v>777.56666666666661</v>
      </c>
      <c r="H43" s="41">
        <v>772.2833333333333</v>
      </c>
      <c r="I43" s="41">
        <v>765.31666666666661</v>
      </c>
      <c r="J43" s="41">
        <v>789.81666666666661</v>
      </c>
      <c r="K43" s="41">
        <v>796.7833333333333</v>
      </c>
      <c r="L43" s="41">
        <v>802.06666666666661</v>
      </c>
      <c r="M43" s="31">
        <v>791.5</v>
      </c>
      <c r="N43" s="31">
        <v>779.25</v>
      </c>
      <c r="O43" s="42">
        <v>5126000</v>
      </c>
      <c r="P43" s="43">
        <v>1.9693654266958426E-2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750.7</v>
      </c>
      <c r="F44" s="40">
        <v>739.75</v>
      </c>
      <c r="G44" s="41">
        <v>726.75</v>
      </c>
      <c r="H44" s="41">
        <v>702.8</v>
      </c>
      <c r="I44" s="41">
        <v>689.8</v>
      </c>
      <c r="J44" s="41">
        <v>763.7</v>
      </c>
      <c r="K44" s="41">
        <v>776.7</v>
      </c>
      <c r="L44" s="41">
        <v>800.65000000000009</v>
      </c>
      <c r="M44" s="31">
        <v>752.75</v>
      </c>
      <c r="N44" s="31">
        <v>715.8</v>
      </c>
      <c r="O44" s="42">
        <v>7452000</v>
      </c>
      <c r="P44" s="43">
        <v>-1.320885887377098E-2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711.5</v>
      </c>
      <c r="F45" s="40">
        <v>711.2166666666667</v>
      </c>
      <c r="G45" s="41">
        <v>701.28333333333342</v>
      </c>
      <c r="H45" s="41">
        <v>691.06666666666672</v>
      </c>
      <c r="I45" s="41">
        <v>681.13333333333344</v>
      </c>
      <c r="J45" s="41">
        <v>721.43333333333339</v>
      </c>
      <c r="K45" s="41">
        <v>731.36666666666679</v>
      </c>
      <c r="L45" s="41">
        <v>741.58333333333337</v>
      </c>
      <c r="M45" s="31">
        <v>721.15</v>
      </c>
      <c r="N45" s="31">
        <v>701</v>
      </c>
      <c r="O45" s="42">
        <v>61672100</v>
      </c>
      <c r="P45" s="43">
        <v>-6.2731905923797696E-2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60.45</v>
      </c>
      <c r="F46" s="40">
        <v>60.016666666666673</v>
      </c>
      <c r="G46" s="41">
        <v>59.183333333333344</v>
      </c>
      <c r="H46" s="41">
        <v>57.916666666666671</v>
      </c>
      <c r="I46" s="41">
        <v>57.083333333333343</v>
      </c>
      <c r="J46" s="41">
        <v>61.283333333333346</v>
      </c>
      <c r="K46" s="41">
        <v>62.116666666666674</v>
      </c>
      <c r="L46" s="41">
        <v>63.383333333333347</v>
      </c>
      <c r="M46" s="31">
        <v>60.85</v>
      </c>
      <c r="N46" s="31">
        <v>58.75</v>
      </c>
      <c r="O46" s="42">
        <v>119406000</v>
      </c>
      <c r="P46" s="43">
        <v>2.6446430183229532E-2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362.2</v>
      </c>
      <c r="F47" s="40">
        <v>362.81666666666661</v>
      </c>
      <c r="G47" s="41">
        <v>359.73333333333323</v>
      </c>
      <c r="H47" s="41">
        <v>357.26666666666665</v>
      </c>
      <c r="I47" s="41">
        <v>354.18333333333328</v>
      </c>
      <c r="J47" s="41">
        <v>365.28333333333319</v>
      </c>
      <c r="K47" s="41">
        <v>368.36666666666656</v>
      </c>
      <c r="L47" s="41">
        <v>370.83333333333314</v>
      </c>
      <c r="M47" s="31">
        <v>365.9</v>
      </c>
      <c r="N47" s="31">
        <v>360.35</v>
      </c>
      <c r="O47" s="42">
        <v>18535700</v>
      </c>
      <c r="P47" s="43">
        <v>1.5883020294970376E-2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17311.45</v>
      </c>
      <c r="F48" s="40">
        <v>17358.383333333335</v>
      </c>
      <c r="G48" s="41">
        <v>17157.866666666669</v>
      </c>
      <c r="H48" s="41">
        <v>17004.283333333333</v>
      </c>
      <c r="I48" s="41">
        <v>16803.766666666666</v>
      </c>
      <c r="J48" s="41">
        <v>17511.966666666671</v>
      </c>
      <c r="K48" s="41">
        <v>17712.483333333341</v>
      </c>
      <c r="L48" s="41">
        <v>17866.066666666673</v>
      </c>
      <c r="M48" s="31">
        <v>17558.900000000001</v>
      </c>
      <c r="N48" s="31">
        <v>17204.8</v>
      </c>
      <c r="O48" s="42">
        <v>167250</v>
      </c>
      <c r="P48" s="43">
        <v>2.5444512568976087E-2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396.55</v>
      </c>
      <c r="F49" s="40">
        <v>395.10000000000008</v>
      </c>
      <c r="G49" s="41">
        <v>392.80000000000018</v>
      </c>
      <c r="H49" s="41">
        <v>389.05000000000013</v>
      </c>
      <c r="I49" s="41">
        <v>386.75000000000023</v>
      </c>
      <c r="J49" s="41">
        <v>398.85000000000014</v>
      </c>
      <c r="K49" s="41">
        <v>401.15</v>
      </c>
      <c r="L49" s="41">
        <v>404.90000000000009</v>
      </c>
      <c r="M49" s="31">
        <v>397.4</v>
      </c>
      <c r="N49" s="31">
        <v>391.35</v>
      </c>
      <c r="O49" s="42">
        <v>30283200</v>
      </c>
      <c r="P49" s="43">
        <v>-5.5562123182409271E-3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3681.3</v>
      </c>
      <c r="F50" s="40">
        <v>3668.75</v>
      </c>
      <c r="G50" s="41">
        <v>3646.55</v>
      </c>
      <c r="H50" s="41">
        <v>3611.8</v>
      </c>
      <c r="I50" s="41">
        <v>3589.6000000000004</v>
      </c>
      <c r="J50" s="41">
        <v>3703.5</v>
      </c>
      <c r="K50" s="41">
        <v>3725.7</v>
      </c>
      <c r="L50" s="41">
        <v>3760.45</v>
      </c>
      <c r="M50" s="31">
        <v>3690.95</v>
      </c>
      <c r="N50" s="31">
        <v>3634</v>
      </c>
      <c r="O50" s="42">
        <v>1222400</v>
      </c>
      <c r="P50" s="43">
        <v>-3.1532245286008558E-2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561.6</v>
      </c>
      <c r="F51" s="40">
        <v>555.94999999999993</v>
      </c>
      <c r="G51" s="41">
        <v>545.74999999999989</v>
      </c>
      <c r="H51" s="41">
        <v>529.9</v>
      </c>
      <c r="I51" s="41">
        <v>519.69999999999993</v>
      </c>
      <c r="J51" s="41">
        <v>571.79999999999984</v>
      </c>
      <c r="K51" s="41">
        <v>581.99999999999989</v>
      </c>
      <c r="L51" s="41">
        <v>597.8499999999998</v>
      </c>
      <c r="M51" s="31">
        <v>566.15</v>
      </c>
      <c r="N51" s="31">
        <v>540.1</v>
      </c>
      <c r="O51" s="42">
        <v>4933500</v>
      </c>
      <c r="P51" s="43">
        <v>2.6785714285714284E-2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459.3</v>
      </c>
      <c r="F52" s="40">
        <v>460.16666666666669</v>
      </c>
      <c r="G52" s="41">
        <v>456.83333333333337</v>
      </c>
      <c r="H52" s="41">
        <v>454.36666666666667</v>
      </c>
      <c r="I52" s="41">
        <v>451.03333333333336</v>
      </c>
      <c r="J52" s="41">
        <v>462.63333333333338</v>
      </c>
      <c r="K52" s="41">
        <v>465.96666666666675</v>
      </c>
      <c r="L52" s="41">
        <v>468.43333333333339</v>
      </c>
      <c r="M52" s="31">
        <v>463.5</v>
      </c>
      <c r="N52" s="31">
        <v>457.7</v>
      </c>
      <c r="O52" s="42">
        <v>19354500</v>
      </c>
      <c r="P52" s="43">
        <v>2.1599024560181153E-2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212.85</v>
      </c>
      <c r="F53" s="40">
        <v>211.83333333333334</v>
      </c>
      <c r="G53" s="41">
        <v>209.06666666666669</v>
      </c>
      <c r="H53" s="41">
        <v>205.28333333333336</v>
      </c>
      <c r="I53" s="41">
        <v>202.51666666666671</v>
      </c>
      <c r="J53" s="41">
        <v>215.61666666666667</v>
      </c>
      <c r="K53" s="41">
        <v>218.38333333333333</v>
      </c>
      <c r="L53" s="41">
        <v>222.16666666666666</v>
      </c>
      <c r="M53" s="31">
        <v>214.6</v>
      </c>
      <c r="N53" s="31">
        <v>208.05</v>
      </c>
      <c r="O53" s="42">
        <v>51840000</v>
      </c>
      <c r="P53" s="43">
        <v>2.820432466311501E-3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590.20000000000005</v>
      </c>
      <c r="F54" s="40">
        <v>587.01666666666677</v>
      </c>
      <c r="G54" s="41">
        <v>581.68333333333351</v>
      </c>
      <c r="H54" s="41">
        <v>573.16666666666674</v>
      </c>
      <c r="I54" s="41">
        <v>567.83333333333348</v>
      </c>
      <c r="J54" s="41">
        <v>595.53333333333353</v>
      </c>
      <c r="K54" s="41">
        <v>600.86666666666679</v>
      </c>
      <c r="L54" s="41">
        <v>609.38333333333355</v>
      </c>
      <c r="M54" s="31">
        <v>592.35</v>
      </c>
      <c r="N54" s="31">
        <v>578.5</v>
      </c>
      <c r="O54" s="42">
        <v>3869775</v>
      </c>
      <c r="P54" s="43">
        <v>-2.5131942699170647E-3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429.15</v>
      </c>
      <c r="F55" s="40">
        <v>431.05</v>
      </c>
      <c r="G55" s="41">
        <v>423.1</v>
      </c>
      <c r="H55" s="41">
        <v>417.05</v>
      </c>
      <c r="I55" s="41">
        <v>409.1</v>
      </c>
      <c r="J55" s="41">
        <v>437.1</v>
      </c>
      <c r="K55" s="41">
        <v>445.04999999999995</v>
      </c>
      <c r="L55" s="41">
        <v>451.1</v>
      </c>
      <c r="M55" s="31">
        <v>439</v>
      </c>
      <c r="N55" s="31">
        <v>425</v>
      </c>
      <c r="O55" s="42">
        <v>2929500</v>
      </c>
      <c r="P55" s="43">
        <v>6.6630256690333151E-2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565.54999999999995</v>
      </c>
      <c r="F56" s="40">
        <v>563.06666666666672</v>
      </c>
      <c r="G56" s="41">
        <v>558.28333333333342</v>
      </c>
      <c r="H56" s="41">
        <v>551.01666666666665</v>
      </c>
      <c r="I56" s="41">
        <v>546.23333333333335</v>
      </c>
      <c r="J56" s="41">
        <v>570.33333333333348</v>
      </c>
      <c r="K56" s="41">
        <v>575.11666666666679</v>
      </c>
      <c r="L56" s="41">
        <v>582.38333333333355</v>
      </c>
      <c r="M56" s="31">
        <v>567.85</v>
      </c>
      <c r="N56" s="31">
        <v>555.79999999999995</v>
      </c>
      <c r="O56" s="42">
        <v>7185000</v>
      </c>
      <c r="P56" s="43">
        <v>-3.3462249873885991E-2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924.25</v>
      </c>
      <c r="F57" s="40">
        <v>927.66666666666663</v>
      </c>
      <c r="G57" s="41">
        <v>917.58333333333326</v>
      </c>
      <c r="H57" s="41">
        <v>910.91666666666663</v>
      </c>
      <c r="I57" s="41">
        <v>900.83333333333326</v>
      </c>
      <c r="J57" s="41">
        <v>934.33333333333326</v>
      </c>
      <c r="K57" s="41">
        <v>944.41666666666652</v>
      </c>
      <c r="L57" s="41">
        <v>951.08333333333326</v>
      </c>
      <c r="M57" s="31">
        <v>937.75</v>
      </c>
      <c r="N57" s="31">
        <v>921</v>
      </c>
      <c r="O57" s="42">
        <v>10032100</v>
      </c>
      <c r="P57" s="43">
        <v>-5.2848672338231505E-3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154.94999999999999</v>
      </c>
      <c r="F58" s="40">
        <v>154.71666666666667</v>
      </c>
      <c r="G58" s="41">
        <v>153.63333333333333</v>
      </c>
      <c r="H58" s="41">
        <v>152.31666666666666</v>
      </c>
      <c r="I58" s="41">
        <v>151.23333333333332</v>
      </c>
      <c r="J58" s="41">
        <v>156.03333333333333</v>
      </c>
      <c r="K58" s="41">
        <v>157.11666666666665</v>
      </c>
      <c r="L58" s="41">
        <v>158.43333333333334</v>
      </c>
      <c r="M58" s="31">
        <v>155.80000000000001</v>
      </c>
      <c r="N58" s="31">
        <v>153.4</v>
      </c>
      <c r="O58" s="42">
        <v>45775800</v>
      </c>
      <c r="P58" s="43">
        <v>3.3140016570008283E-3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5818.65</v>
      </c>
      <c r="F59" s="40">
        <v>5805.2666666666664</v>
      </c>
      <c r="G59" s="41">
        <v>5705.5333333333328</v>
      </c>
      <c r="H59" s="41">
        <v>5592.4166666666661</v>
      </c>
      <c r="I59" s="41">
        <v>5492.6833333333325</v>
      </c>
      <c r="J59" s="41">
        <v>5918.3833333333332</v>
      </c>
      <c r="K59" s="41">
        <v>6018.1166666666668</v>
      </c>
      <c r="L59" s="41">
        <v>6131.2333333333336</v>
      </c>
      <c r="M59" s="31">
        <v>5905</v>
      </c>
      <c r="N59" s="31">
        <v>5692.15</v>
      </c>
      <c r="O59" s="42">
        <v>713500</v>
      </c>
      <c r="P59" s="43">
        <v>6.7729645830393679E-3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1464.65</v>
      </c>
      <c r="F60" s="40">
        <v>1462.2333333333333</v>
      </c>
      <c r="G60" s="41">
        <v>1454.6666666666667</v>
      </c>
      <c r="H60" s="41">
        <v>1444.6833333333334</v>
      </c>
      <c r="I60" s="41">
        <v>1437.1166666666668</v>
      </c>
      <c r="J60" s="41">
        <v>1472.2166666666667</v>
      </c>
      <c r="K60" s="41">
        <v>1479.7833333333333</v>
      </c>
      <c r="L60" s="41">
        <v>1489.7666666666667</v>
      </c>
      <c r="M60" s="31">
        <v>1469.8</v>
      </c>
      <c r="N60" s="31">
        <v>1452.25</v>
      </c>
      <c r="O60" s="42">
        <v>3177300</v>
      </c>
      <c r="P60" s="43">
        <v>-1.4973958333333334E-2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636.4</v>
      </c>
      <c r="F61" s="40">
        <v>634.16666666666663</v>
      </c>
      <c r="G61" s="41">
        <v>627.43333333333328</v>
      </c>
      <c r="H61" s="41">
        <v>618.4666666666667</v>
      </c>
      <c r="I61" s="41">
        <v>611.73333333333335</v>
      </c>
      <c r="J61" s="41">
        <v>643.13333333333321</v>
      </c>
      <c r="K61" s="41">
        <v>649.86666666666656</v>
      </c>
      <c r="L61" s="41">
        <v>658.83333333333314</v>
      </c>
      <c r="M61" s="31">
        <v>640.9</v>
      </c>
      <c r="N61" s="31">
        <v>625.20000000000005</v>
      </c>
      <c r="O61" s="42">
        <v>6484800</v>
      </c>
      <c r="P61" s="43">
        <v>3.0773143438453714E-2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781.3</v>
      </c>
      <c r="F62" s="40">
        <v>779.61666666666667</v>
      </c>
      <c r="G62" s="41">
        <v>771.73333333333335</v>
      </c>
      <c r="H62" s="41">
        <v>762.16666666666663</v>
      </c>
      <c r="I62" s="41">
        <v>754.2833333333333</v>
      </c>
      <c r="J62" s="41">
        <v>789.18333333333339</v>
      </c>
      <c r="K62" s="41">
        <v>797.06666666666683</v>
      </c>
      <c r="L62" s="41">
        <v>806.63333333333344</v>
      </c>
      <c r="M62" s="31">
        <v>787.5</v>
      </c>
      <c r="N62" s="31">
        <v>770.05</v>
      </c>
      <c r="O62" s="42">
        <v>1262500</v>
      </c>
      <c r="P62" s="43">
        <v>1.507537688442211E-2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441.7</v>
      </c>
      <c r="F63" s="40">
        <v>440.46666666666664</v>
      </c>
      <c r="G63" s="41">
        <v>436.2833333333333</v>
      </c>
      <c r="H63" s="41">
        <v>430.86666666666667</v>
      </c>
      <c r="I63" s="41">
        <v>426.68333333333334</v>
      </c>
      <c r="J63" s="41">
        <v>445.88333333333327</v>
      </c>
      <c r="K63" s="41">
        <v>450.06666666666655</v>
      </c>
      <c r="L63" s="41">
        <v>455.48333333333323</v>
      </c>
      <c r="M63" s="31">
        <v>444.65</v>
      </c>
      <c r="N63" s="31">
        <v>435.05</v>
      </c>
      <c r="O63" s="42">
        <v>2176900</v>
      </c>
      <c r="P63" s="43">
        <v>-5.5276381909547742E-3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140.69999999999999</v>
      </c>
      <c r="F64" s="40">
        <v>141.93333333333334</v>
      </c>
      <c r="G64" s="41">
        <v>139.06666666666666</v>
      </c>
      <c r="H64" s="41">
        <v>137.43333333333334</v>
      </c>
      <c r="I64" s="41">
        <v>134.56666666666666</v>
      </c>
      <c r="J64" s="41">
        <v>143.56666666666666</v>
      </c>
      <c r="K64" s="41">
        <v>146.43333333333334</v>
      </c>
      <c r="L64" s="41">
        <v>148.06666666666666</v>
      </c>
      <c r="M64" s="31">
        <v>144.80000000000001</v>
      </c>
      <c r="N64" s="31">
        <v>140.30000000000001</v>
      </c>
      <c r="O64" s="42">
        <v>10784800</v>
      </c>
      <c r="P64" s="43">
        <v>0.14265129682997119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942.15</v>
      </c>
      <c r="F65" s="40">
        <v>936.16666666666663</v>
      </c>
      <c r="G65" s="41">
        <v>925.98333333333323</v>
      </c>
      <c r="H65" s="41">
        <v>909.81666666666661</v>
      </c>
      <c r="I65" s="41">
        <v>899.63333333333321</v>
      </c>
      <c r="J65" s="41">
        <v>952.33333333333326</v>
      </c>
      <c r="K65" s="41">
        <v>962.51666666666665</v>
      </c>
      <c r="L65" s="41">
        <v>978.68333333333328</v>
      </c>
      <c r="M65" s="31">
        <v>946.35</v>
      </c>
      <c r="N65" s="31">
        <v>920</v>
      </c>
      <c r="O65" s="42">
        <v>1050000</v>
      </c>
      <c r="P65" s="43">
        <v>-1.5748031496062992E-2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583.54999999999995</v>
      </c>
      <c r="F66" s="40">
        <v>581.54999999999995</v>
      </c>
      <c r="G66" s="41">
        <v>578.69999999999993</v>
      </c>
      <c r="H66" s="41">
        <v>573.85</v>
      </c>
      <c r="I66" s="41">
        <v>571</v>
      </c>
      <c r="J66" s="41">
        <v>586.39999999999986</v>
      </c>
      <c r="K66" s="41">
        <v>589.24999999999977</v>
      </c>
      <c r="L66" s="41">
        <v>594.0999999999998</v>
      </c>
      <c r="M66" s="31">
        <v>584.4</v>
      </c>
      <c r="N66" s="31">
        <v>576.70000000000005</v>
      </c>
      <c r="O66" s="42">
        <v>10162500</v>
      </c>
      <c r="P66" s="43">
        <v>-1.8590053114437469E-2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1889.85</v>
      </c>
      <c r="F67" s="40">
        <v>1896.6166666666668</v>
      </c>
      <c r="G67" s="41">
        <v>1873.2333333333336</v>
      </c>
      <c r="H67" s="41">
        <v>1856.6166666666668</v>
      </c>
      <c r="I67" s="41">
        <v>1833.2333333333336</v>
      </c>
      <c r="J67" s="41">
        <v>1913.2333333333336</v>
      </c>
      <c r="K67" s="41">
        <v>1936.6166666666668</v>
      </c>
      <c r="L67" s="41">
        <v>1953.2333333333336</v>
      </c>
      <c r="M67" s="31">
        <v>1920</v>
      </c>
      <c r="N67" s="31">
        <v>1880</v>
      </c>
      <c r="O67" s="42">
        <v>524000</v>
      </c>
      <c r="P67" s="43">
        <v>-3.6764705882352942E-2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2544.5500000000002</v>
      </c>
      <c r="F68" s="40">
        <v>2530.5166666666669</v>
      </c>
      <c r="G68" s="41">
        <v>2506.0333333333338</v>
      </c>
      <c r="H68" s="41">
        <v>2467.5166666666669</v>
      </c>
      <c r="I68" s="41">
        <v>2443.0333333333338</v>
      </c>
      <c r="J68" s="41">
        <v>2569.0333333333338</v>
      </c>
      <c r="K68" s="41">
        <v>2593.5166666666664</v>
      </c>
      <c r="L68" s="41">
        <v>2632.0333333333338</v>
      </c>
      <c r="M68" s="31">
        <v>2555</v>
      </c>
      <c r="N68" s="31">
        <v>2492</v>
      </c>
      <c r="O68" s="42">
        <v>2238500</v>
      </c>
      <c r="P68" s="43">
        <v>-1.5611061552185548E-3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273.35000000000002</v>
      </c>
      <c r="F69" s="40">
        <v>268.31666666666666</v>
      </c>
      <c r="G69" s="41">
        <v>262.18333333333334</v>
      </c>
      <c r="H69" s="41">
        <v>251.01666666666665</v>
      </c>
      <c r="I69" s="41">
        <v>244.88333333333333</v>
      </c>
      <c r="J69" s="41">
        <v>279.48333333333335</v>
      </c>
      <c r="K69" s="41">
        <v>285.61666666666667</v>
      </c>
      <c r="L69" s="41">
        <v>296.78333333333336</v>
      </c>
      <c r="M69" s="31">
        <v>274.45</v>
      </c>
      <c r="N69" s="31">
        <v>257.14999999999998</v>
      </c>
      <c r="O69" s="42">
        <v>18335600</v>
      </c>
      <c r="P69" s="43">
        <v>7.1073491871557162E-2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4507.7</v>
      </c>
      <c r="F70" s="40">
        <v>4523.0999999999995</v>
      </c>
      <c r="G70" s="41">
        <v>4469.5999999999985</v>
      </c>
      <c r="H70" s="41">
        <v>4431.4999999999991</v>
      </c>
      <c r="I70" s="41">
        <v>4377.9999999999982</v>
      </c>
      <c r="J70" s="41">
        <v>4561.1999999999989</v>
      </c>
      <c r="K70" s="41">
        <v>4614.7000000000007</v>
      </c>
      <c r="L70" s="41">
        <v>4652.7999999999993</v>
      </c>
      <c r="M70" s="31">
        <v>4576.6000000000004</v>
      </c>
      <c r="N70" s="31">
        <v>4485</v>
      </c>
      <c r="O70" s="42">
        <v>2645300</v>
      </c>
      <c r="P70" s="43">
        <v>4.4169890266045633E-2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5364</v>
      </c>
      <c r="F71" s="40">
        <v>5323.3666666666668</v>
      </c>
      <c r="G71" s="41">
        <v>5272.0333333333338</v>
      </c>
      <c r="H71" s="41">
        <v>5180.0666666666666</v>
      </c>
      <c r="I71" s="41">
        <v>5128.7333333333336</v>
      </c>
      <c r="J71" s="41">
        <v>5415.3333333333339</v>
      </c>
      <c r="K71" s="41">
        <v>5466.6666666666661</v>
      </c>
      <c r="L71" s="41">
        <v>5558.6333333333341</v>
      </c>
      <c r="M71" s="31">
        <v>5374.7</v>
      </c>
      <c r="N71" s="31">
        <v>5231.3999999999996</v>
      </c>
      <c r="O71" s="42">
        <v>560500</v>
      </c>
      <c r="P71" s="43">
        <v>0.10497782158698866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401</v>
      </c>
      <c r="F72" s="40">
        <v>398.38333333333338</v>
      </c>
      <c r="G72" s="41">
        <v>394.16666666666674</v>
      </c>
      <c r="H72" s="41">
        <v>387.33333333333337</v>
      </c>
      <c r="I72" s="41">
        <v>383.11666666666673</v>
      </c>
      <c r="J72" s="41">
        <v>405.21666666666675</v>
      </c>
      <c r="K72" s="41">
        <v>409.43333333333334</v>
      </c>
      <c r="L72" s="41">
        <v>416.26666666666677</v>
      </c>
      <c r="M72" s="31">
        <v>402.6</v>
      </c>
      <c r="N72" s="31">
        <v>391.55</v>
      </c>
      <c r="O72" s="42">
        <v>30162000</v>
      </c>
      <c r="P72" s="43">
        <v>6.3594577296794089E-2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4762.95</v>
      </c>
      <c r="F73" s="40">
        <v>4784.6333333333341</v>
      </c>
      <c r="G73" s="41">
        <v>4724.2666666666682</v>
      </c>
      <c r="H73" s="41">
        <v>4685.5833333333339</v>
      </c>
      <c r="I73" s="41">
        <v>4625.2166666666681</v>
      </c>
      <c r="J73" s="41">
        <v>4823.3166666666684</v>
      </c>
      <c r="K73" s="41">
        <v>4883.6833333333352</v>
      </c>
      <c r="L73" s="41">
        <v>4922.3666666666686</v>
      </c>
      <c r="M73" s="31">
        <v>4845</v>
      </c>
      <c r="N73" s="31">
        <v>4745.95</v>
      </c>
      <c r="O73" s="42">
        <v>2354625</v>
      </c>
      <c r="P73" s="43">
        <v>1.2850844176793203E-2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2822.85</v>
      </c>
      <c r="F74" s="40">
        <v>2795.7166666666672</v>
      </c>
      <c r="G74" s="41">
        <v>2758.4333333333343</v>
      </c>
      <c r="H74" s="41">
        <v>2694.0166666666673</v>
      </c>
      <c r="I74" s="41">
        <v>2656.7333333333345</v>
      </c>
      <c r="J74" s="41">
        <v>2860.1333333333341</v>
      </c>
      <c r="K74" s="41">
        <v>2897.416666666667</v>
      </c>
      <c r="L74" s="41">
        <v>2961.8333333333339</v>
      </c>
      <c r="M74" s="31">
        <v>2833</v>
      </c>
      <c r="N74" s="31">
        <v>2731.3</v>
      </c>
      <c r="O74" s="42">
        <v>2317700</v>
      </c>
      <c r="P74" s="43">
        <v>-5.7768924302788842E-2</v>
      </c>
    </row>
    <row r="75" spans="1:16" ht="12.75" customHeight="1">
      <c r="A75" s="31">
        <v>65</v>
      </c>
      <c r="B75" s="32" t="s">
        <v>49</v>
      </c>
      <c r="C75" s="318" t="s">
        <v>101</v>
      </c>
      <c r="D75" s="34">
        <v>44588</v>
      </c>
      <c r="E75" s="40">
        <v>1892.8</v>
      </c>
      <c r="F75" s="40">
        <v>1889.6333333333332</v>
      </c>
      <c r="G75" s="41">
        <v>1880.2666666666664</v>
      </c>
      <c r="H75" s="41">
        <v>1867.7333333333331</v>
      </c>
      <c r="I75" s="41">
        <v>1858.3666666666663</v>
      </c>
      <c r="J75" s="41">
        <v>1902.1666666666665</v>
      </c>
      <c r="K75" s="41">
        <v>1911.5333333333333</v>
      </c>
      <c r="L75" s="41">
        <v>1924.0666666666666</v>
      </c>
      <c r="M75" s="31">
        <v>1899</v>
      </c>
      <c r="N75" s="31">
        <v>1877.1</v>
      </c>
      <c r="O75" s="42">
        <v>5704050</v>
      </c>
      <c r="P75" s="43">
        <v>2.9073228815241121E-2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171.9</v>
      </c>
      <c r="F76" s="40">
        <v>171.03333333333333</v>
      </c>
      <c r="G76" s="41">
        <v>169.71666666666667</v>
      </c>
      <c r="H76" s="41">
        <v>167.53333333333333</v>
      </c>
      <c r="I76" s="41">
        <v>166.21666666666667</v>
      </c>
      <c r="J76" s="41">
        <v>173.21666666666667</v>
      </c>
      <c r="K76" s="41">
        <v>174.53333333333333</v>
      </c>
      <c r="L76" s="41">
        <v>176.71666666666667</v>
      </c>
      <c r="M76" s="31">
        <v>172.35</v>
      </c>
      <c r="N76" s="31">
        <v>168.85</v>
      </c>
      <c r="O76" s="42">
        <v>23216400</v>
      </c>
      <c r="P76" s="43">
        <v>4.830165160486133E-3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90.45</v>
      </c>
      <c r="F77" s="40">
        <v>90.216666666666683</v>
      </c>
      <c r="G77" s="41">
        <v>89.53333333333336</v>
      </c>
      <c r="H77" s="41">
        <v>88.616666666666674</v>
      </c>
      <c r="I77" s="41">
        <v>87.933333333333351</v>
      </c>
      <c r="J77" s="41">
        <v>91.133333333333368</v>
      </c>
      <c r="K77" s="41">
        <v>91.816666666666677</v>
      </c>
      <c r="L77" s="41">
        <v>92.733333333333377</v>
      </c>
      <c r="M77" s="31">
        <v>90.9</v>
      </c>
      <c r="N77" s="31">
        <v>89.3</v>
      </c>
      <c r="O77" s="42">
        <v>95610000</v>
      </c>
      <c r="P77" s="43">
        <v>-1.106743897393463E-2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182.05</v>
      </c>
      <c r="F78" s="40">
        <v>181.23333333333335</v>
      </c>
      <c r="G78" s="41">
        <v>177.81666666666669</v>
      </c>
      <c r="H78" s="41">
        <v>173.58333333333334</v>
      </c>
      <c r="I78" s="41">
        <v>170.16666666666669</v>
      </c>
      <c r="J78" s="41">
        <v>185.4666666666667</v>
      </c>
      <c r="K78" s="41">
        <v>188.88333333333333</v>
      </c>
      <c r="L78" s="41">
        <v>193.1166666666667</v>
      </c>
      <c r="M78" s="31">
        <v>184.65</v>
      </c>
      <c r="N78" s="31">
        <v>177</v>
      </c>
      <c r="O78" s="42">
        <v>10615800</v>
      </c>
      <c r="P78" s="43">
        <v>7.7593032462391132E-2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139.1</v>
      </c>
      <c r="F79" s="40">
        <v>137.80000000000001</v>
      </c>
      <c r="G79" s="41">
        <v>136.35000000000002</v>
      </c>
      <c r="H79" s="41">
        <v>133.60000000000002</v>
      </c>
      <c r="I79" s="41">
        <v>132.15000000000003</v>
      </c>
      <c r="J79" s="41">
        <v>140.55000000000001</v>
      </c>
      <c r="K79" s="41">
        <v>142</v>
      </c>
      <c r="L79" s="41">
        <v>144.75</v>
      </c>
      <c r="M79" s="31">
        <v>139.25</v>
      </c>
      <c r="N79" s="31">
        <v>135.05000000000001</v>
      </c>
      <c r="O79" s="42">
        <v>39229100</v>
      </c>
      <c r="P79" s="43">
        <v>-3.2641395908543924E-2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516.04999999999995</v>
      </c>
      <c r="F80" s="40">
        <v>517.48333333333323</v>
      </c>
      <c r="G80" s="41">
        <v>510.56666666666649</v>
      </c>
      <c r="H80" s="41">
        <v>505.08333333333326</v>
      </c>
      <c r="I80" s="41">
        <v>498.16666666666652</v>
      </c>
      <c r="J80" s="41">
        <v>522.96666666666647</v>
      </c>
      <c r="K80" s="41">
        <v>529.88333333333321</v>
      </c>
      <c r="L80" s="41">
        <v>535.36666666666645</v>
      </c>
      <c r="M80" s="31">
        <v>524.4</v>
      </c>
      <c r="N80" s="31">
        <v>512</v>
      </c>
      <c r="O80" s="42">
        <v>8745750</v>
      </c>
      <c r="P80" s="43">
        <v>2.6305405760883863E-4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48.45</v>
      </c>
      <c r="F81" s="40">
        <v>48.166666666666664</v>
      </c>
      <c r="G81" s="41">
        <v>47.133333333333326</v>
      </c>
      <c r="H81" s="41">
        <v>45.816666666666663</v>
      </c>
      <c r="I81" s="41">
        <v>44.783333333333324</v>
      </c>
      <c r="J81" s="41">
        <v>49.483333333333327</v>
      </c>
      <c r="K81" s="41">
        <v>50.516666666666673</v>
      </c>
      <c r="L81" s="41">
        <v>51.833333333333329</v>
      </c>
      <c r="M81" s="31">
        <v>49.2</v>
      </c>
      <c r="N81" s="31">
        <v>46.85</v>
      </c>
      <c r="O81" s="42">
        <v>134257500</v>
      </c>
      <c r="P81" s="43">
        <v>1.3761467889908258E-2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460.55</v>
      </c>
      <c r="F82" s="40">
        <v>459.31666666666666</v>
      </c>
      <c r="G82" s="41">
        <v>444.93333333333334</v>
      </c>
      <c r="H82" s="41">
        <v>429.31666666666666</v>
      </c>
      <c r="I82" s="41">
        <v>414.93333333333334</v>
      </c>
      <c r="J82" s="41">
        <v>474.93333333333334</v>
      </c>
      <c r="K82" s="41">
        <v>489.31666666666666</v>
      </c>
      <c r="L82" s="41">
        <v>504.93333333333334</v>
      </c>
      <c r="M82" s="31">
        <v>473.7</v>
      </c>
      <c r="N82" s="31">
        <v>443.7</v>
      </c>
      <c r="O82" s="42">
        <v>2320500</v>
      </c>
      <c r="P82" s="43">
        <v>0.14569961489088576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951.15</v>
      </c>
      <c r="F83" s="40">
        <v>948.7166666666667</v>
      </c>
      <c r="G83" s="41">
        <v>939.43333333333339</v>
      </c>
      <c r="H83" s="41">
        <v>927.7166666666667</v>
      </c>
      <c r="I83" s="41">
        <v>918.43333333333339</v>
      </c>
      <c r="J83" s="41">
        <v>960.43333333333339</v>
      </c>
      <c r="K83" s="41">
        <v>969.7166666666667</v>
      </c>
      <c r="L83" s="41">
        <v>981.43333333333339</v>
      </c>
      <c r="M83" s="31">
        <v>958</v>
      </c>
      <c r="N83" s="31">
        <v>937</v>
      </c>
      <c r="O83" s="42">
        <v>5435500</v>
      </c>
      <c r="P83" s="43">
        <v>-1.9280205655526992E-3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1913.45</v>
      </c>
      <c r="F84" s="40">
        <v>1905.4833333333333</v>
      </c>
      <c r="G84" s="41">
        <v>1891.9666666666667</v>
      </c>
      <c r="H84" s="41">
        <v>1870.4833333333333</v>
      </c>
      <c r="I84" s="41">
        <v>1856.9666666666667</v>
      </c>
      <c r="J84" s="41">
        <v>1926.9666666666667</v>
      </c>
      <c r="K84" s="41">
        <v>1940.4833333333336</v>
      </c>
      <c r="L84" s="41">
        <v>1961.9666666666667</v>
      </c>
      <c r="M84" s="31">
        <v>1919</v>
      </c>
      <c r="N84" s="31">
        <v>1884</v>
      </c>
      <c r="O84" s="42">
        <v>3126825</v>
      </c>
      <c r="P84" s="43">
        <v>-4.243427861726351E-3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326.14999999999998</v>
      </c>
      <c r="F85" s="40">
        <v>326.63333333333333</v>
      </c>
      <c r="G85" s="41">
        <v>324.01666666666665</v>
      </c>
      <c r="H85" s="41">
        <v>321.88333333333333</v>
      </c>
      <c r="I85" s="41">
        <v>319.26666666666665</v>
      </c>
      <c r="J85" s="41">
        <v>328.76666666666665</v>
      </c>
      <c r="K85" s="41">
        <v>331.38333333333333</v>
      </c>
      <c r="L85" s="41">
        <v>333.51666666666665</v>
      </c>
      <c r="M85" s="31">
        <v>329.25</v>
      </c>
      <c r="N85" s="31">
        <v>324.5</v>
      </c>
      <c r="O85" s="42">
        <v>14047650</v>
      </c>
      <c r="P85" s="43">
        <v>-7.5558475689881735E-3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1724.6</v>
      </c>
      <c r="F86" s="40">
        <v>1728.7166666666665</v>
      </c>
      <c r="G86" s="41">
        <v>1709.333333333333</v>
      </c>
      <c r="H86" s="41">
        <v>1694.0666666666666</v>
      </c>
      <c r="I86" s="41">
        <v>1674.6833333333332</v>
      </c>
      <c r="J86" s="41">
        <v>1743.9833333333329</v>
      </c>
      <c r="K86" s="41">
        <v>1763.3666666666666</v>
      </c>
      <c r="L86" s="41">
        <v>1778.6333333333328</v>
      </c>
      <c r="M86" s="31">
        <v>1748.1</v>
      </c>
      <c r="N86" s="31">
        <v>1713.45</v>
      </c>
      <c r="O86" s="42">
        <v>11662200</v>
      </c>
      <c r="P86" s="43">
        <v>-5.1057622173595919E-3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303.8</v>
      </c>
      <c r="F87" s="40">
        <v>303.56666666666666</v>
      </c>
      <c r="G87" s="41">
        <v>301.08333333333331</v>
      </c>
      <c r="H87" s="41">
        <v>298.36666666666667</v>
      </c>
      <c r="I87" s="41">
        <v>295.88333333333333</v>
      </c>
      <c r="J87" s="41">
        <v>306.2833333333333</v>
      </c>
      <c r="K87" s="41">
        <v>308.76666666666665</v>
      </c>
      <c r="L87" s="41">
        <v>311.48333333333329</v>
      </c>
      <c r="M87" s="31">
        <v>306.05</v>
      </c>
      <c r="N87" s="31">
        <v>300.85000000000002</v>
      </c>
      <c r="O87" s="42">
        <v>1120300</v>
      </c>
      <c r="P87" s="43">
        <v>6.1191626409017714E-2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670.25</v>
      </c>
      <c r="F88" s="40">
        <v>660.06666666666672</v>
      </c>
      <c r="G88" s="41">
        <v>648.23333333333346</v>
      </c>
      <c r="H88" s="41">
        <v>626.2166666666667</v>
      </c>
      <c r="I88" s="41">
        <v>614.38333333333344</v>
      </c>
      <c r="J88" s="41">
        <v>682.08333333333348</v>
      </c>
      <c r="K88" s="41">
        <v>693.91666666666674</v>
      </c>
      <c r="L88" s="41">
        <v>715.93333333333351</v>
      </c>
      <c r="M88" s="31">
        <v>671.9</v>
      </c>
      <c r="N88" s="31">
        <v>638.04999999999995</v>
      </c>
      <c r="O88" s="42">
        <v>2196250</v>
      </c>
      <c r="P88" s="43">
        <v>-7.4776197998946817E-2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1255.1500000000001</v>
      </c>
      <c r="F89" s="40">
        <v>1265.5833333333333</v>
      </c>
      <c r="G89" s="41">
        <v>1241.4166666666665</v>
      </c>
      <c r="H89" s="41">
        <v>1227.6833333333332</v>
      </c>
      <c r="I89" s="41">
        <v>1203.5166666666664</v>
      </c>
      <c r="J89" s="41">
        <v>1279.3166666666666</v>
      </c>
      <c r="K89" s="41">
        <v>1303.4833333333331</v>
      </c>
      <c r="L89" s="41">
        <v>1317.2166666666667</v>
      </c>
      <c r="M89" s="31">
        <v>1289.75</v>
      </c>
      <c r="N89" s="31">
        <v>1251.8499999999999</v>
      </c>
      <c r="O89" s="42">
        <v>3031925</v>
      </c>
      <c r="P89" s="43">
        <v>2.1934037784181876E-2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1391.35</v>
      </c>
      <c r="F90" s="40">
        <v>1389.1166666666668</v>
      </c>
      <c r="G90" s="41">
        <v>1379.7333333333336</v>
      </c>
      <c r="H90" s="41">
        <v>1368.1166666666668</v>
      </c>
      <c r="I90" s="41">
        <v>1358.7333333333336</v>
      </c>
      <c r="J90" s="41">
        <v>1400.7333333333336</v>
      </c>
      <c r="K90" s="41">
        <v>1410.1166666666668</v>
      </c>
      <c r="L90" s="41">
        <v>1421.7333333333336</v>
      </c>
      <c r="M90" s="31">
        <v>1398.5</v>
      </c>
      <c r="N90" s="31">
        <v>1377.5</v>
      </c>
      <c r="O90" s="42">
        <v>3401000</v>
      </c>
      <c r="P90" s="43">
        <v>3.8370720188902006E-3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1282.4000000000001</v>
      </c>
      <c r="F91" s="40">
        <v>1283.3166666666666</v>
      </c>
      <c r="G91" s="41">
        <v>1272.0833333333333</v>
      </c>
      <c r="H91" s="41">
        <v>1261.7666666666667</v>
      </c>
      <c r="I91" s="41">
        <v>1250.5333333333333</v>
      </c>
      <c r="J91" s="41">
        <v>1293.6333333333332</v>
      </c>
      <c r="K91" s="41">
        <v>1304.8666666666668</v>
      </c>
      <c r="L91" s="41">
        <v>1315.1833333333332</v>
      </c>
      <c r="M91" s="31">
        <v>1294.55</v>
      </c>
      <c r="N91" s="31">
        <v>1273</v>
      </c>
      <c r="O91" s="42">
        <v>18071900</v>
      </c>
      <c r="P91" s="43">
        <v>2.5582965876137131E-2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2631.4</v>
      </c>
      <c r="F92" s="40">
        <v>2636.5166666666664</v>
      </c>
      <c r="G92" s="41">
        <v>2608.2833333333328</v>
      </c>
      <c r="H92" s="41">
        <v>2585.1666666666665</v>
      </c>
      <c r="I92" s="41">
        <v>2556.9333333333329</v>
      </c>
      <c r="J92" s="41">
        <v>2659.6333333333328</v>
      </c>
      <c r="K92" s="41">
        <v>2687.8666666666663</v>
      </c>
      <c r="L92" s="41">
        <v>2710.9833333333327</v>
      </c>
      <c r="M92" s="31">
        <v>2664.75</v>
      </c>
      <c r="N92" s="31">
        <v>2613.4</v>
      </c>
      <c r="O92" s="42">
        <v>14095200</v>
      </c>
      <c r="P92" s="43">
        <v>4.7744352518787773E-2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2458.65</v>
      </c>
      <c r="F93" s="40">
        <v>2443</v>
      </c>
      <c r="G93" s="41">
        <v>2414</v>
      </c>
      <c r="H93" s="41">
        <v>2369.35</v>
      </c>
      <c r="I93" s="41">
        <v>2340.35</v>
      </c>
      <c r="J93" s="41">
        <v>2487.65</v>
      </c>
      <c r="K93" s="41">
        <v>2516.65</v>
      </c>
      <c r="L93" s="41">
        <v>2561.3000000000002</v>
      </c>
      <c r="M93" s="31">
        <v>2472</v>
      </c>
      <c r="N93" s="31">
        <v>2398.35</v>
      </c>
      <c r="O93" s="42">
        <v>3188400</v>
      </c>
      <c r="P93" s="43">
        <v>1.3026625150918219E-2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1544.95</v>
      </c>
      <c r="F94" s="40">
        <v>1544.1333333333332</v>
      </c>
      <c r="G94" s="41">
        <v>1532.2666666666664</v>
      </c>
      <c r="H94" s="41">
        <v>1519.5833333333333</v>
      </c>
      <c r="I94" s="41">
        <v>1507.7166666666665</v>
      </c>
      <c r="J94" s="41">
        <v>1556.8166666666664</v>
      </c>
      <c r="K94" s="41">
        <v>1568.6833333333332</v>
      </c>
      <c r="L94" s="41">
        <v>1581.3666666666663</v>
      </c>
      <c r="M94" s="31">
        <v>1556</v>
      </c>
      <c r="N94" s="31">
        <v>1531.45</v>
      </c>
      <c r="O94" s="42">
        <v>34249600</v>
      </c>
      <c r="P94" s="43">
        <v>6.3185792084807938E-3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650.20000000000005</v>
      </c>
      <c r="F95" s="40">
        <v>650.48333333333323</v>
      </c>
      <c r="G95" s="41">
        <v>647.06666666666649</v>
      </c>
      <c r="H95" s="41">
        <v>643.93333333333328</v>
      </c>
      <c r="I95" s="41">
        <v>640.51666666666654</v>
      </c>
      <c r="J95" s="41">
        <v>653.61666666666645</v>
      </c>
      <c r="K95" s="41">
        <v>657.03333333333319</v>
      </c>
      <c r="L95" s="41">
        <v>660.1666666666664</v>
      </c>
      <c r="M95" s="31">
        <v>653.9</v>
      </c>
      <c r="N95" s="31">
        <v>647.35</v>
      </c>
      <c r="O95" s="42">
        <v>21373000</v>
      </c>
      <c r="P95" s="43">
        <v>2.2793072590409011E-2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2509.4</v>
      </c>
      <c r="F96" s="40">
        <v>2501.1333333333332</v>
      </c>
      <c r="G96" s="41">
        <v>2482.2666666666664</v>
      </c>
      <c r="H96" s="41">
        <v>2455.1333333333332</v>
      </c>
      <c r="I96" s="41">
        <v>2436.2666666666664</v>
      </c>
      <c r="J96" s="41">
        <v>2528.2666666666664</v>
      </c>
      <c r="K96" s="41">
        <v>2547.1333333333332</v>
      </c>
      <c r="L96" s="41">
        <v>2574.2666666666664</v>
      </c>
      <c r="M96" s="31">
        <v>2520</v>
      </c>
      <c r="N96" s="31">
        <v>2474</v>
      </c>
      <c r="O96" s="42">
        <v>4407000</v>
      </c>
      <c r="P96" s="43">
        <v>7.4063914415032229E-3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480.1</v>
      </c>
      <c r="F97" s="40">
        <v>480.5333333333333</v>
      </c>
      <c r="G97" s="41">
        <v>474.06666666666661</v>
      </c>
      <c r="H97" s="41">
        <v>468.0333333333333</v>
      </c>
      <c r="I97" s="41">
        <v>461.56666666666661</v>
      </c>
      <c r="J97" s="41">
        <v>486.56666666666661</v>
      </c>
      <c r="K97" s="41">
        <v>493.0333333333333</v>
      </c>
      <c r="L97" s="41">
        <v>499.06666666666661</v>
      </c>
      <c r="M97" s="31">
        <v>487</v>
      </c>
      <c r="N97" s="31">
        <v>474.5</v>
      </c>
      <c r="O97" s="42">
        <v>30231150</v>
      </c>
      <c r="P97" s="43">
        <v>-1.2223393045310853E-2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132.30000000000001</v>
      </c>
      <c r="F98" s="40">
        <v>133.06666666666669</v>
      </c>
      <c r="G98" s="41">
        <v>130.83333333333337</v>
      </c>
      <c r="H98" s="41">
        <v>129.36666666666667</v>
      </c>
      <c r="I98" s="41">
        <v>127.13333333333335</v>
      </c>
      <c r="J98" s="41">
        <v>134.53333333333339</v>
      </c>
      <c r="K98" s="41">
        <v>136.76666666666668</v>
      </c>
      <c r="L98" s="41">
        <v>138.23333333333341</v>
      </c>
      <c r="M98" s="31">
        <v>135.30000000000001</v>
      </c>
      <c r="N98" s="31">
        <v>131.6</v>
      </c>
      <c r="O98" s="42">
        <v>9855600</v>
      </c>
      <c r="P98" s="43">
        <v>1.9119608714984436E-2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314.64999999999998</v>
      </c>
      <c r="F99" s="40">
        <v>313.75</v>
      </c>
      <c r="G99" s="41">
        <v>310.35000000000002</v>
      </c>
      <c r="H99" s="41">
        <v>306.05</v>
      </c>
      <c r="I99" s="41">
        <v>302.65000000000003</v>
      </c>
      <c r="J99" s="41">
        <v>318.05</v>
      </c>
      <c r="K99" s="41">
        <v>321.45</v>
      </c>
      <c r="L99" s="41">
        <v>325.75</v>
      </c>
      <c r="M99" s="31">
        <v>317.14999999999998</v>
      </c>
      <c r="N99" s="31">
        <v>309.45</v>
      </c>
      <c r="O99" s="42">
        <v>11137500</v>
      </c>
      <c r="P99" s="43">
        <v>-2.9006526468455403E-3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2395.35</v>
      </c>
      <c r="F100" s="40">
        <v>2394.7499999999995</v>
      </c>
      <c r="G100" s="41">
        <v>2377.2999999999993</v>
      </c>
      <c r="H100" s="41">
        <v>2359.2499999999995</v>
      </c>
      <c r="I100" s="41">
        <v>2341.7999999999993</v>
      </c>
      <c r="J100" s="41">
        <v>2412.7999999999993</v>
      </c>
      <c r="K100" s="41">
        <v>2430.2499999999991</v>
      </c>
      <c r="L100" s="41">
        <v>2448.2999999999993</v>
      </c>
      <c r="M100" s="31">
        <v>2412.1999999999998</v>
      </c>
      <c r="N100" s="31">
        <v>2376.6999999999998</v>
      </c>
      <c r="O100" s="42">
        <v>8843100</v>
      </c>
      <c r="P100" s="43">
        <v>6.7895576603184307E-4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43080.05</v>
      </c>
      <c r="F101" s="40">
        <v>43059.033333333333</v>
      </c>
      <c r="G101" s="41">
        <v>42597.016666666663</v>
      </c>
      <c r="H101" s="41">
        <v>42113.98333333333</v>
      </c>
      <c r="I101" s="41">
        <v>41651.96666666666</v>
      </c>
      <c r="J101" s="41">
        <v>43542.066666666666</v>
      </c>
      <c r="K101" s="41">
        <v>44004.083333333343</v>
      </c>
      <c r="L101" s="41">
        <v>44487.116666666669</v>
      </c>
      <c r="M101" s="31">
        <v>43521.05</v>
      </c>
      <c r="N101" s="31">
        <v>42576</v>
      </c>
      <c r="O101" s="42">
        <v>8205</v>
      </c>
      <c r="P101" s="43">
        <v>0.1788793103448276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222.9</v>
      </c>
      <c r="F102" s="40">
        <v>221.06666666666669</v>
      </c>
      <c r="G102" s="41">
        <v>217.48333333333338</v>
      </c>
      <c r="H102" s="41">
        <v>212.06666666666669</v>
      </c>
      <c r="I102" s="41">
        <v>208.48333333333338</v>
      </c>
      <c r="J102" s="41">
        <v>226.48333333333338</v>
      </c>
      <c r="K102" s="41">
        <v>230.06666666666669</v>
      </c>
      <c r="L102" s="41">
        <v>235.48333333333338</v>
      </c>
      <c r="M102" s="31">
        <v>224.65</v>
      </c>
      <c r="N102" s="31">
        <v>215.65</v>
      </c>
      <c r="O102" s="42">
        <v>36722600</v>
      </c>
      <c r="P102" s="43">
        <v>7.8183307545280786E-2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788.15</v>
      </c>
      <c r="F103" s="40">
        <v>787.01666666666677</v>
      </c>
      <c r="G103" s="41">
        <v>778.63333333333355</v>
      </c>
      <c r="H103" s="41">
        <v>769.11666666666679</v>
      </c>
      <c r="I103" s="41">
        <v>760.73333333333358</v>
      </c>
      <c r="J103" s="41">
        <v>796.53333333333353</v>
      </c>
      <c r="K103" s="41">
        <v>804.91666666666674</v>
      </c>
      <c r="L103" s="41">
        <v>814.43333333333351</v>
      </c>
      <c r="M103" s="31">
        <v>795.4</v>
      </c>
      <c r="N103" s="31">
        <v>777.5</v>
      </c>
      <c r="O103" s="42">
        <v>74263750</v>
      </c>
      <c r="P103" s="43">
        <v>9.9480160065821468E-3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1452.5</v>
      </c>
      <c r="F104" s="40">
        <v>1449.8333333333333</v>
      </c>
      <c r="G104" s="41">
        <v>1438.6666666666665</v>
      </c>
      <c r="H104" s="41">
        <v>1424.8333333333333</v>
      </c>
      <c r="I104" s="41">
        <v>1413.6666666666665</v>
      </c>
      <c r="J104" s="41">
        <v>1463.6666666666665</v>
      </c>
      <c r="K104" s="41">
        <v>1474.833333333333</v>
      </c>
      <c r="L104" s="41">
        <v>1488.6666666666665</v>
      </c>
      <c r="M104" s="31">
        <v>1461</v>
      </c>
      <c r="N104" s="31">
        <v>1436</v>
      </c>
      <c r="O104" s="42">
        <v>2970750</v>
      </c>
      <c r="P104" s="43">
        <v>-1.5770205575894116E-2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576.5</v>
      </c>
      <c r="F105" s="40">
        <v>574.06666666666672</v>
      </c>
      <c r="G105" s="41">
        <v>568.73333333333346</v>
      </c>
      <c r="H105" s="41">
        <v>560.9666666666667</v>
      </c>
      <c r="I105" s="41">
        <v>555.63333333333344</v>
      </c>
      <c r="J105" s="41">
        <v>581.83333333333348</v>
      </c>
      <c r="K105" s="41">
        <v>587.16666666666674</v>
      </c>
      <c r="L105" s="41">
        <v>594.93333333333351</v>
      </c>
      <c r="M105" s="31">
        <v>579.4</v>
      </c>
      <c r="N105" s="31">
        <v>566.29999999999995</v>
      </c>
      <c r="O105" s="42">
        <v>5370000</v>
      </c>
      <c r="P105" s="43">
        <v>6.3246661981728744E-3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15.4</v>
      </c>
      <c r="F106" s="40">
        <v>15.4</v>
      </c>
      <c r="G106" s="41">
        <v>15</v>
      </c>
      <c r="H106" s="41">
        <v>14.6</v>
      </c>
      <c r="I106" s="41">
        <v>14.2</v>
      </c>
      <c r="J106" s="41">
        <v>15.8</v>
      </c>
      <c r="K106" s="41">
        <v>16.200000000000003</v>
      </c>
      <c r="L106" s="41">
        <v>16.600000000000001</v>
      </c>
      <c r="M106" s="31">
        <v>15.8</v>
      </c>
      <c r="N106" s="31">
        <v>15</v>
      </c>
      <c r="O106" s="42">
        <v>854700000</v>
      </c>
      <c r="P106" s="43">
        <v>6.2633921213120156E-3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60.85</v>
      </c>
      <c r="F107" s="40">
        <v>61</v>
      </c>
      <c r="G107" s="41">
        <v>60.25</v>
      </c>
      <c r="H107" s="41">
        <v>59.65</v>
      </c>
      <c r="I107" s="41">
        <v>58.9</v>
      </c>
      <c r="J107" s="41">
        <v>61.6</v>
      </c>
      <c r="K107" s="41">
        <v>62.35</v>
      </c>
      <c r="L107" s="41">
        <v>62.95</v>
      </c>
      <c r="M107" s="31">
        <v>61.75</v>
      </c>
      <c r="N107" s="31">
        <v>60.4</v>
      </c>
      <c r="O107" s="42">
        <v>52610000</v>
      </c>
      <c r="P107" s="43">
        <v>6.6274827725982977E-2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50</v>
      </c>
      <c r="F108" s="40">
        <v>49.783333333333331</v>
      </c>
      <c r="G108" s="41">
        <v>49.016666666666666</v>
      </c>
      <c r="H108" s="41">
        <v>48.033333333333331</v>
      </c>
      <c r="I108" s="41">
        <v>47.266666666666666</v>
      </c>
      <c r="J108" s="41">
        <v>50.766666666666666</v>
      </c>
      <c r="K108" s="41">
        <v>51.533333333333331</v>
      </c>
      <c r="L108" s="41">
        <v>52.516666666666666</v>
      </c>
      <c r="M108" s="31">
        <v>50.55</v>
      </c>
      <c r="N108" s="31">
        <v>48.8</v>
      </c>
      <c r="O108" s="42">
        <v>152791500</v>
      </c>
      <c r="P108" s="43">
        <v>4.2314146056759323E-3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262.45</v>
      </c>
      <c r="F109" s="40">
        <v>260.7</v>
      </c>
      <c r="G109" s="41">
        <v>257.5</v>
      </c>
      <c r="H109" s="41">
        <v>252.55</v>
      </c>
      <c r="I109" s="41">
        <v>249.35000000000002</v>
      </c>
      <c r="J109" s="41">
        <v>265.64999999999998</v>
      </c>
      <c r="K109" s="41">
        <v>268.84999999999991</v>
      </c>
      <c r="L109" s="41">
        <v>273.79999999999995</v>
      </c>
      <c r="M109" s="31">
        <v>263.89999999999998</v>
      </c>
      <c r="N109" s="31">
        <v>255.75</v>
      </c>
      <c r="O109" s="42">
        <v>40387500</v>
      </c>
      <c r="P109" s="43">
        <v>2.0562873116649293E-2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467.05</v>
      </c>
      <c r="F110" s="40">
        <v>465.2166666666667</v>
      </c>
      <c r="G110" s="41">
        <v>462.43333333333339</v>
      </c>
      <c r="H110" s="41">
        <v>457.81666666666672</v>
      </c>
      <c r="I110" s="41">
        <v>455.03333333333342</v>
      </c>
      <c r="J110" s="41">
        <v>469.83333333333337</v>
      </c>
      <c r="K110" s="41">
        <v>472.61666666666667</v>
      </c>
      <c r="L110" s="41">
        <v>477.23333333333335</v>
      </c>
      <c r="M110" s="31">
        <v>468</v>
      </c>
      <c r="N110" s="31">
        <v>460.6</v>
      </c>
      <c r="O110" s="42">
        <v>13671625</v>
      </c>
      <c r="P110" s="43">
        <v>0.11694001348011683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187.05</v>
      </c>
      <c r="F111" s="40">
        <v>185.08333333333334</v>
      </c>
      <c r="G111" s="41">
        <v>181.86666666666667</v>
      </c>
      <c r="H111" s="41">
        <v>176.68333333333334</v>
      </c>
      <c r="I111" s="41">
        <v>173.46666666666667</v>
      </c>
      <c r="J111" s="41">
        <v>190.26666666666668</v>
      </c>
      <c r="K111" s="41">
        <v>193.48333333333332</v>
      </c>
      <c r="L111" s="41">
        <v>198.66666666666669</v>
      </c>
      <c r="M111" s="31">
        <v>188.3</v>
      </c>
      <c r="N111" s="31">
        <v>179.9</v>
      </c>
      <c r="O111" s="42">
        <v>14813026</v>
      </c>
      <c r="P111" s="43">
        <v>5.4333061668024991E-4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209</v>
      </c>
      <c r="F112" s="40">
        <v>207.71666666666667</v>
      </c>
      <c r="G112" s="41">
        <v>205.13333333333333</v>
      </c>
      <c r="H112" s="41">
        <v>201.26666666666665</v>
      </c>
      <c r="I112" s="41">
        <v>198.68333333333331</v>
      </c>
      <c r="J112" s="41">
        <v>211.58333333333334</v>
      </c>
      <c r="K112" s="41">
        <v>214.16666666666666</v>
      </c>
      <c r="L112" s="41">
        <v>218.03333333333336</v>
      </c>
      <c r="M112" s="31">
        <v>210.3</v>
      </c>
      <c r="N112" s="31">
        <v>203.85</v>
      </c>
      <c r="O112" s="42">
        <v>11478200</v>
      </c>
      <c r="P112" s="43">
        <v>1.6435541859270673E-2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6570.45</v>
      </c>
      <c r="F113" s="40">
        <v>6553.75</v>
      </c>
      <c r="G113" s="41">
        <v>6462</v>
      </c>
      <c r="H113" s="41">
        <v>6353.55</v>
      </c>
      <c r="I113" s="41">
        <v>6261.8</v>
      </c>
      <c r="J113" s="41">
        <v>6662.2</v>
      </c>
      <c r="K113" s="41">
        <v>6753.95</v>
      </c>
      <c r="L113" s="41">
        <v>6862.4</v>
      </c>
      <c r="M113" s="31">
        <v>6645.5</v>
      </c>
      <c r="N113" s="31">
        <v>6445.3</v>
      </c>
      <c r="O113" s="42">
        <v>244425</v>
      </c>
      <c r="P113" s="43">
        <v>1.5581177937052042E-2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1966.45</v>
      </c>
      <c r="F114" s="40">
        <v>1968.2166666666665</v>
      </c>
      <c r="G114" s="41">
        <v>1942.1833333333329</v>
      </c>
      <c r="H114" s="41">
        <v>1917.9166666666665</v>
      </c>
      <c r="I114" s="41">
        <v>1891.883333333333</v>
      </c>
      <c r="J114" s="41">
        <v>1992.4833333333329</v>
      </c>
      <c r="K114" s="41">
        <v>2018.5166666666662</v>
      </c>
      <c r="L114" s="41">
        <v>2042.7833333333328</v>
      </c>
      <c r="M114" s="31">
        <v>1994.25</v>
      </c>
      <c r="N114" s="31">
        <v>1943.95</v>
      </c>
      <c r="O114" s="42">
        <v>2857500</v>
      </c>
      <c r="P114" s="43">
        <v>-4.0951468153698697E-3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924.8</v>
      </c>
      <c r="F115" s="40">
        <v>914.08333333333337</v>
      </c>
      <c r="G115" s="41">
        <v>899.7166666666667</v>
      </c>
      <c r="H115" s="41">
        <v>874.63333333333333</v>
      </c>
      <c r="I115" s="41">
        <v>860.26666666666665</v>
      </c>
      <c r="J115" s="41">
        <v>939.16666666666674</v>
      </c>
      <c r="K115" s="41">
        <v>953.5333333333333</v>
      </c>
      <c r="L115" s="41">
        <v>978.61666666666679</v>
      </c>
      <c r="M115" s="31">
        <v>928.45</v>
      </c>
      <c r="N115" s="31">
        <v>889</v>
      </c>
      <c r="O115" s="42">
        <v>29707200</v>
      </c>
      <c r="P115" s="43">
        <v>6.8940272100542982E-3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262.7</v>
      </c>
      <c r="F116" s="40">
        <v>260.06666666666666</v>
      </c>
      <c r="G116" s="41">
        <v>256.58333333333331</v>
      </c>
      <c r="H116" s="41">
        <v>250.46666666666664</v>
      </c>
      <c r="I116" s="41">
        <v>246.98333333333329</v>
      </c>
      <c r="J116" s="41">
        <v>266.18333333333334</v>
      </c>
      <c r="K116" s="41">
        <v>269.66666666666669</v>
      </c>
      <c r="L116" s="41">
        <v>275.78333333333336</v>
      </c>
      <c r="M116" s="31">
        <v>263.55</v>
      </c>
      <c r="N116" s="31">
        <v>253.95</v>
      </c>
      <c r="O116" s="42">
        <v>16122400</v>
      </c>
      <c r="P116" s="43">
        <v>5.588543485853999E-3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1824.4</v>
      </c>
      <c r="F117" s="40">
        <v>1821.55</v>
      </c>
      <c r="G117" s="41">
        <v>1809.1</v>
      </c>
      <c r="H117" s="41">
        <v>1793.8</v>
      </c>
      <c r="I117" s="41">
        <v>1781.35</v>
      </c>
      <c r="J117" s="41">
        <v>1836.85</v>
      </c>
      <c r="K117" s="41">
        <v>1849.3000000000002</v>
      </c>
      <c r="L117" s="41">
        <v>1864.6</v>
      </c>
      <c r="M117" s="31">
        <v>1834</v>
      </c>
      <c r="N117" s="31">
        <v>1806.25</v>
      </c>
      <c r="O117" s="42">
        <v>33920700</v>
      </c>
      <c r="P117" s="43">
        <v>7.6909156713716981E-2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117.5</v>
      </c>
      <c r="F118" s="40">
        <v>117</v>
      </c>
      <c r="G118" s="41">
        <v>116.2</v>
      </c>
      <c r="H118" s="41">
        <v>114.9</v>
      </c>
      <c r="I118" s="41">
        <v>114.10000000000001</v>
      </c>
      <c r="J118" s="41">
        <v>118.3</v>
      </c>
      <c r="K118" s="41">
        <v>119.10000000000001</v>
      </c>
      <c r="L118" s="41">
        <v>120.39999999999999</v>
      </c>
      <c r="M118" s="31">
        <v>117.8</v>
      </c>
      <c r="N118" s="31">
        <v>115.7</v>
      </c>
      <c r="O118" s="42">
        <v>45285500</v>
      </c>
      <c r="P118" s="43">
        <v>-1.0650383413802898E-2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2158.4499999999998</v>
      </c>
      <c r="F119" s="40">
        <v>2169.5</v>
      </c>
      <c r="G119" s="41">
        <v>2141</v>
      </c>
      <c r="H119" s="41">
        <v>2123.5500000000002</v>
      </c>
      <c r="I119" s="41">
        <v>2095.0500000000002</v>
      </c>
      <c r="J119" s="41">
        <v>2186.9499999999998</v>
      </c>
      <c r="K119" s="41">
        <v>2215.4499999999998</v>
      </c>
      <c r="L119" s="41">
        <v>2232.8999999999996</v>
      </c>
      <c r="M119" s="31">
        <v>2198</v>
      </c>
      <c r="N119" s="31">
        <v>2152.0500000000002</v>
      </c>
      <c r="O119" s="42">
        <v>1161000</v>
      </c>
      <c r="P119" s="43">
        <v>1.2360211889346674E-2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844.6</v>
      </c>
      <c r="F120" s="40">
        <v>840.91666666666663</v>
      </c>
      <c r="G120" s="41">
        <v>832.13333333333321</v>
      </c>
      <c r="H120" s="41">
        <v>819.66666666666663</v>
      </c>
      <c r="I120" s="41">
        <v>810.88333333333321</v>
      </c>
      <c r="J120" s="41">
        <v>853.38333333333321</v>
      </c>
      <c r="K120" s="41">
        <v>862.16666666666674</v>
      </c>
      <c r="L120" s="41">
        <v>874.63333333333321</v>
      </c>
      <c r="M120" s="31">
        <v>849.7</v>
      </c>
      <c r="N120" s="31">
        <v>828.45</v>
      </c>
      <c r="O120" s="42">
        <v>8239875</v>
      </c>
      <c r="P120" s="43">
        <v>-5.8065878378378375E-3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219.45</v>
      </c>
      <c r="F121" s="40">
        <v>219.61666666666665</v>
      </c>
      <c r="G121" s="41">
        <v>218.3833333333333</v>
      </c>
      <c r="H121" s="41">
        <v>217.31666666666666</v>
      </c>
      <c r="I121" s="41">
        <v>216.08333333333331</v>
      </c>
      <c r="J121" s="41">
        <v>220.68333333333328</v>
      </c>
      <c r="K121" s="41">
        <v>221.91666666666663</v>
      </c>
      <c r="L121" s="41">
        <v>222.98333333333326</v>
      </c>
      <c r="M121" s="31">
        <v>220.85</v>
      </c>
      <c r="N121" s="31">
        <v>218.55</v>
      </c>
      <c r="O121" s="42">
        <v>229910400</v>
      </c>
      <c r="P121" s="43">
        <v>1.7720550739418663E-2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404.85</v>
      </c>
      <c r="F122" s="40">
        <v>406.58333333333331</v>
      </c>
      <c r="G122" s="41">
        <v>400.26666666666665</v>
      </c>
      <c r="H122" s="41">
        <v>395.68333333333334</v>
      </c>
      <c r="I122" s="41">
        <v>389.36666666666667</v>
      </c>
      <c r="J122" s="41">
        <v>411.16666666666663</v>
      </c>
      <c r="K122" s="41">
        <v>417.48333333333335</v>
      </c>
      <c r="L122" s="41">
        <v>422.06666666666661</v>
      </c>
      <c r="M122" s="31">
        <v>412.9</v>
      </c>
      <c r="N122" s="31">
        <v>402</v>
      </c>
      <c r="O122" s="42">
        <v>34987500</v>
      </c>
      <c r="P122" s="43">
        <v>1.0761230680340893E-2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3450.05</v>
      </c>
      <c r="F123" s="40">
        <v>3451.2666666666664</v>
      </c>
      <c r="G123" s="41">
        <v>3413.4833333333327</v>
      </c>
      <c r="H123" s="41">
        <v>3376.9166666666661</v>
      </c>
      <c r="I123" s="41">
        <v>3339.1333333333323</v>
      </c>
      <c r="J123" s="41">
        <v>3487.833333333333</v>
      </c>
      <c r="K123" s="41">
        <v>3525.6166666666668</v>
      </c>
      <c r="L123" s="41">
        <v>3562.1833333333334</v>
      </c>
      <c r="M123" s="31">
        <v>3489.05</v>
      </c>
      <c r="N123" s="31">
        <v>3414.7</v>
      </c>
      <c r="O123" s="42">
        <v>288575</v>
      </c>
      <c r="P123" s="43">
        <v>2.2318660880347178E-2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675.2</v>
      </c>
      <c r="F124" s="40">
        <v>681.05000000000007</v>
      </c>
      <c r="G124" s="41">
        <v>667.50000000000011</v>
      </c>
      <c r="H124" s="41">
        <v>659.80000000000007</v>
      </c>
      <c r="I124" s="41">
        <v>646.25000000000011</v>
      </c>
      <c r="J124" s="41">
        <v>688.75000000000011</v>
      </c>
      <c r="K124" s="41">
        <v>702.30000000000007</v>
      </c>
      <c r="L124" s="41">
        <v>710.00000000000011</v>
      </c>
      <c r="M124" s="31">
        <v>694.6</v>
      </c>
      <c r="N124" s="31">
        <v>673.35</v>
      </c>
      <c r="O124" s="42">
        <v>42036300</v>
      </c>
      <c r="P124" s="43">
        <v>1.3738768068758954E-2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3597.95</v>
      </c>
      <c r="F125" s="40">
        <v>3580.8666666666668</v>
      </c>
      <c r="G125" s="41">
        <v>3529.5833333333335</v>
      </c>
      <c r="H125" s="41">
        <v>3461.2166666666667</v>
      </c>
      <c r="I125" s="41">
        <v>3409.9333333333334</v>
      </c>
      <c r="J125" s="41">
        <v>3649.2333333333336</v>
      </c>
      <c r="K125" s="41">
        <v>3700.5166666666664</v>
      </c>
      <c r="L125" s="41">
        <v>3768.8833333333337</v>
      </c>
      <c r="M125" s="31">
        <v>3632.15</v>
      </c>
      <c r="N125" s="31">
        <v>3512.5</v>
      </c>
      <c r="O125" s="42">
        <v>1960625</v>
      </c>
      <c r="P125" s="43">
        <v>-1.4642220524573467E-3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1895</v>
      </c>
      <c r="F126" s="40">
        <v>1897.0833333333333</v>
      </c>
      <c r="G126" s="41">
        <v>1876.6666666666665</v>
      </c>
      <c r="H126" s="41">
        <v>1858.3333333333333</v>
      </c>
      <c r="I126" s="41">
        <v>1837.9166666666665</v>
      </c>
      <c r="J126" s="41">
        <v>1915.4166666666665</v>
      </c>
      <c r="K126" s="41">
        <v>1935.833333333333</v>
      </c>
      <c r="L126" s="41">
        <v>1954.1666666666665</v>
      </c>
      <c r="M126" s="31">
        <v>1917.5</v>
      </c>
      <c r="N126" s="31">
        <v>1878.75</v>
      </c>
      <c r="O126" s="42">
        <v>14094800</v>
      </c>
      <c r="P126" s="43">
        <v>-6.1206069836971851E-3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80.7</v>
      </c>
      <c r="F127" s="40">
        <v>80.7</v>
      </c>
      <c r="G127" s="41">
        <v>79.650000000000006</v>
      </c>
      <c r="H127" s="41">
        <v>78.600000000000009</v>
      </c>
      <c r="I127" s="41">
        <v>77.550000000000011</v>
      </c>
      <c r="J127" s="41">
        <v>81.75</v>
      </c>
      <c r="K127" s="41">
        <v>82.799999999999983</v>
      </c>
      <c r="L127" s="41">
        <v>83.85</v>
      </c>
      <c r="M127" s="31">
        <v>81.75</v>
      </c>
      <c r="N127" s="31">
        <v>79.650000000000006</v>
      </c>
      <c r="O127" s="42">
        <v>64556216</v>
      </c>
      <c r="P127" s="43">
        <v>1.887323943661972E-2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3819</v>
      </c>
      <c r="F128" s="40">
        <v>3822.1833333333329</v>
      </c>
      <c r="G128" s="41">
        <v>3788.9166666666661</v>
      </c>
      <c r="H128" s="41">
        <v>3758.833333333333</v>
      </c>
      <c r="I128" s="41">
        <v>3725.5666666666662</v>
      </c>
      <c r="J128" s="41">
        <v>3852.266666666666</v>
      </c>
      <c r="K128" s="41">
        <v>3885.5333333333333</v>
      </c>
      <c r="L128" s="41">
        <v>3915.6166666666659</v>
      </c>
      <c r="M128" s="31">
        <v>3855.45</v>
      </c>
      <c r="N128" s="31">
        <v>3792.1</v>
      </c>
      <c r="O128" s="42">
        <v>496750</v>
      </c>
      <c r="P128" s="43">
        <v>-1.7583521728208992E-3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527.25</v>
      </c>
      <c r="F129" s="40">
        <v>529.0333333333333</v>
      </c>
      <c r="G129" s="41">
        <v>521.56666666666661</v>
      </c>
      <c r="H129" s="41">
        <v>515.88333333333333</v>
      </c>
      <c r="I129" s="41">
        <v>508.41666666666663</v>
      </c>
      <c r="J129" s="41">
        <v>534.71666666666658</v>
      </c>
      <c r="K129" s="41">
        <v>542.18333333333328</v>
      </c>
      <c r="L129" s="41">
        <v>547.86666666666656</v>
      </c>
      <c r="M129" s="31">
        <v>536.5</v>
      </c>
      <c r="N129" s="31">
        <v>523.35</v>
      </c>
      <c r="O129" s="42">
        <v>4651200</v>
      </c>
      <c r="P129" s="43">
        <v>5.7932446264073692E-2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381.45</v>
      </c>
      <c r="F130" s="40">
        <v>380.36666666666662</v>
      </c>
      <c r="G130" s="41">
        <v>376.83333333333326</v>
      </c>
      <c r="H130" s="41">
        <v>372.21666666666664</v>
      </c>
      <c r="I130" s="41">
        <v>368.68333333333328</v>
      </c>
      <c r="J130" s="41">
        <v>384.98333333333323</v>
      </c>
      <c r="K130" s="41">
        <v>388.51666666666665</v>
      </c>
      <c r="L130" s="41">
        <v>393.13333333333321</v>
      </c>
      <c r="M130" s="31">
        <v>383.9</v>
      </c>
      <c r="N130" s="31">
        <v>375.75</v>
      </c>
      <c r="O130" s="42">
        <v>13298000</v>
      </c>
      <c r="P130" s="43">
        <v>4.4454916745208919E-2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1933.6</v>
      </c>
      <c r="F131" s="40">
        <v>1939.6000000000001</v>
      </c>
      <c r="G131" s="41">
        <v>1921.2500000000002</v>
      </c>
      <c r="H131" s="41">
        <v>1908.9</v>
      </c>
      <c r="I131" s="41">
        <v>1890.5500000000002</v>
      </c>
      <c r="J131" s="41">
        <v>1951.9500000000003</v>
      </c>
      <c r="K131" s="41">
        <v>1970.3000000000002</v>
      </c>
      <c r="L131" s="41">
        <v>1982.6500000000003</v>
      </c>
      <c r="M131" s="31">
        <v>1957.95</v>
      </c>
      <c r="N131" s="31">
        <v>1927.25</v>
      </c>
      <c r="O131" s="42">
        <v>12992125</v>
      </c>
      <c r="P131" s="43">
        <v>3.3764926568147502E-2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7221.6</v>
      </c>
      <c r="F132" s="40">
        <v>7230.25</v>
      </c>
      <c r="G132" s="41">
        <v>7155.45</v>
      </c>
      <c r="H132" s="41">
        <v>7089.3</v>
      </c>
      <c r="I132" s="41">
        <v>7014.5</v>
      </c>
      <c r="J132" s="41">
        <v>7296.4</v>
      </c>
      <c r="K132" s="41">
        <v>7371.1999999999989</v>
      </c>
      <c r="L132" s="41">
        <v>7437.3499999999995</v>
      </c>
      <c r="M132" s="31">
        <v>7305.05</v>
      </c>
      <c r="N132" s="31">
        <v>7164.1</v>
      </c>
      <c r="O132" s="42">
        <v>794100</v>
      </c>
      <c r="P132" s="43">
        <v>7.6132470498667679E-3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5761.85</v>
      </c>
      <c r="F133" s="40">
        <v>5757</v>
      </c>
      <c r="G133" s="41">
        <v>5720.05</v>
      </c>
      <c r="H133" s="41">
        <v>5678.25</v>
      </c>
      <c r="I133" s="41">
        <v>5641.3</v>
      </c>
      <c r="J133" s="41">
        <v>5798.8</v>
      </c>
      <c r="K133" s="41">
        <v>5835.7500000000009</v>
      </c>
      <c r="L133" s="41">
        <v>5877.55</v>
      </c>
      <c r="M133" s="31">
        <v>5793.95</v>
      </c>
      <c r="N133" s="31">
        <v>5715.2</v>
      </c>
      <c r="O133" s="42">
        <v>645400</v>
      </c>
      <c r="P133" s="43">
        <v>-1.0426249616681999E-2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927.65</v>
      </c>
      <c r="F134" s="40">
        <v>931.93333333333339</v>
      </c>
      <c r="G134" s="41">
        <v>921.41666666666674</v>
      </c>
      <c r="H134" s="41">
        <v>915.18333333333339</v>
      </c>
      <c r="I134" s="41">
        <v>904.66666666666674</v>
      </c>
      <c r="J134" s="41">
        <v>938.16666666666674</v>
      </c>
      <c r="K134" s="41">
        <v>948.68333333333339</v>
      </c>
      <c r="L134" s="41">
        <v>954.91666666666674</v>
      </c>
      <c r="M134" s="31">
        <v>942.45</v>
      </c>
      <c r="N134" s="31">
        <v>925.7</v>
      </c>
      <c r="O134" s="42">
        <v>7008250</v>
      </c>
      <c r="P134" s="43">
        <v>1.878166316569875E-2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841.75</v>
      </c>
      <c r="F135" s="40">
        <v>838.15</v>
      </c>
      <c r="G135" s="41">
        <v>832.59999999999991</v>
      </c>
      <c r="H135" s="41">
        <v>823.44999999999993</v>
      </c>
      <c r="I135" s="41">
        <v>817.89999999999986</v>
      </c>
      <c r="J135" s="41">
        <v>847.3</v>
      </c>
      <c r="K135" s="41">
        <v>852.84999999999991</v>
      </c>
      <c r="L135" s="41">
        <v>862</v>
      </c>
      <c r="M135" s="31">
        <v>843.7</v>
      </c>
      <c r="N135" s="31">
        <v>829</v>
      </c>
      <c r="O135" s="42">
        <v>11557700</v>
      </c>
      <c r="P135" s="43">
        <v>3.0906593406593408E-2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155.65</v>
      </c>
      <c r="F136" s="40">
        <v>154.66666666666666</v>
      </c>
      <c r="G136" s="41">
        <v>152.93333333333331</v>
      </c>
      <c r="H136" s="41">
        <v>150.21666666666664</v>
      </c>
      <c r="I136" s="41">
        <v>148.48333333333329</v>
      </c>
      <c r="J136" s="41">
        <v>157.38333333333333</v>
      </c>
      <c r="K136" s="41">
        <v>159.11666666666667</v>
      </c>
      <c r="L136" s="41">
        <v>161.83333333333334</v>
      </c>
      <c r="M136" s="31">
        <v>156.4</v>
      </c>
      <c r="N136" s="31">
        <v>151.94999999999999</v>
      </c>
      <c r="O136" s="42">
        <v>28052000</v>
      </c>
      <c r="P136" s="43">
        <v>-7.921912576036215E-3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167.55</v>
      </c>
      <c r="F137" s="40">
        <v>166.71666666666667</v>
      </c>
      <c r="G137" s="41">
        <v>164.83333333333334</v>
      </c>
      <c r="H137" s="41">
        <v>162.11666666666667</v>
      </c>
      <c r="I137" s="41">
        <v>160.23333333333335</v>
      </c>
      <c r="J137" s="41">
        <v>169.43333333333334</v>
      </c>
      <c r="K137" s="41">
        <v>171.31666666666666</v>
      </c>
      <c r="L137" s="41">
        <v>174.03333333333333</v>
      </c>
      <c r="M137" s="31">
        <v>168.6</v>
      </c>
      <c r="N137" s="31">
        <v>164</v>
      </c>
      <c r="O137" s="42">
        <v>18738000</v>
      </c>
      <c r="P137" s="43">
        <v>3.6959665756066207E-3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503.2</v>
      </c>
      <c r="F138" s="40">
        <v>503.61666666666662</v>
      </c>
      <c r="G138" s="41">
        <v>499.68333333333322</v>
      </c>
      <c r="H138" s="41">
        <v>496.16666666666663</v>
      </c>
      <c r="I138" s="41">
        <v>492.23333333333323</v>
      </c>
      <c r="J138" s="41">
        <v>507.13333333333321</v>
      </c>
      <c r="K138" s="41">
        <v>511.06666666666661</v>
      </c>
      <c r="L138" s="41">
        <v>514.58333333333326</v>
      </c>
      <c r="M138" s="31">
        <v>507.55</v>
      </c>
      <c r="N138" s="31">
        <v>500.1</v>
      </c>
      <c r="O138" s="42">
        <v>8437000</v>
      </c>
      <c r="P138" s="43">
        <v>2.1181312030985232E-2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7880.9</v>
      </c>
      <c r="F139" s="40">
        <v>7826.3833333333323</v>
      </c>
      <c r="G139" s="41">
        <v>7761.0666666666648</v>
      </c>
      <c r="H139" s="41">
        <v>7641.2333333333327</v>
      </c>
      <c r="I139" s="41">
        <v>7575.9166666666652</v>
      </c>
      <c r="J139" s="41">
        <v>7946.2166666666644</v>
      </c>
      <c r="K139" s="41">
        <v>8011.5333333333319</v>
      </c>
      <c r="L139" s="41">
        <v>8131.3666666666641</v>
      </c>
      <c r="M139" s="31">
        <v>7891.7</v>
      </c>
      <c r="N139" s="31">
        <v>7706.55</v>
      </c>
      <c r="O139" s="42">
        <v>2299100</v>
      </c>
      <c r="P139" s="43">
        <v>5.8079064844217404E-2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898.6</v>
      </c>
      <c r="F140" s="40">
        <v>895.26666666666677</v>
      </c>
      <c r="G140" s="41">
        <v>889.33333333333348</v>
      </c>
      <c r="H140" s="41">
        <v>880.06666666666672</v>
      </c>
      <c r="I140" s="41">
        <v>874.13333333333344</v>
      </c>
      <c r="J140" s="41">
        <v>904.53333333333353</v>
      </c>
      <c r="K140" s="41">
        <v>910.4666666666667</v>
      </c>
      <c r="L140" s="41">
        <v>919.73333333333358</v>
      </c>
      <c r="M140" s="31">
        <v>901.2</v>
      </c>
      <c r="N140" s="31">
        <v>886</v>
      </c>
      <c r="O140" s="42">
        <v>15860000</v>
      </c>
      <c r="P140" s="43">
        <v>3.1625553447185324E-3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1623.6</v>
      </c>
      <c r="F141" s="40">
        <v>1619.5333333333335</v>
      </c>
      <c r="G141" s="41">
        <v>1604.0666666666671</v>
      </c>
      <c r="H141" s="41">
        <v>1584.5333333333335</v>
      </c>
      <c r="I141" s="41">
        <v>1569.0666666666671</v>
      </c>
      <c r="J141" s="41">
        <v>1639.0666666666671</v>
      </c>
      <c r="K141" s="41">
        <v>1654.5333333333338</v>
      </c>
      <c r="L141" s="41">
        <v>1674.0666666666671</v>
      </c>
      <c r="M141" s="31">
        <v>1635</v>
      </c>
      <c r="N141" s="31">
        <v>1600</v>
      </c>
      <c r="O141" s="42">
        <v>1890000</v>
      </c>
      <c r="P141" s="43">
        <v>2.0601020601020602E-2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3351.3</v>
      </c>
      <c r="F142" s="40">
        <v>3370.9499999999994</v>
      </c>
      <c r="G142" s="41">
        <v>3314.5499999999988</v>
      </c>
      <c r="H142" s="41">
        <v>3277.7999999999993</v>
      </c>
      <c r="I142" s="41">
        <v>3221.3999999999987</v>
      </c>
      <c r="J142" s="41">
        <v>3407.6999999999989</v>
      </c>
      <c r="K142" s="41">
        <v>3464.0999999999995</v>
      </c>
      <c r="L142" s="41">
        <v>3500.849999999999</v>
      </c>
      <c r="M142" s="31">
        <v>3427.35</v>
      </c>
      <c r="N142" s="31">
        <v>3334.2</v>
      </c>
      <c r="O142" s="42">
        <v>527200</v>
      </c>
      <c r="P142" s="43">
        <v>-4.9075122687806724E-3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1018.25</v>
      </c>
      <c r="F143" s="40">
        <v>1010.2166666666667</v>
      </c>
      <c r="G143" s="41">
        <v>999.88333333333344</v>
      </c>
      <c r="H143" s="41">
        <v>981.51666666666677</v>
      </c>
      <c r="I143" s="41">
        <v>971.18333333333351</v>
      </c>
      <c r="J143" s="41">
        <v>1028.5833333333335</v>
      </c>
      <c r="K143" s="41">
        <v>1038.9166666666665</v>
      </c>
      <c r="L143" s="41">
        <v>1057.2833333333333</v>
      </c>
      <c r="M143" s="31">
        <v>1020.55</v>
      </c>
      <c r="N143" s="31">
        <v>991.85</v>
      </c>
      <c r="O143" s="42">
        <v>1462500</v>
      </c>
      <c r="P143" s="43">
        <v>3.6866359447004608E-2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883.6</v>
      </c>
      <c r="F144" s="40">
        <v>882.65000000000009</v>
      </c>
      <c r="G144" s="41">
        <v>873.85000000000014</v>
      </c>
      <c r="H144" s="41">
        <v>864.1</v>
      </c>
      <c r="I144" s="41">
        <v>855.30000000000007</v>
      </c>
      <c r="J144" s="41">
        <v>892.4000000000002</v>
      </c>
      <c r="K144" s="41">
        <v>901.20000000000016</v>
      </c>
      <c r="L144" s="41">
        <v>910.95000000000027</v>
      </c>
      <c r="M144" s="31">
        <v>891.45</v>
      </c>
      <c r="N144" s="31">
        <v>872.9</v>
      </c>
      <c r="O144" s="42">
        <v>4687800</v>
      </c>
      <c r="P144" s="43">
        <v>3.2236755185625576E-2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4619.3500000000004</v>
      </c>
      <c r="F145" s="40">
        <v>4616.5333333333338</v>
      </c>
      <c r="G145" s="41">
        <v>4583.0166666666673</v>
      </c>
      <c r="H145" s="41">
        <v>4546.6833333333334</v>
      </c>
      <c r="I145" s="41">
        <v>4513.166666666667</v>
      </c>
      <c r="J145" s="41">
        <v>4652.8666666666677</v>
      </c>
      <c r="K145" s="41">
        <v>4686.3833333333341</v>
      </c>
      <c r="L145" s="41">
        <v>4722.7166666666681</v>
      </c>
      <c r="M145" s="31">
        <v>4650.05</v>
      </c>
      <c r="N145" s="31">
        <v>4580.2</v>
      </c>
      <c r="O145" s="42">
        <v>2540800</v>
      </c>
      <c r="P145" s="43">
        <v>1.0660302307080351E-2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233.35</v>
      </c>
      <c r="F146" s="40">
        <v>229.45000000000002</v>
      </c>
      <c r="G146" s="41">
        <v>224.90000000000003</v>
      </c>
      <c r="H146" s="41">
        <v>216.45000000000002</v>
      </c>
      <c r="I146" s="41">
        <v>211.90000000000003</v>
      </c>
      <c r="J146" s="41">
        <v>237.90000000000003</v>
      </c>
      <c r="K146" s="41">
        <v>242.45000000000005</v>
      </c>
      <c r="L146" s="41">
        <v>250.90000000000003</v>
      </c>
      <c r="M146" s="31">
        <v>234</v>
      </c>
      <c r="N146" s="31">
        <v>221</v>
      </c>
      <c r="O146" s="42">
        <v>26764500</v>
      </c>
      <c r="P146" s="43">
        <v>-4.591391141609482E-2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3270.25</v>
      </c>
      <c r="F147" s="40">
        <v>3270.2166666666667</v>
      </c>
      <c r="G147" s="41">
        <v>3238.0333333333333</v>
      </c>
      <c r="H147" s="41">
        <v>3205.8166666666666</v>
      </c>
      <c r="I147" s="41">
        <v>3173.6333333333332</v>
      </c>
      <c r="J147" s="41">
        <v>3302.4333333333334</v>
      </c>
      <c r="K147" s="41">
        <v>3334.6166666666668</v>
      </c>
      <c r="L147" s="41">
        <v>3366.8333333333335</v>
      </c>
      <c r="M147" s="31">
        <v>3302.4</v>
      </c>
      <c r="N147" s="31">
        <v>3238</v>
      </c>
      <c r="O147" s="42">
        <v>1888425</v>
      </c>
      <c r="P147" s="43">
        <v>1.6676088185415491E-2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74503.199999999997</v>
      </c>
      <c r="F148" s="40">
        <v>74224.800000000003</v>
      </c>
      <c r="G148" s="41">
        <v>73608.650000000009</v>
      </c>
      <c r="H148" s="41">
        <v>72714.100000000006</v>
      </c>
      <c r="I148" s="41">
        <v>72097.950000000012</v>
      </c>
      <c r="J148" s="41">
        <v>75119.350000000006</v>
      </c>
      <c r="K148" s="41">
        <v>75735.5</v>
      </c>
      <c r="L148" s="41">
        <v>76630.05</v>
      </c>
      <c r="M148" s="31">
        <v>74840.95</v>
      </c>
      <c r="N148" s="31">
        <v>73330.25</v>
      </c>
      <c r="O148" s="42">
        <v>57520</v>
      </c>
      <c r="P148" s="43">
        <v>5.0672724095753973E-3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1539.85</v>
      </c>
      <c r="F149" s="40">
        <v>1534.9833333333333</v>
      </c>
      <c r="G149" s="41">
        <v>1526.1166666666668</v>
      </c>
      <c r="H149" s="41">
        <v>1512.3833333333334</v>
      </c>
      <c r="I149" s="41">
        <v>1503.5166666666669</v>
      </c>
      <c r="J149" s="41">
        <v>1548.7166666666667</v>
      </c>
      <c r="K149" s="41">
        <v>1557.583333333333</v>
      </c>
      <c r="L149" s="41">
        <v>1571.3166666666666</v>
      </c>
      <c r="M149" s="31">
        <v>1543.85</v>
      </c>
      <c r="N149" s="31">
        <v>1521.25</v>
      </c>
      <c r="O149" s="42">
        <v>3352125</v>
      </c>
      <c r="P149" s="43">
        <v>1.6835399840746217E-2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355.45</v>
      </c>
      <c r="F150" s="40">
        <v>352.51666666666665</v>
      </c>
      <c r="G150" s="41">
        <v>347.93333333333328</v>
      </c>
      <c r="H150" s="41">
        <v>340.41666666666663</v>
      </c>
      <c r="I150" s="41">
        <v>335.83333333333326</v>
      </c>
      <c r="J150" s="41">
        <v>360.0333333333333</v>
      </c>
      <c r="K150" s="41">
        <v>364.61666666666667</v>
      </c>
      <c r="L150" s="41">
        <v>372.13333333333333</v>
      </c>
      <c r="M150" s="31">
        <v>357.1</v>
      </c>
      <c r="N150" s="31">
        <v>345</v>
      </c>
      <c r="O150" s="42">
        <v>3564800</v>
      </c>
      <c r="P150" s="43">
        <v>-5.3571428571428572E-3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105.3</v>
      </c>
      <c r="F151" s="40">
        <v>105</v>
      </c>
      <c r="G151" s="41">
        <v>103.15</v>
      </c>
      <c r="H151" s="41">
        <v>101</v>
      </c>
      <c r="I151" s="41">
        <v>99.15</v>
      </c>
      <c r="J151" s="41">
        <v>107.15</v>
      </c>
      <c r="K151" s="41">
        <v>109</v>
      </c>
      <c r="L151" s="41">
        <v>111.15</v>
      </c>
      <c r="M151" s="31">
        <v>106.85</v>
      </c>
      <c r="N151" s="31">
        <v>102.85</v>
      </c>
      <c r="O151" s="42">
        <v>103147500</v>
      </c>
      <c r="P151" s="43">
        <v>4.7193243914555394E-3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5572.4</v>
      </c>
      <c r="F152" s="40">
        <v>5548.8166666666657</v>
      </c>
      <c r="G152" s="41">
        <v>5499.1833333333316</v>
      </c>
      <c r="H152" s="41">
        <v>5425.9666666666662</v>
      </c>
      <c r="I152" s="41">
        <v>5376.3333333333321</v>
      </c>
      <c r="J152" s="41">
        <v>5622.033333333331</v>
      </c>
      <c r="K152" s="41">
        <v>5671.6666666666661</v>
      </c>
      <c r="L152" s="41">
        <v>5744.8833333333305</v>
      </c>
      <c r="M152" s="31">
        <v>5598.45</v>
      </c>
      <c r="N152" s="31">
        <v>5475.6</v>
      </c>
      <c r="O152" s="42">
        <v>1130125</v>
      </c>
      <c r="P152" s="43">
        <v>1.6985376827896512E-2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4057.25</v>
      </c>
      <c r="F153" s="40">
        <v>4054.5666666666671</v>
      </c>
      <c r="G153" s="41">
        <v>4002.6833333333343</v>
      </c>
      <c r="H153" s="41">
        <v>3948.1166666666672</v>
      </c>
      <c r="I153" s="41">
        <v>3896.2333333333345</v>
      </c>
      <c r="J153" s="41">
        <v>4109.1333333333341</v>
      </c>
      <c r="K153" s="41">
        <v>4161.0166666666664</v>
      </c>
      <c r="L153" s="41">
        <v>4215.5833333333339</v>
      </c>
      <c r="M153" s="31">
        <v>4106.45</v>
      </c>
      <c r="N153" s="31">
        <v>4000</v>
      </c>
      <c r="O153" s="42">
        <v>371475</v>
      </c>
      <c r="P153" s="43">
        <v>1.0403916768665851E-2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50.5</v>
      </c>
      <c r="F154" s="40">
        <v>49</v>
      </c>
      <c r="G154" s="41">
        <v>47.3</v>
      </c>
      <c r="H154" s="41">
        <v>44.099999999999994</v>
      </c>
      <c r="I154" s="41">
        <v>42.399999999999991</v>
      </c>
      <c r="J154" s="41">
        <v>52.2</v>
      </c>
      <c r="K154" s="41">
        <v>53.900000000000006</v>
      </c>
      <c r="L154" s="41">
        <v>57.100000000000009</v>
      </c>
      <c r="M154" s="31">
        <v>50.7</v>
      </c>
      <c r="N154" s="31">
        <v>45.8</v>
      </c>
      <c r="O154" s="42">
        <v>24804000</v>
      </c>
      <c r="P154" s="43">
        <v>1.0304518664047151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19696.849999999999</v>
      </c>
      <c r="F155" s="40">
        <v>19781.933333333334</v>
      </c>
      <c r="G155" s="41">
        <v>19516.966666666667</v>
      </c>
      <c r="H155" s="41">
        <v>19337.083333333332</v>
      </c>
      <c r="I155" s="41">
        <v>19072.116666666665</v>
      </c>
      <c r="J155" s="41">
        <v>19961.816666666669</v>
      </c>
      <c r="K155" s="41">
        <v>20226.783333333336</v>
      </c>
      <c r="L155" s="41">
        <v>20406.666666666672</v>
      </c>
      <c r="M155" s="31">
        <v>20046.900000000001</v>
      </c>
      <c r="N155" s="31">
        <v>19602.05</v>
      </c>
      <c r="O155" s="42">
        <v>304325</v>
      </c>
      <c r="P155" s="43">
        <v>-8.067144719687093E-3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139</v>
      </c>
      <c r="F156" s="40">
        <v>139.13333333333333</v>
      </c>
      <c r="G156" s="41">
        <v>137.96666666666664</v>
      </c>
      <c r="H156" s="41">
        <v>136.93333333333331</v>
      </c>
      <c r="I156" s="41">
        <v>135.76666666666662</v>
      </c>
      <c r="J156" s="41">
        <v>140.16666666666666</v>
      </c>
      <c r="K156" s="41">
        <v>141.33333333333334</v>
      </c>
      <c r="L156" s="41">
        <v>142.36666666666667</v>
      </c>
      <c r="M156" s="31">
        <v>140.30000000000001</v>
      </c>
      <c r="N156" s="31">
        <v>138.1</v>
      </c>
      <c r="O156" s="42">
        <v>79046600</v>
      </c>
      <c r="P156" s="43">
        <v>7.687051588657328E-3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130.65</v>
      </c>
      <c r="F157" s="40">
        <v>130.43333333333334</v>
      </c>
      <c r="G157" s="41">
        <v>129.46666666666667</v>
      </c>
      <c r="H157" s="41">
        <v>128.28333333333333</v>
      </c>
      <c r="I157" s="41">
        <v>127.31666666666666</v>
      </c>
      <c r="J157" s="41">
        <v>131.61666666666667</v>
      </c>
      <c r="K157" s="41">
        <v>132.58333333333337</v>
      </c>
      <c r="L157" s="41">
        <v>133.76666666666668</v>
      </c>
      <c r="M157" s="31">
        <v>131.4</v>
      </c>
      <c r="N157" s="31">
        <v>129.25</v>
      </c>
      <c r="O157" s="42">
        <v>54036000</v>
      </c>
      <c r="P157" s="43">
        <v>-3.6095577020843927E-2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914.65</v>
      </c>
      <c r="F158" s="40">
        <v>916.45000000000016</v>
      </c>
      <c r="G158" s="41">
        <v>904.90000000000032</v>
      </c>
      <c r="H158" s="41">
        <v>895.1500000000002</v>
      </c>
      <c r="I158" s="41">
        <v>883.60000000000036</v>
      </c>
      <c r="J158" s="41">
        <v>926.20000000000027</v>
      </c>
      <c r="K158" s="41">
        <v>937.75000000000023</v>
      </c>
      <c r="L158" s="41">
        <v>947.50000000000023</v>
      </c>
      <c r="M158" s="31">
        <v>928</v>
      </c>
      <c r="N158" s="31">
        <v>906.7</v>
      </c>
      <c r="O158" s="42">
        <v>3166100</v>
      </c>
      <c r="P158" s="43">
        <v>5.6528848399906566E-2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4022.6</v>
      </c>
      <c r="F159" s="40">
        <v>4012.2833333333333</v>
      </c>
      <c r="G159" s="41">
        <v>3991.5666666666666</v>
      </c>
      <c r="H159" s="41">
        <v>3960.5333333333333</v>
      </c>
      <c r="I159" s="41">
        <v>3939.8166666666666</v>
      </c>
      <c r="J159" s="41">
        <v>4043.3166666666666</v>
      </c>
      <c r="K159" s="41">
        <v>4064.0333333333328</v>
      </c>
      <c r="L159" s="41">
        <v>4095.0666666666666</v>
      </c>
      <c r="M159" s="31">
        <v>4033</v>
      </c>
      <c r="N159" s="31">
        <v>3981.25</v>
      </c>
      <c r="O159" s="42">
        <v>671750</v>
      </c>
      <c r="P159" s="43">
        <v>-7.5715604801477382E-3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151</v>
      </c>
      <c r="F160" s="40">
        <v>150.43333333333331</v>
      </c>
      <c r="G160" s="41">
        <v>149.41666666666663</v>
      </c>
      <c r="H160" s="41">
        <v>147.83333333333331</v>
      </c>
      <c r="I160" s="41">
        <v>146.81666666666663</v>
      </c>
      <c r="J160" s="41">
        <v>152.01666666666662</v>
      </c>
      <c r="K160" s="41">
        <v>153.03333333333333</v>
      </c>
      <c r="L160" s="41">
        <v>154.61666666666662</v>
      </c>
      <c r="M160" s="31">
        <v>151.44999999999999</v>
      </c>
      <c r="N160" s="31">
        <v>148.85</v>
      </c>
      <c r="O160" s="42">
        <v>36151500</v>
      </c>
      <c r="P160" s="43">
        <v>3.1868131868131866E-2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42213</v>
      </c>
      <c r="F161" s="40">
        <v>41825.383333333331</v>
      </c>
      <c r="G161" s="41">
        <v>41307.516666666663</v>
      </c>
      <c r="H161" s="41">
        <v>40402.033333333333</v>
      </c>
      <c r="I161" s="41">
        <v>39884.166666666664</v>
      </c>
      <c r="J161" s="41">
        <v>42730.866666666661</v>
      </c>
      <c r="K161" s="41">
        <v>43248.73333333333</v>
      </c>
      <c r="L161" s="41">
        <v>44154.21666666666</v>
      </c>
      <c r="M161" s="31">
        <v>42343.25</v>
      </c>
      <c r="N161" s="31">
        <v>40919.9</v>
      </c>
      <c r="O161" s="42">
        <v>84570</v>
      </c>
      <c r="P161" s="43">
        <v>4.834510970621049E-2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2671.95</v>
      </c>
      <c r="F162" s="40">
        <v>2657.15</v>
      </c>
      <c r="G162" s="41">
        <v>2634.8</v>
      </c>
      <c r="H162" s="41">
        <v>2597.65</v>
      </c>
      <c r="I162" s="41">
        <v>2575.3000000000002</v>
      </c>
      <c r="J162" s="41">
        <v>2694.3</v>
      </c>
      <c r="K162" s="41">
        <v>2716.6499999999996</v>
      </c>
      <c r="L162" s="41">
        <v>2753.8</v>
      </c>
      <c r="M162" s="31">
        <v>2679.5</v>
      </c>
      <c r="N162" s="31">
        <v>2620</v>
      </c>
      <c r="O162" s="42">
        <v>3172125</v>
      </c>
      <c r="P162" s="43">
        <v>3.3924843423799585E-3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4557.8500000000004</v>
      </c>
      <c r="F163" s="40">
        <v>4588.4833333333336</v>
      </c>
      <c r="G163" s="41">
        <v>4507.666666666667</v>
      </c>
      <c r="H163" s="41">
        <v>4457.4833333333336</v>
      </c>
      <c r="I163" s="41">
        <v>4376.666666666667</v>
      </c>
      <c r="J163" s="41">
        <v>4638.666666666667</v>
      </c>
      <c r="K163" s="41">
        <v>4719.4833333333327</v>
      </c>
      <c r="L163" s="41">
        <v>4769.666666666667</v>
      </c>
      <c r="M163" s="31">
        <v>4669.3</v>
      </c>
      <c r="N163" s="31">
        <v>4538.3</v>
      </c>
      <c r="O163" s="42">
        <v>543600</v>
      </c>
      <c r="P163" s="43">
        <v>9.7184377838328798E-2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222.65</v>
      </c>
      <c r="F164" s="40">
        <v>221.54999999999998</v>
      </c>
      <c r="G164" s="41">
        <v>219.19999999999996</v>
      </c>
      <c r="H164" s="41">
        <v>215.74999999999997</v>
      </c>
      <c r="I164" s="41">
        <v>213.39999999999995</v>
      </c>
      <c r="J164" s="41">
        <v>224.99999999999997</v>
      </c>
      <c r="K164" s="41">
        <v>227.35</v>
      </c>
      <c r="L164" s="41">
        <v>230.79999999999998</v>
      </c>
      <c r="M164" s="31">
        <v>223.9</v>
      </c>
      <c r="N164" s="31">
        <v>218.1</v>
      </c>
      <c r="O164" s="42">
        <v>18795000</v>
      </c>
      <c r="P164" s="43">
        <v>1.2116316639741519E-2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124.85</v>
      </c>
      <c r="F165" s="40">
        <v>124.38333333333333</v>
      </c>
      <c r="G165" s="41">
        <v>123.66666666666666</v>
      </c>
      <c r="H165" s="41">
        <v>122.48333333333333</v>
      </c>
      <c r="I165" s="41">
        <v>121.76666666666667</v>
      </c>
      <c r="J165" s="41">
        <v>125.56666666666665</v>
      </c>
      <c r="K165" s="41">
        <v>126.28333333333332</v>
      </c>
      <c r="L165" s="41">
        <v>127.46666666666664</v>
      </c>
      <c r="M165" s="31">
        <v>125.1</v>
      </c>
      <c r="N165" s="31">
        <v>123.2</v>
      </c>
      <c r="O165" s="42">
        <v>40058200</v>
      </c>
      <c r="P165" s="43">
        <v>5.6031128404669265E-3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5033.6499999999996</v>
      </c>
      <c r="F166" s="40">
        <v>5060.05</v>
      </c>
      <c r="G166" s="41">
        <v>4998.5</v>
      </c>
      <c r="H166" s="41">
        <v>4963.3499999999995</v>
      </c>
      <c r="I166" s="41">
        <v>4901.7999999999993</v>
      </c>
      <c r="J166" s="41">
        <v>5095.2000000000007</v>
      </c>
      <c r="K166" s="41">
        <v>5156.7500000000018</v>
      </c>
      <c r="L166" s="41">
        <v>5191.9000000000015</v>
      </c>
      <c r="M166" s="31">
        <v>5121.6000000000004</v>
      </c>
      <c r="N166" s="31">
        <v>5024.8999999999996</v>
      </c>
      <c r="O166" s="42">
        <v>157750</v>
      </c>
      <c r="P166" s="43">
        <v>2.2690437601296597E-2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2651.45</v>
      </c>
      <c r="F167" s="40">
        <v>2645.1166666666668</v>
      </c>
      <c r="G167" s="41">
        <v>2626.1833333333334</v>
      </c>
      <c r="H167" s="41">
        <v>2600.9166666666665</v>
      </c>
      <c r="I167" s="41">
        <v>2581.9833333333331</v>
      </c>
      <c r="J167" s="41">
        <v>2670.3833333333337</v>
      </c>
      <c r="K167" s="41">
        <v>2689.3166666666671</v>
      </c>
      <c r="L167" s="41">
        <v>2714.5833333333339</v>
      </c>
      <c r="M167" s="31">
        <v>2664.05</v>
      </c>
      <c r="N167" s="31">
        <v>2619.85</v>
      </c>
      <c r="O167" s="42">
        <v>2210000</v>
      </c>
      <c r="P167" s="43">
        <v>-2.2556390977443608E-2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2964</v>
      </c>
      <c r="F168" s="40">
        <v>2964</v>
      </c>
      <c r="G168" s="41">
        <v>2936.5</v>
      </c>
      <c r="H168" s="41">
        <v>2909</v>
      </c>
      <c r="I168" s="41">
        <v>2881.5</v>
      </c>
      <c r="J168" s="41">
        <v>2991.5</v>
      </c>
      <c r="K168" s="41">
        <v>3019</v>
      </c>
      <c r="L168" s="41">
        <v>3046.5</v>
      </c>
      <c r="M168" s="31">
        <v>2991.5</v>
      </c>
      <c r="N168" s="31">
        <v>2936.5</v>
      </c>
      <c r="O168" s="42">
        <v>1666250</v>
      </c>
      <c r="P168" s="43">
        <v>1.4923100350236029E-2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39</v>
      </c>
      <c r="F169" s="40">
        <v>38.85</v>
      </c>
      <c r="G169" s="41">
        <v>38.400000000000006</v>
      </c>
      <c r="H169" s="41">
        <v>37.800000000000004</v>
      </c>
      <c r="I169" s="41">
        <v>37.350000000000009</v>
      </c>
      <c r="J169" s="41">
        <v>39.450000000000003</v>
      </c>
      <c r="K169" s="41">
        <v>39.900000000000006</v>
      </c>
      <c r="L169" s="41">
        <v>40.5</v>
      </c>
      <c r="M169" s="31">
        <v>39.299999999999997</v>
      </c>
      <c r="N169" s="31">
        <v>38.25</v>
      </c>
      <c r="O169" s="42">
        <v>267408000</v>
      </c>
      <c r="P169" s="43">
        <v>6.8678836074462313E-3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2442.75</v>
      </c>
      <c r="F170" s="40">
        <v>2441</v>
      </c>
      <c r="G170" s="41">
        <v>2421.8000000000002</v>
      </c>
      <c r="H170" s="41">
        <v>2400.8500000000004</v>
      </c>
      <c r="I170" s="41">
        <v>2381.6500000000005</v>
      </c>
      <c r="J170" s="41">
        <v>2461.9499999999998</v>
      </c>
      <c r="K170" s="41">
        <v>2481.1499999999996</v>
      </c>
      <c r="L170" s="41">
        <v>2502.0999999999995</v>
      </c>
      <c r="M170" s="31">
        <v>2460.1999999999998</v>
      </c>
      <c r="N170" s="31">
        <v>2420.0500000000002</v>
      </c>
      <c r="O170" s="42">
        <v>539400</v>
      </c>
      <c r="P170" s="43">
        <v>-1.5334063526834611E-2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206.85</v>
      </c>
      <c r="F171" s="40">
        <v>207.13333333333333</v>
      </c>
      <c r="G171" s="41">
        <v>205.31666666666666</v>
      </c>
      <c r="H171" s="41">
        <v>203.78333333333333</v>
      </c>
      <c r="I171" s="41">
        <v>201.96666666666667</v>
      </c>
      <c r="J171" s="41">
        <v>208.66666666666666</v>
      </c>
      <c r="K171" s="41">
        <v>210.48333333333332</v>
      </c>
      <c r="L171" s="41">
        <v>212.01666666666665</v>
      </c>
      <c r="M171" s="31">
        <v>208.95</v>
      </c>
      <c r="N171" s="31">
        <v>205.6</v>
      </c>
      <c r="O171" s="42">
        <v>28078245</v>
      </c>
      <c r="P171" s="43">
        <v>3.3771843707048887E-2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1386.85</v>
      </c>
      <c r="F172" s="40">
        <v>1371.3833333333332</v>
      </c>
      <c r="G172" s="41">
        <v>1346.2166666666665</v>
      </c>
      <c r="H172" s="41">
        <v>1305.5833333333333</v>
      </c>
      <c r="I172" s="41">
        <v>1280.4166666666665</v>
      </c>
      <c r="J172" s="41">
        <v>1412.0166666666664</v>
      </c>
      <c r="K172" s="41">
        <v>1437.1833333333334</v>
      </c>
      <c r="L172" s="41">
        <v>1477.8166666666664</v>
      </c>
      <c r="M172" s="31">
        <v>1396.55</v>
      </c>
      <c r="N172" s="31">
        <v>1330.75</v>
      </c>
      <c r="O172" s="42">
        <v>2969065</v>
      </c>
      <c r="P172" s="43">
        <v>4.1696415821790664E-2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246.25</v>
      </c>
      <c r="F173" s="40">
        <v>244.75</v>
      </c>
      <c r="G173" s="41">
        <v>239</v>
      </c>
      <c r="H173" s="41">
        <v>231.75</v>
      </c>
      <c r="I173" s="41">
        <v>226</v>
      </c>
      <c r="J173" s="41">
        <v>252</v>
      </c>
      <c r="K173" s="41">
        <v>257.75</v>
      </c>
      <c r="L173" s="41">
        <v>265</v>
      </c>
      <c r="M173" s="31">
        <v>250.5</v>
      </c>
      <c r="N173" s="31">
        <v>237.5</v>
      </c>
      <c r="O173" s="42">
        <v>3570000</v>
      </c>
      <c r="P173" s="43">
        <v>0.17049180327868851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1006.15</v>
      </c>
      <c r="F174" s="40">
        <v>1010.1333333333332</v>
      </c>
      <c r="G174" s="41">
        <v>990.06666666666638</v>
      </c>
      <c r="H174" s="41">
        <v>973.98333333333312</v>
      </c>
      <c r="I174" s="41">
        <v>953.91666666666629</v>
      </c>
      <c r="J174" s="41">
        <v>1026.2166666666665</v>
      </c>
      <c r="K174" s="41">
        <v>1046.2833333333333</v>
      </c>
      <c r="L174" s="41">
        <v>1062.3666666666666</v>
      </c>
      <c r="M174" s="31">
        <v>1030.2</v>
      </c>
      <c r="N174" s="31">
        <v>994.05</v>
      </c>
      <c r="O174" s="42">
        <v>1892950</v>
      </c>
      <c r="P174" s="43">
        <v>-5.5154857870173948E-2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136.55000000000001</v>
      </c>
      <c r="F175" s="40">
        <v>135.78333333333333</v>
      </c>
      <c r="G175" s="41">
        <v>131.31666666666666</v>
      </c>
      <c r="H175" s="41">
        <v>126.08333333333334</v>
      </c>
      <c r="I175" s="41">
        <v>121.61666666666667</v>
      </c>
      <c r="J175" s="41">
        <v>141.01666666666665</v>
      </c>
      <c r="K175" s="41">
        <v>145.48333333333329</v>
      </c>
      <c r="L175" s="41">
        <v>150.71666666666664</v>
      </c>
      <c r="M175" s="31">
        <v>140.25</v>
      </c>
      <c r="N175" s="31">
        <v>130.55000000000001</v>
      </c>
      <c r="O175" s="42">
        <v>48024000</v>
      </c>
      <c r="P175" s="43">
        <v>0.17073170731707318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137.55000000000001</v>
      </c>
      <c r="F176" s="40">
        <v>136.88333333333333</v>
      </c>
      <c r="G176" s="41">
        <v>136.06666666666666</v>
      </c>
      <c r="H176" s="41">
        <v>134.58333333333334</v>
      </c>
      <c r="I176" s="41">
        <v>133.76666666666668</v>
      </c>
      <c r="J176" s="41">
        <v>138.36666666666665</v>
      </c>
      <c r="K176" s="41">
        <v>139.18333333333331</v>
      </c>
      <c r="L176" s="41">
        <v>140.66666666666663</v>
      </c>
      <c r="M176" s="31">
        <v>137.69999999999999</v>
      </c>
      <c r="N176" s="31">
        <v>135.4</v>
      </c>
      <c r="O176" s="42">
        <v>36960000</v>
      </c>
      <c r="P176" s="43">
        <v>-4.2030391205948913E-3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2428.8000000000002</v>
      </c>
      <c r="F177" s="40">
        <v>2437.2666666666669</v>
      </c>
      <c r="G177" s="41">
        <v>2411.7333333333336</v>
      </c>
      <c r="H177" s="41">
        <v>2394.6666666666665</v>
      </c>
      <c r="I177" s="41">
        <v>2369.1333333333332</v>
      </c>
      <c r="J177" s="41">
        <v>2454.3333333333339</v>
      </c>
      <c r="K177" s="41">
        <v>2479.8666666666677</v>
      </c>
      <c r="L177" s="41">
        <v>2496.9333333333343</v>
      </c>
      <c r="M177" s="31">
        <v>2462.8000000000002</v>
      </c>
      <c r="N177" s="31">
        <v>2420.1999999999998</v>
      </c>
      <c r="O177" s="42">
        <v>33487750</v>
      </c>
      <c r="P177" s="43">
        <v>6.3094737343354412E-2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112.7</v>
      </c>
      <c r="F178" s="40">
        <v>112.80000000000001</v>
      </c>
      <c r="G178" s="41">
        <v>111.45000000000002</v>
      </c>
      <c r="H178" s="41">
        <v>110.2</v>
      </c>
      <c r="I178" s="41">
        <v>108.85000000000001</v>
      </c>
      <c r="J178" s="41">
        <v>114.05000000000003</v>
      </c>
      <c r="K178" s="41">
        <v>115.40000000000002</v>
      </c>
      <c r="L178" s="41">
        <v>116.65000000000003</v>
      </c>
      <c r="M178" s="31">
        <v>114.15</v>
      </c>
      <c r="N178" s="31">
        <v>111.55</v>
      </c>
      <c r="O178" s="42">
        <v>156754750</v>
      </c>
      <c r="P178" s="43">
        <v>-4.7048888620804053E-3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937.55</v>
      </c>
      <c r="F179" s="40">
        <v>935.01666666666677</v>
      </c>
      <c r="G179" s="41">
        <v>929.03333333333353</v>
      </c>
      <c r="H179" s="41">
        <v>920.51666666666677</v>
      </c>
      <c r="I179" s="41">
        <v>914.53333333333353</v>
      </c>
      <c r="J179" s="41">
        <v>943.53333333333353</v>
      </c>
      <c r="K179" s="41">
        <v>949.51666666666688</v>
      </c>
      <c r="L179" s="41">
        <v>958.03333333333353</v>
      </c>
      <c r="M179" s="31">
        <v>941</v>
      </c>
      <c r="N179" s="31">
        <v>926.5</v>
      </c>
      <c r="O179" s="42">
        <v>4646500</v>
      </c>
      <c r="P179" s="43">
        <v>-6.5212743211460339E-3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1208.6500000000001</v>
      </c>
      <c r="F180" s="40">
        <v>1214.9666666666667</v>
      </c>
      <c r="G180" s="41">
        <v>1200.0833333333335</v>
      </c>
      <c r="H180" s="41">
        <v>1191.5166666666669</v>
      </c>
      <c r="I180" s="41">
        <v>1176.6333333333337</v>
      </c>
      <c r="J180" s="41">
        <v>1223.5333333333333</v>
      </c>
      <c r="K180" s="41">
        <v>1238.4166666666665</v>
      </c>
      <c r="L180" s="41">
        <v>1246.9833333333331</v>
      </c>
      <c r="M180" s="31">
        <v>1229.8499999999999</v>
      </c>
      <c r="N180" s="31">
        <v>1206.4000000000001</v>
      </c>
      <c r="O180" s="42">
        <v>6705750</v>
      </c>
      <c r="P180" s="43">
        <v>-3.3542039355992842E-4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492.95</v>
      </c>
      <c r="F181" s="40">
        <v>492.10000000000008</v>
      </c>
      <c r="G181" s="41">
        <v>487.70000000000016</v>
      </c>
      <c r="H181" s="41">
        <v>482.4500000000001</v>
      </c>
      <c r="I181" s="41">
        <v>478.05000000000018</v>
      </c>
      <c r="J181" s="41">
        <v>497.35000000000014</v>
      </c>
      <c r="K181" s="41">
        <v>501.75000000000011</v>
      </c>
      <c r="L181" s="41">
        <v>507.00000000000011</v>
      </c>
      <c r="M181" s="31">
        <v>496.5</v>
      </c>
      <c r="N181" s="31">
        <v>486.85</v>
      </c>
      <c r="O181" s="42">
        <v>92037000</v>
      </c>
      <c r="P181" s="43">
        <v>-8.195263881031277E-3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26586.9</v>
      </c>
      <c r="F182" s="40">
        <v>26745.650000000005</v>
      </c>
      <c r="G182" s="41">
        <v>26138.400000000009</v>
      </c>
      <c r="H182" s="41">
        <v>25689.900000000005</v>
      </c>
      <c r="I182" s="41">
        <v>25082.650000000009</v>
      </c>
      <c r="J182" s="41">
        <v>27194.150000000009</v>
      </c>
      <c r="K182" s="41">
        <v>27801.4</v>
      </c>
      <c r="L182" s="41">
        <v>28249.900000000009</v>
      </c>
      <c r="M182" s="31">
        <v>27352.9</v>
      </c>
      <c r="N182" s="31">
        <v>26297.15</v>
      </c>
      <c r="O182" s="42">
        <v>168150</v>
      </c>
      <c r="P182" s="43">
        <v>2.0172910662824207E-2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2293.5</v>
      </c>
      <c r="F183" s="40">
        <v>2300.6999999999998</v>
      </c>
      <c r="G183" s="41">
        <v>2274.4999999999995</v>
      </c>
      <c r="H183" s="41">
        <v>2255.4999999999995</v>
      </c>
      <c r="I183" s="41">
        <v>2229.2999999999993</v>
      </c>
      <c r="J183" s="41">
        <v>2319.6999999999998</v>
      </c>
      <c r="K183" s="41">
        <v>2345.9000000000005</v>
      </c>
      <c r="L183" s="41">
        <v>2364.9</v>
      </c>
      <c r="M183" s="31">
        <v>2326.9</v>
      </c>
      <c r="N183" s="31">
        <v>2281.6999999999998</v>
      </c>
      <c r="O183" s="42">
        <v>1945075</v>
      </c>
      <c r="P183" s="43">
        <v>-1.695621959694232E-2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2422.65</v>
      </c>
      <c r="F184" s="40">
        <v>2427.9500000000003</v>
      </c>
      <c r="G184" s="41">
        <v>2395.0000000000005</v>
      </c>
      <c r="H184" s="41">
        <v>2367.3500000000004</v>
      </c>
      <c r="I184" s="41">
        <v>2334.4000000000005</v>
      </c>
      <c r="J184" s="41">
        <v>2455.6000000000004</v>
      </c>
      <c r="K184" s="41">
        <v>2488.5500000000002</v>
      </c>
      <c r="L184" s="41">
        <v>2516.2000000000003</v>
      </c>
      <c r="M184" s="31">
        <v>2460.9</v>
      </c>
      <c r="N184" s="31">
        <v>2400.3000000000002</v>
      </c>
      <c r="O184" s="42">
        <v>2872125</v>
      </c>
      <c r="P184" s="43">
        <v>-7.2585871678548285E-3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1222.3499999999999</v>
      </c>
      <c r="F185" s="40">
        <v>1228.3333333333333</v>
      </c>
      <c r="G185" s="41">
        <v>1204.0166666666664</v>
      </c>
      <c r="H185" s="41">
        <v>1185.6833333333332</v>
      </c>
      <c r="I185" s="41">
        <v>1161.3666666666663</v>
      </c>
      <c r="J185" s="41">
        <v>1246.6666666666665</v>
      </c>
      <c r="K185" s="41">
        <v>1270.9833333333336</v>
      </c>
      <c r="L185" s="41">
        <v>1289.3166666666666</v>
      </c>
      <c r="M185" s="31">
        <v>1252.6500000000001</v>
      </c>
      <c r="N185" s="31">
        <v>1210</v>
      </c>
      <c r="O185" s="42">
        <v>3546000</v>
      </c>
      <c r="P185" s="43">
        <v>6.6787003610108309E-2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450.1</v>
      </c>
      <c r="F186" s="40">
        <v>449.05</v>
      </c>
      <c r="G186" s="41">
        <v>444.25</v>
      </c>
      <c r="H186" s="41">
        <v>438.4</v>
      </c>
      <c r="I186" s="41">
        <v>433.59999999999997</v>
      </c>
      <c r="J186" s="41">
        <v>454.90000000000003</v>
      </c>
      <c r="K186" s="41">
        <v>459.7000000000001</v>
      </c>
      <c r="L186" s="41">
        <v>465.55000000000007</v>
      </c>
      <c r="M186" s="31">
        <v>453.85</v>
      </c>
      <c r="N186" s="31">
        <v>443.2</v>
      </c>
      <c r="O186" s="42">
        <v>5867100</v>
      </c>
      <c r="P186" s="43">
        <v>1.9981555487242546E-3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833.75</v>
      </c>
      <c r="F187" s="40">
        <v>835.51666666666677</v>
      </c>
      <c r="G187" s="41">
        <v>824.38333333333355</v>
      </c>
      <c r="H187" s="41">
        <v>815.01666666666677</v>
      </c>
      <c r="I187" s="41">
        <v>803.88333333333355</v>
      </c>
      <c r="J187" s="41">
        <v>844.88333333333355</v>
      </c>
      <c r="K187" s="41">
        <v>856.01666666666677</v>
      </c>
      <c r="L187" s="41">
        <v>865.38333333333355</v>
      </c>
      <c r="M187" s="31">
        <v>846.65</v>
      </c>
      <c r="N187" s="31">
        <v>826.15</v>
      </c>
      <c r="O187" s="42">
        <v>26982200</v>
      </c>
      <c r="P187" s="43">
        <v>-3.1808425353642453E-3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513.35</v>
      </c>
      <c r="F188" s="40">
        <v>509.55</v>
      </c>
      <c r="G188" s="41">
        <v>501.55000000000007</v>
      </c>
      <c r="H188" s="41">
        <v>489.75000000000006</v>
      </c>
      <c r="I188" s="41">
        <v>481.75000000000011</v>
      </c>
      <c r="J188" s="41">
        <v>521.35</v>
      </c>
      <c r="K188" s="41">
        <v>529.34999999999991</v>
      </c>
      <c r="L188" s="41">
        <v>541.15</v>
      </c>
      <c r="M188" s="31">
        <v>517.54999999999995</v>
      </c>
      <c r="N188" s="31">
        <v>497.75</v>
      </c>
      <c r="O188" s="42">
        <v>12081000</v>
      </c>
      <c r="P188" s="43">
        <v>1.4996849401386264E-2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627.6</v>
      </c>
      <c r="F189" s="40">
        <v>630.44999999999993</v>
      </c>
      <c r="G189" s="41">
        <v>622.24999999999989</v>
      </c>
      <c r="H189" s="41">
        <v>616.9</v>
      </c>
      <c r="I189" s="41">
        <v>608.69999999999993</v>
      </c>
      <c r="J189" s="41">
        <v>635.79999999999984</v>
      </c>
      <c r="K189" s="41">
        <v>643.99999999999989</v>
      </c>
      <c r="L189" s="41">
        <v>649.3499999999998</v>
      </c>
      <c r="M189" s="31">
        <v>638.65</v>
      </c>
      <c r="N189" s="31">
        <v>625.1</v>
      </c>
      <c r="O189" s="42">
        <v>1023400</v>
      </c>
      <c r="P189" s="43">
        <v>8.3125519534497092E-4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909.05</v>
      </c>
      <c r="F190" s="40">
        <v>912.06666666666661</v>
      </c>
      <c r="G190" s="41">
        <v>903.13333333333321</v>
      </c>
      <c r="H190" s="41">
        <v>897.21666666666658</v>
      </c>
      <c r="I190" s="41">
        <v>888.28333333333319</v>
      </c>
      <c r="J190" s="41">
        <v>917.98333333333323</v>
      </c>
      <c r="K190" s="41">
        <v>926.91666666666663</v>
      </c>
      <c r="L190" s="41">
        <v>932.83333333333326</v>
      </c>
      <c r="M190" s="31">
        <v>921</v>
      </c>
      <c r="N190" s="31">
        <v>906.15</v>
      </c>
      <c r="O190" s="42">
        <v>7239000</v>
      </c>
      <c r="P190" s="43">
        <v>1.5145140933950358E-2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1486.6</v>
      </c>
      <c r="F191" s="40">
        <v>1500.5333333333335</v>
      </c>
      <c r="G191" s="41">
        <v>1464.866666666667</v>
      </c>
      <c r="H191" s="41">
        <v>1443.1333333333334</v>
      </c>
      <c r="I191" s="41">
        <v>1407.4666666666669</v>
      </c>
      <c r="J191" s="41">
        <v>1522.2666666666671</v>
      </c>
      <c r="K191" s="41">
        <v>1557.9333333333336</v>
      </c>
      <c r="L191" s="41">
        <v>1579.6666666666672</v>
      </c>
      <c r="M191" s="31">
        <v>1536.2</v>
      </c>
      <c r="N191" s="31">
        <v>1478.8</v>
      </c>
      <c r="O191" s="42">
        <v>2538400</v>
      </c>
      <c r="P191" s="43">
        <v>0.27866209953657062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728.7</v>
      </c>
      <c r="F192" s="40">
        <v>729.5</v>
      </c>
      <c r="G192" s="41">
        <v>724.25</v>
      </c>
      <c r="H192" s="41">
        <v>719.8</v>
      </c>
      <c r="I192" s="41">
        <v>714.55</v>
      </c>
      <c r="J192" s="41">
        <v>733.95</v>
      </c>
      <c r="K192" s="41">
        <v>739.2</v>
      </c>
      <c r="L192" s="41">
        <v>743.65000000000009</v>
      </c>
      <c r="M192" s="31">
        <v>734.75</v>
      </c>
      <c r="N192" s="31">
        <v>725.05</v>
      </c>
      <c r="O192" s="42">
        <v>10465200</v>
      </c>
      <c r="P192" s="43">
        <v>7.080220850925625E-3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490.65</v>
      </c>
      <c r="F193" s="40">
        <v>487.9666666666667</v>
      </c>
      <c r="G193" s="41">
        <v>481.13333333333338</v>
      </c>
      <c r="H193" s="41">
        <v>471.61666666666667</v>
      </c>
      <c r="I193" s="41">
        <v>464.78333333333336</v>
      </c>
      <c r="J193" s="41">
        <v>497.48333333333341</v>
      </c>
      <c r="K193" s="41">
        <v>504.31666666666666</v>
      </c>
      <c r="L193" s="41">
        <v>513.83333333333348</v>
      </c>
      <c r="M193" s="31">
        <v>494.8</v>
      </c>
      <c r="N193" s="31">
        <v>478.45</v>
      </c>
      <c r="O193" s="42">
        <v>81681000</v>
      </c>
      <c r="P193" s="43">
        <v>3.7353409584479511E-2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229.65</v>
      </c>
      <c r="F194" s="40">
        <v>226.9</v>
      </c>
      <c r="G194" s="41">
        <v>223.05</v>
      </c>
      <c r="H194" s="41">
        <v>216.45000000000002</v>
      </c>
      <c r="I194" s="41">
        <v>212.60000000000002</v>
      </c>
      <c r="J194" s="41">
        <v>233.5</v>
      </c>
      <c r="K194" s="41">
        <v>237.34999999999997</v>
      </c>
      <c r="L194" s="41">
        <v>243.95</v>
      </c>
      <c r="M194" s="31">
        <v>230.75</v>
      </c>
      <c r="N194" s="31">
        <v>220.3</v>
      </c>
      <c r="O194" s="42">
        <v>107885250</v>
      </c>
      <c r="P194" s="43">
        <v>1.8739244056345208E-2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1166.25</v>
      </c>
      <c r="F195" s="40">
        <v>1170.3166666666666</v>
      </c>
      <c r="G195" s="41">
        <v>1154.0333333333333</v>
      </c>
      <c r="H195" s="41">
        <v>1141.8166666666666</v>
      </c>
      <c r="I195" s="41">
        <v>1125.5333333333333</v>
      </c>
      <c r="J195" s="41">
        <v>1182.5333333333333</v>
      </c>
      <c r="K195" s="41">
        <v>1198.8166666666666</v>
      </c>
      <c r="L195" s="41">
        <v>1211.0333333333333</v>
      </c>
      <c r="M195" s="31">
        <v>1186.5999999999999</v>
      </c>
      <c r="N195" s="31">
        <v>1158.0999999999999</v>
      </c>
      <c r="O195" s="42">
        <v>45805650</v>
      </c>
      <c r="P195" s="43">
        <v>1.6170402587264415E-3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3815.05</v>
      </c>
      <c r="F196" s="40">
        <v>3804.8000000000006</v>
      </c>
      <c r="G196" s="41">
        <v>3777.5500000000011</v>
      </c>
      <c r="H196" s="41">
        <v>3740.0500000000006</v>
      </c>
      <c r="I196" s="41">
        <v>3712.8000000000011</v>
      </c>
      <c r="J196" s="41">
        <v>3842.3000000000011</v>
      </c>
      <c r="K196" s="41">
        <v>3869.55</v>
      </c>
      <c r="L196" s="41">
        <v>3907.0500000000011</v>
      </c>
      <c r="M196" s="31">
        <v>3832.05</v>
      </c>
      <c r="N196" s="31">
        <v>3767.3</v>
      </c>
      <c r="O196" s="42">
        <v>11865600</v>
      </c>
      <c r="P196" s="43">
        <v>3.448546431794107E-2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1700.75</v>
      </c>
      <c r="F197" s="40">
        <v>1709.2</v>
      </c>
      <c r="G197" s="41">
        <v>1689.75</v>
      </c>
      <c r="H197" s="41">
        <v>1678.75</v>
      </c>
      <c r="I197" s="41">
        <v>1659.3</v>
      </c>
      <c r="J197" s="41">
        <v>1720.2</v>
      </c>
      <c r="K197" s="41">
        <v>1739.6500000000003</v>
      </c>
      <c r="L197" s="41">
        <v>1750.65</v>
      </c>
      <c r="M197" s="31">
        <v>1728.65</v>
      </c>
      <c r="N197" s="31">
        <v>1698.2</v>
      </c>
      <c r="O197" s="42">
        <v>14608800</v>
      </c>
      <c r="P197" s="43">
        <v>9.8488608166027516E-2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2609.5500000000002</v>
      </c>
      <c r="F198" s="40">
        <v>2589.5333333333333</v>
      </c>
      <c r="G198" s="41">
        <v>2565.2666666666664</v>
      </c>
      <c r="H198" s="41">
        <v>2520.9833333333331</v>
      </c>
      <c r="I198" s="41">
        <v>2496.7166666666662</v>
      </c>
      <c r="J198" s="41">
        <v>2633.8166666666666</v>
      </c>
      <c r="K198" s="41">
        <v>2658.0833333333339</v>
      </c>
      <c r="L198" s="41">
        <v>2702.3666666666668</v>
      </c>
      <c r="M198" s="31">
        <v>2613.8000000000002</v>
      </c>
      <c r="N198" s="31">
        <v>2545.25</v>
      </c>
      <c r="O198" s="42">
        <v>5368875</v>
      </c>
      <c r="P198" s="43">
        <v>6.5808084567855279E-2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3173.65</v>
      </c>
      <c r="F199" s="40">
        <v>3193.9666666666667</v>
      </c>
      <c r="G199" s="41">
        <v>3143.5833333333335</v>
      </c>
      <c r="H199" s="41">
        <v>3113.5166666666669</v>
      </c>
      <c r="I199" s="41">
        <v>3063.1333333333337</v>
      </c>
      <c r="J199" s="41">
        <v>3224.0333333333333</v>
      </c>
      <c r="K199" s="41">
        <v>3274.4166666666665</v>
      </c>
      <c r="L199" s="41">
        <v>3304.4833333333331</v>
      </c>
      <c r="M199" s="31">
        <v>3244.35</v>
      </c>
      <c r="N199" s="31">
        <v>3163.9</v>
      </c>
      <c r="O199" s="42">
        <v>692500</v>
      </c>
      <c r="P199" s="43">
        <v>-3.4506796793307773E-2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568.04999999999995</v>
      </c>
      <c r="F200" s="40">
        <v>563.91666666666663</v>
      </c>
      <c r="G200" s="41">
        <v>557.93333333333328</v>
      </c>
      <c r="H200" s="41">
        <v>547.81666666666661</v>
      </c>
      <c r="I200" s="41">
        <v>541.83333333333326</v>
      </c>
      <c r="J200" s="41">
        <v>574.0333333333333</v>
      </c>
      <c r="K200" s="41">
        <v>580.01666666666665</v>
      </c>
      <c r="L200" s="41">
        <v>590.13333333333333</v>
      </c>
      <c r="M200" s="31">
        <v>569.9</v>
      </c>
      <c r="N200" s="31">
        <v>553.79999999999995</v>
      </c>
      <c r="O200" s="42">
        <v>3205500</v>
      </c>
      <c r="P200" s="43">
        <v>-1.0648148148148148E-2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1084.6500000000001</v>
      </c>
      <c r="F201" s="40">
        <v>1079.2833333333335</v>
      </c>
      <c r="G201" s="41">
        <v>1064.666666666667</v>
      </c>
      <c r="H201" s="41">
        <v>1044.6833333333334</v>
      </c>
      <c r="I201" s="41">
        <v>1030.0666666666668</v>
      </c>
      <c r="J201" s="41">
        <v>1099.2666666666671</v>
      </c>
      <c r="K201" s="41">
        <v>1113.8833333333334</v>
      </c>
      <c r="L201" s="41">
        <v>1133.8666666666672</v>
      </c>
      <c r="M201" s="31">
        <v>1093.9000000000001</v>
      </c>
      <c r="N201" s="31">
        <v>1059.3</v>
      </c>
      <c r="O201" s="42">
        <v>2382350</v>
      </c>
      <c r="P201" s="43">
        <v>1.6707920792079209E-2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645.1</v>
      </c>
      <c r="F202" s="40">
        <v>639.4</v>
      </c>
      <c r="G202" s="41">
        <v>631.9</v>
      </c>
      <c r="H202" s="41">
        <v>618.70000000000005</v>
      </c>
      <c r="I202" s="41">
        <v>611.20000000000005</v>
      </c>
      <c r="J202" s="41">
        <v>652.59999999999991</v>
      </c>
      <c r="K202" s="41">
        <v>660.09999999999991</v>
      </c>
      <c r="L202" s="41">
        <v>673.29999999999984</v>
      </c>
      <c r="M202" s="31">
        <v>646.9</v>
      </c>
      <c r="N202" s="31">
        <v>626.20000000000005</v>
      </c>
      <c r="O202" s="42">
        <v>7978600</v>
      </c>
      <c r="P202" s="43">
        <v>-1.19625520110957E-2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1586.8</v>
      </c>
      <c r="F203" s="40">
        <v>1583.05</v>
      </c>
      <c r="G203" s="41">
        <v>1565.25</v>
      </c>
      <c r="H203" s="41">
        <v>1543.7</v>
      </c>
      <c r="I203" s="41">
        <v>1525.9</v>
      </c>
      <c r="J203" s="41">
        <v>1604.6</v>
      </c>
      <c r="K203" s="41">
        <v>1622.3999999999996</v>
      </c>
      <c r="L203" s="41">
        <v>1643.9499999999998</v>
      </c>
      <c r="M203" s="31">
        <v>1600.85</v>
      </c>
      <c r="N203" s="31">
        <v>1561.5</v>
      </c>
      <c r="O203" s="42">
        <v>1134700</v>
      </c>
      <c r="P203" s="43">
        <v>-2.5841346153846152E-2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7485.2</v>
      </c>
      <c r="F204" s="40">
        <v>7551.2999999999993</v>
      </c>
      <c r="G204" s="41">
        <v>7378.6999999999989</v>
      </c>
      <c r="H204" s="41">
        <v>7272.2</v>
      </c>
      <c r="I204" s="41">
        <v>7099.5999999999995</v>
      </c>
      <c r="J204" s="41">
        <v>7657.7999999999984</v>
      </c>
      <c r="K204" s="41">
        <v>7830.3999999999987</v>
      </c>
      <c r="L204" s="41">
        <v>7936.8999999999978</v>
      </c>
      <c r="M204" s="31">
        <v>7723.9</v>
      </c>
      <c r="N204" s="31">
        <v>7444.8</v>
      </c>
      <c r="O204" s="42">
        <v>1613200</v>
      </c>
      <c r="P204" s="43">
        <v>7.5753534275806889E-2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785.9</v>
      </c>
      <c r="F205" s="40">
        <v>779.01666666666654</v>
      </c>
      <c r="G205" s="41">
        <v>768.73333333333312</v>
      </c>
      <c r="H205" s="41">
        <v>751.56666666666661</v>
      </c>
      <c r="I205" s="41">
        <v>741.28333333333319</v>
      </c>
      <c r="J205" s="41">
        <v>796.18333333333305</v>
      </c>
      <c r="K205" s="41">
        <v>806.46666666666658</v>
      </c>
      <c r="L205" s="41">
        <v>823.63333333333298</v>
      </c>
      <c r="M205" s="31">
        <v>789.3</v>
      </c>
      <c r="N205" s="31">
        <v>761.85</v>
      </c>
      <c r="O205" s="42">
        <v>25673700</v>
      </c>
      <c r="P205" s="43">
        <v>5.6523067522150933E-3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338.9</v>
      </c>
      <c r="F206" s="40">
        <v>337.25</v>
      </c>
      <c r="G206" s="41">
        <v>333.65</v>
      </c>
      <c r="H206" s="41">
        <v>328.4</v>
      </c>
      <c r="I206" s="41">
        <v>324.79999999999995</v>
      </c>
      <c r="J206" s="41">
        <v>342.5</v>
      </c>
      <c r="K206" s="41">
        <v>346.1</v>
      </c>
      <c r="L206" s="41">
        <v>351.35</v>
      </c>
      <c r="M206" s="31">
        <v>340.85</v>
      </c>
      <c r="N206" s="31">
        <v>332</v>
      </c>
      <c r="O206" s="42">
        <v>57458500</v>
      </c>
      <c r="P206" s="43">
        <v>-4.1871284569656241E-2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1245.6500000000001</v>
      </c>
      <c r="F207" s="40">
        <v>1241.5000000000002</v>
      </c>
      <c r="G207" s="41">
        <v>1230.3000000000004</v>
      </c>
      <c r="H207" s="41">
        <v>1214.9500000000003</v>
      </c>
      <c r="I207" s="41">
        <v>1203.7500000000005</v>
      </c>
      <c r="J207" s="41">
        <v>1256.8500000000004</v>
      </c>
      <c r="K207" s="41">
        <v>1268.0500000000002</v>
      </c>
      <c r="L207" s="41">
        <v>1283.4000000000003</v>
      </c>
      <c r="M207" s="31">
        <v>1252.7</v>
      </c>
      <c r="N207" s="31">
        <v>1226.1500000000001</v>
      </c>
      <c r="O207" s="42">
        <v>2840500</v>
      </c>
      <c r="P207" s="43">
        <v>3.3284830847580937E-2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1784.85</v>
      </c>
      <c r="F208" s="40">
        <v>1775.3</v>
      </c>
      <c r="G208" s="41">
        <v>1759.6</v>
      </c>
      <c r="H208" s="41">
        <v>1734.35</v>
      </c>
      <c r="I208" s="41">
        <v>1718.6499999999999</v>
      </c>
      <c r="J208" s="41">
        <v>1800.55</v>
      </c>
      <c r="K208" s="41">
        <v>1816.2500000000002</v>
      </c>
      <c r="L208" s="41">
        <v>1841.5</v>
      </c>
      <c r="M208" s="31">
        <v>1791</v>
      </c>
      <c r="N208" s="31">
        <v>1750.05</v>
      </c>
      <c r="O208" s="42">
        <v>957000</v>
      </c>
      <c r="P208" s="43">
        <v>-7.5187969924812026E-3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708.45</v>
      </c>
      <c r="F209" s="40">
        <v>708.48333333333323</v>
      </c>
      <c r="G209" s="41">
        <v>702.41666666666652</v>
      </c>
      <c r="H209" s="41">
        <v>696.38333333333333</v>
      </c>
      <c r="I209" s="41">
        <v>690.31666666666661</v>
      </c>
      <c r="J209" s="41">
        <v>714.51666666666642</v>
      </c>
      <c r="K209" s="41">
        <v>720.58333333333326</v>
      </c>
      <c r="L209" s="41">
        <v>726.61666666666633</v>
      </c>
      <c r="M209" s="31">
        <v>714.55</v>
      </c>
      <c r="N209" s="31">
        <v>702.45</v>
      </c>
      <c r="O209" s="42">
        <v>26041600</v>
      </c>
      <c r="P209" s="43">
        <v>9.4994617868675996E-2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326.25</v>
      </c>
      <c r="F210" s="40">
        <v>323.28333333333336</v>
      </c>
      <c r="G210" s="41">
        <v>319.2166666666667</v>
      </c>
      <c r="H210" s="41">
        <v>312.18333333333334</v>
      </c>
      <c r="I210" s="41">
        <v>308.11666666666667</v>
      </c>
      <c r="J210" s="41">
        <v>330.31666666666672</v>
      </c>
      <c r="K210" s="41">
        <v>334.38333333333344</v>
      </c>
      <c r="L210" s="41">
        <v>341.41666666666674</v>
      </c>
      <c r="M210" s="31">
        <v>327.35000000000002</v>
      </c>
      <c r="N210" s="31">
        <v>316.25</v>
      </c>
      <c r="O210" s="42">
        <v>77931000</v>
      </c>
      <c r="P210" s="43">
        <v>1.3183041460275362E-2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8"/>
      <c r="B213" s="389"/>
      <c r="C213" s="318"/>
      <c r="D213" s="390"/>
      <c r="E213" s="319"/>
      <c r="F213" s="319"/>
      <c r="G213" s="391"/>
      <c r="H213" s="391"/>
      <c r="I213" s="391"/>
      <c r="J213" s="391"/>
      <c r="K213" s="391"/>
      <c r="L213" s="391"/>
      <c r="M213" s="318"/>
      <c r="N213" s="318"/>
      <c r="O213" s="392"/>
      <c r="P213" s="393"/>
    </row>
    <row r="214" spans="1:16" ht="12.75" customHeight="1">
      <c r="A214" s="318"/>
      <c r="B214" s="389"/>
      <c r="C214" s="318"/>
      <c r="D214" s="390"/>
      <c r="E214" s="319"/>
      <c r="F214" s="319"/>
      <c r="G214" s="391"/>
      <c r="H214" s="391"/>
      <c r="I214" s="391"/>
      <c r="J214" s="391"/>
      <c r="K214" s="391"/>
      <c r="L214" s="391"/>
      <c r="M214" s="318"/>
      <c r="N214" s="318"/>
      <c r="O214" s="392"/>
      <c r="P214" s="393"/>
    </row>
    <row r="215" spans="1:16" ht="12.75" customHeight="1">
      <c r="A215" s="318"/>
      <c r="B215" s="389"/>
      <c r="C215" s="318"/>
      <c r="D215" s="390"/>
      <c r="E215" s="319"/>
      <c r="F215" s="319"/>
      <c r="G215" s="391"/>
      <c r="H215" s="391"/>
      <c r="I215" s="391"/>
      <c r="J215" s="391"/>
      <c r="K215" s="391"/>
      <c r="L215" s="391"/>
      <c r="M215" s="318"/>
      <c r="N215" s="318"/>
      <c r="O215" s="392"/>
      <c r="P215" s="393"/>
    </row>
    <row r="216" spans="1:16" ht="12.75" customHeight="1">
      <c r="A216" s="318"/>
      <c r="B216" s="389"/>
      <c r="C216" s="318"/>
      <c r="D216" s="390"/>
      <c r="E216" s="319"/>
      <c r="F216" s="319"/>
      <c r="G216" s="391"/>
      <c r="H216" s="391"/>
      <c r="I216" s="391"/>
      <c r="J216" s="391"/>
      <c r="K216" s="391"/>
      <c r="L216" s="391"/>
      <c r="M216" s="318"/>
      <c r="N216" s="318"/>
      <c r="O216" s="392"/>
      <c r="P216" s="393"/>
    </row>
    <row r="217" spans="1:16" ht="12.75" customHeight="1">
      <c r="A217" s="318"/>
      <c r="B217" s="389"/>
      <c r="C217" s="318"/>
      <c r="D217" s="390"/>
      <c r="E217" s="319"/>
      <c r="F217" s="319"/>
      <c r="G217" s="391"/>
      <c r="H217" s="391"/>
      <c r="I217" s="391"/>
      <c r="J217" s="391"/>
      <c r="K217" s="391"/>
      <c r="L217" s="391"/>
      <c r="M217" s="318"/>
      <c r="N217" s="318"/>
      <c r="O217" s="392"/>
      <c r="P217" s="393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1" sqref="E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40" t="s">
        <v>16</v>
      </c>
      <c r="B8" s="442"/>
      <c r="C8" s="446" t="s">
        <v>20</v>
      </c>
      <c r="D8" s="446" t="s">
        <v>21</v>
      </c>
      <c r="E8" s="437" t="s">
        <v>22</v>
      </c>
      <c r="F8" s="438"/>
      <c r="G8" s="439"/>
      <c r="H8" s="437" t="s">
        <v>23</v>
      </c>
      <c r="I8" s="438"/>
      <c r="J8" s="439"/>
      <c r="K8" s="26"/>
      <c r="L8" s="53"/>
      <c r="M8" s="53"/>
      <c r="N8" s="1"/>
      <c r="O8" s="1"/>
    </row>
    <row r="9" spans="1:15" ht="36" customHeight="1">
      <c r="A9" s="444"/>
      <c r="B9" s="445"/>
      <c r="C9" s="445"/>
      <c r="D9" s="44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17745.900000000001</v>
      </c>
      <c r="D10" s="35">
        <v>17733.133333333335</v>
      </c>
      <c r="E10" s="35">
        <v>17668.316666666669</v>
      </c>
      <c r="F10" s="35">
        <v>17590.733333333334</v>
      </c>
      <c r="G10" s="35">
        <v>17525.916666666668</v>
      </c>
      <c r="H10" s="35">
        <v>17810.716666666671</v>
      </c>
      <c r="I10" s="35">
        <v>17875.533333333336</v>
      </c>
      <c r="J10" s="35">
        <v>17953.116666666672</v>
      </c>
      <c r="K10" s="37">
        <v>17797.95</v>
      </c>
      <c r="L10" s="37">
        <v>17655.55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37490.25</v>
      </c>
      <c r="D11" s="40">
        <v>37433.73333333333</v>
      </c>
      <c r="E11" s="40">
        <v>37114.96666666666</v>
      </c>
      <c r="F11" s="40">
        <v>36739.683333333327</v>
      </c>
      <c r="G11" s="40">
        <v>36420.916666666657</v>
      </c>
      <c r="H11" s="40">
        <v>37809.016666666663</v>
      </c>
      <c r="I11" s="40">
        <v>38127.78333333334</v>
      </c>
      <c r="J11" s="40">
        <v>38503.066666666666</v>
      </c>
      <c r="K11" s="31">
        <v>37752.5</v>
      </c>
      <c r="L11" s="31">
        <v>37058.449999999997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2348.15</v>
      </c>
      <c r="D12" s="40">
        <v>2343.15</v>
      </c>
      <c r="E12" s="40">
        <v>2335.2000000000003</v>
      </c>
      <c r="F12" s="40">
        <v>2322.25</v>
      </c>
      <c r="G12" s="40">
        <v>2314.3000000000002</v>
      </c>
      <c r="H12" s="40">
        <v>2356.1000000000004</v>
      </c>
      <c r="I12" s="40">
        <v>2364.0500000000002</v>
      </c>
      <c r="J12" s="40">
        <v>2377.0000000000005</v>
      </c>
      <c r="K12" s="31">
        <v>2351.1</v>
      </c>
      <c r="L12" s="31">
        <v>2330.1999999999998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5061.6499999999996</v>
      </c>
      <c r="D13" s="40">
        <v>5062.2333333333336</v>
      </c>
      <c r="E13" s="40">
        <v>5038.1166666666668</v>
      </c>
      <c r="F13" s="40">
        <v>5014.583333333333</v>
      </c>
      <c r="G13" s="40">
        <v>4990.4666666666662</v>
      </c>
      <c r="H13" s="40">
        <v>5085.7666666666673</v>
      </c>
      <c r="I13" s="40">
        <v>5109.8833333333341</v>
      </c>
      <c r="J13" s="40">
        <v>5133.4166666666679</v>
      </c>
      <c r="K13" s="31">
        <v>5086.3500000000004</v>
      </c>
      <c r="L13" s="31">
        <v>5038.7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38009</v>
      </c>
      <c r="D14" s="40">
        <v>37990.933333333334</v>
      </c>
      <c r="E14" s="40">
        <v>37775.26666666667</v>
      </c>
      <c r="F14" s="40">
        <v>37541.533333333333</v>
      </c>
      <c r="G14" s="40">
        <v>37325.866666666669</v>
      </c>
      <c r="H14" s="40">
        <v>38224.666666666672</v>
      </c>
      <c r="I14" s="40">
        <v>38440.333333333328</v>
      </c>
      <c r="J14" s="40">
        <v>38674.066666666673</v>
      </c>
      <c r="K14" s="31">
        <v>38206.6</v>
      </c>
      <c r="L14" s="31">
        <v>37757.199999999997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3981.6</v>
      </c>
      <c r="D15" s="40">
        <v>3972.0666666666662</v>
      </c>
      <c r="E15" s="40">
        <v>3958.1833333333325</v>
      </c>
      <c r="F15" s="40">
        <v>3934.7666666666664</v>
      </c>
      <c r="G15" s="40">
        <v>3920.8833333333328</v>
      </c>
      <c r="H15" s="40">
        <v>3995.4833333333322</v>
      </c>
      <c r="I15" s="40">
        <v>4009.3666666666663</v>
      </c>
      <c r="J15" s="40">
        <v>4032.7833333333319</v>
      </c>
      <c r="K15" s="31">
        <v>3985.95</v>
      </c>
      <c r="L15" s="31">
        <v>3948.65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8596.2000000000007</v>
      </c>
      <c r="D16" s="40">
        <v>8557.5166666666682</v>
      </c>
      <c r="E16" s="40">
        <v>8508.6833333333361</v>
      </c>
      <c r="F16" s="40">
        <v>8421.1666666666679</v>
      </c>
      <c r="G16" s="40">
        <v>8372.3333333333358</v>
      </c>
      <c r="H16" s="40">
        <v>8645.0333333333365</v>
      </c>
      <c r="I16" s="40">
        <v>8693.8666666666686</v>
      </c>
      <c r="J16" s="40">
        <v>8781.3833333333369</v>
      </c>
      <c r="K16" s="31">
        <v>8606.35</v>
      </c>
      <c r="L16" s="31">
        <v>8470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2227.3000000000002</v>
      </c>
      <c r="D17" s="40">
        <v>2231.0333333333333</v>
      </c>
      <c r="E17" s="40">
        <v>2198.2666666666664</v>
      </c>
      <c r="F17" s="40">
        <v>2169.2333333333331</v>
      </c>
      <c r="G17" s="40">
        <v>2136.4666666666662</v>
      </c>
      <c r="H17" s="40">
        <v>2260.0666666666666</v>
      </c>
      <c r="I17" s="40">
        <v>2292.8333333333339</v>
      </c>
      <c r="J17" s="40">
        <v>2321.8666666666668</v>
      </c>
      <c r="K17" s="31">
        <v>2263.8000000000002</v>
      </c>
      <c r="L17" s="31">
        <v>2202</v>
      </c>
      <c r="M17" s="31">
        <v>4.7096499999999999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1167.05</v>
      </c>
      <c r="D18" s="40">
        <v>1165.4333333333334</v>
      </c>
      <c r="E18" s="40">
        <v>1142.8666666666668</v>
      </c>
      <c r="F18" s="40">
        <v>1118.6833333333334</v>
      </c>
      <c r="G18" s="40">
        <v>1096.1166666666668</v>
      </c>
      <c r="H18" s="40">
        <v>1189.6166666666668</v>
      </c>
      <c r="I18" s="40">
        <v>1212.1833333333334</v>
      </c>
      <c r="J18" s="40">
        <v>1236.3666666666668</v>
      </c>
      <c r="K18" s="31">
        <v>1188</v>
      </c>
      <c r="L18" s="31">
        <v>1141.25</v>
      </c>
      <c r="M18" s="31">
        <v>24.87105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994.35</v>
      </c>
      <c r="D19" s="40">
        <v>990.31666666666661</v>
      </c>
      <c r="E19" s="40">
        <v>984.03333333333319</v>
      </c>
      <c r="F19" s="40">
        <v>973.71666666666658</v>
      </c>
      <c r="G19" s="40">
        <v>967.43333333333317</v>
      </c>
      <c r="H19" s="40">
        <v>1000.6333333333332</v>
      </c>
      <c r="I19" s="40">
        <v>1006.9166666666665</v>
      </c>
      <c r="J19" s="40">
        <v>1017.2333333333332</v>
      </c>
      <c r="K19" s="31">
        <v>996.6</v>
      </c>
      <c r="L19" s="31">
        <v>980</v>
      </c>
      <c r="M19" s="31">
        <v>8.5831300000000006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1713.1</v>
      </c>
      <c r="D20" s="40">
        <v>1704.1833333333332</v>
      </c>
      <c r="E20" s="40">
        <v>1684.5166666666664</v>
      </c>
      <c r="F20" s="40">
        <v>1655.9333333333332</v>
      </c>
      <c r="G20" s="40">
        <v>1636.2666666666664</v>
      </c>
      <c r="H20" s="40">
        <v>1732.7666666666664</v>
      </c>
      <c r="I20" s="40">
        <v>1752.4333333333329</v>
      </c>
      <c r="J20" s="40">
        <v>1781.0166666666664</v>
      </c>
      <c r="K20" s="31">
        <v>1723.85</v>
      </c>
      <c r="L20" s="31">
        <v>1675.6</v>
      </c>
      <c r="M20" s="31">
        <v>16.153749999999999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1409.8</v>
      </c>
      <c r="D21" s="40">
        <v>1403.0833333333333</v>
      </c>
      <c r="E21" s="40">
        <v>1386.3666666666666</v>
      </c>
      <c r="F21" s="40">
        <v>1362.9333333333334</v>
      </c>
      <c r="G21" s="40">
        <v>1346.2166666666667</v>
      </c>
      <c r="H21" s="40">
        <v>1426.5166666666664</v>
      </c>
      <c r="I21" s="40">
        <v>1443.2333333333331</v>
      </c>
      <c r="J21" s="40">
        <v>1466.6666666666663</v>
      </c>
      <c r="K21" s="31">
        <v>1419.8</v>
      </c>
      <c r="L21" s="31">
        <v>1379.65</v>
      </c>
      <c r="M21" s="31">
        <v>2.1267800000000001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739.8</v>
      </c>
      <c r="D22" s="40">
        <v>739.59999999999991</v>
      </c>
      <c r="E22" s="40">
        <v>730.29999999999984</v>
      </c>
      <c r="F22" s="40">
        <v>720.8</v>
      </c>
      <c r="G22" s="40">
        <v>711.49999999999989</v>
      </c>
      <c r="H22" s="40">
        <v>749.0999999999998</v>
      </c>
      <c r="I22" s="40">
        <v>758.4</v>
      </c>
      <c r="J22" s="40">
        <v>767.89999999999975</v>
      </c>
      <c r="K22" s="31">
        <v>748.9</v>
      </c>
      <c r="L22" s="31">
        <v>730.1</v>
      </c>
      <c r="M22" s="31">
        <v>54.406329999999997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1798.5</v>
      </c>
      <c r="D23" s="40">
        <v>1776.7333333333333</v>
      </c>
      <c r="E23" s="40">
        <v>1753.4666666666667</v>
      </c>
      <c r="F23" s="40">
        <v>1708.4333333333334</v>
      </c>
      <c r="G23" s="40">
        <v>1685.1666666666667</v>
      </c>
      <c r="H23" s="40">
        <v>1821.7666666666667</v>
      </c>
      <c r="I23" s="40">
        <v>1845.0333333333335</v>
      </c>
      <c r="J23" s="40">
        <v>1890.0666666666666</v>
      </c>
      <c r="K23" s="31">
        <v>1800</v>
      </c>
      <c r="L23" s="31">
        <v>1731.7</v>
      </c>
      <c r="M23" s="31">
        <v>2.72343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1760.05</v>
      </c>
      <c r="D24" s="40">
        <v>1746.6833333333334</v>
      </c>
      <c r="E24" s="40">
        <v>1723.3666666666668</v>
      </c>
      <c r="F24" s="40">
        <v>1686.6833333333334</v>
      </c>
      <c r="G24" s="40">
        <v>1663.3666666666668</v>
      </c>
      <c r="H24" s="40">
        <v>1783.3666666666668</v>
      </c>
      <c r="I24" s="40">
        <v>1806.6833333333334</v>
      </c>
      <c r="J24" s="40">
        <v>1843.3666666666668</v>
      </c>
      <c r="K24" s="31">
        <v>1770</v>
      </c>
      <c r="L24" s="31">
        <v>1710</v>
      </c>
      <c r="M24" s="31">
        <v>0.51022999999999996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133.1</v>
      </c>
      <c r="D25" s="40">
        <v>131.26666666666668</v>
      </c>
      <c r="E25" s="40">
        <v>128.53333333333336</v>
      </c>
      <c r="F25" s="40">
        <v>123.96666666666668</v>
      </c>
      <c r="G25" s="40">
        <v>121.23333333333336</v>
      </c>
      <c r="H25" s="40">
        <v>135.83333333333337</v>
      </c>
      <c r="I25" s="40">
        <v>138.56666666666666</v>
      </c>
      <c r="J25" s="40">
        <v>143.13333333333335</v>
      </c>
      <c r="K25" s="31">
        <v>134</v>
      </c>
      <c r="L25" s="31">
        <v>126.7</v>
      </c>
      <c r="M25" s="31">
        <v>114.60262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293.7</v>
      </c>
      <c r="D26" s="40">
        <v>289.65000000000003</v>
      </c>
      <c r="E26" s="40">
        <v>284.25000000000006</v>
      </c>
      <c r="F26" s="40">
        <v>274.8</v>
      </c>
      <c r="G26" s="40">
        <v>269.40000000000003</v>
      </c>
      <c r="H26" s="40">
        <v>299.10000000000008</v>
      </c>
      <c r="I26" s="40">
        <v>304.50000000000006</v>
      </c>
      <c r="J26" s="40">
        <v>313.9500000000001</v>
      </c>
      <c r="K26" s="31">
        <v>295.05</v>
      </c>
      <c r="L26" s="31">
        <v>280.2</v>
      </c>
      <c r="M26" s="31">
        <v>37.924460000000003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2228.5500000000002</v>
      </c>
      <c r="D27" s="40">
        <v>2232.6166666666668</v>
      </c>
      <c r="E27" s="40">
        <v>2218.0333333333338</v>
      </c>
      <c r="F27" s="40">
        <v>2207.5166666666669</v>
      </c>
      <c r="G27" s="40">
        <v>2192.9333333333338</v>
      </c>
      <c r="H27" s="40">
        <v>2243.1333333333337</v>
      </c>
      <c r="I27" s="40">
        <v>2257.7166666666667</v>
      </c>
      <c r="J27" s="40">
        <v>2268.2333333333336</v>
      </c>
      <c r="K27" s="31">
        <v>2247.1999999999998</v>
      </c>
      <c r="L27" s="31">
        <v>2222.1</v>
      </c>
      <c r="M27" s="31">
        <v>0.28177000000000002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817.85</v>
      </c>
      <c r="D28" s="40">
        <v>814.81666666666661</v>
      </c>
      <c r="E28" s="40">
        <v>801.38333333333321</v>
      </c>
      <c r="F28" s="40">
        <v>784.91666666666663</v>
      </c>
      <c r="G28" s="40">
        <v>771.48333333333323</v>
      </c>
      <c r="H28" s="40">
        <v>831.28333333333319</v>
      </c>
      <c r="I28" s="40">
        <v>844.71666666666658</v>
      </c>
      <c r="J28" s="40">
        <v>861.18333333333317</v>
      </c>
      <c r="K28" s="31">
        <v>828.25</v>
      </c>
      <c r="L28" s="31">
        <v>798.35</v>
      </c>
      <c r="M28" s="31">
        <v>4.2410500000000004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3683.9</v>
      </c>
      <c r="D29" s="40">
        <v>3635.75</v>
      </c>
      <c r="E29" s="40">
        <v>3580.5</v>
      </c>
      <c r="F29" s="40">
        <v>3477.1</v>
      </c>
      <c r="G29" s="40">
        <v>3421.85</v>
      </c>
      <c r="H29" s="40">
        <v>3739.15</v>
      </c>
      <c r="I29" s="40">
        <v>3794.4</v>
      </c>
      <c r="J29" s="40">
        <v>3897.8</v>
      </c>
      <c r="K29" s="31">
        <v>3691</v>
      </c>
      <c r="L29" s="31">
        <v>3532.35</v>
      </c>
      <c r="M29" s="31">
        <v>1.6845000000000001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633.79999999999995</v>
      </c>
      <c r="D30" s="40">
        <v>632.58333333333337</v>
      </c>
      <c r="E30" s="40">
        <v>627.31666666666672</v>
      </c>
      <c r="F30" s="40">
        <v>620.83333333333337</v>
      </c>
      <c r="G30" s="40">
        <v>615.56666666666672</v>
      </c>
      <c r="H30" s="40">
        <v>639.06666666666672</v>
      </c>
      <c r="I30" s="40">
        <v>644.33333333333337</v>
      </c>
      <c r="J30" s="40">
        <v>650.81666666666672</v>
      </c>
      <c r="K30" s="31">
        <v>637.85</v>
      </c>
      <c r="L30" s="31">
        <v>626.1</v>
      </c>
      <c r="M30" s="31">
        <v>12.220599999999999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387.05</v>
      </c>
      <c r="D31" s="40">
        <v>387.86666666666662</v>
      </c>
      <c r="E31" s="40">
        <v>382.73333333333323</v>
      </c>
      <c r="F31" s="40">
        <v>378.41666666666663</v>
      </c>
      <c r="G31" s="40">
        <v>373.28333333333325</v>
      </c>
      <c r="H31" s="40">
        <v>392.18333333333322</v>
      </c>
      <c r="I31" s="40">
        <v>397.31666666666655</v>
      </c>
      <c r="J31" s="40">
        <v>401.63333333333321</v>
      </c>
      <c r="K31" s="31">
        <v>393</v>
      </c>
      <c r="L31" s="31">
        <v>383.55</v>
      </c>
      <c r="M31" s="31">
        <v>25.793469999999999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4964.45</v>
      </c>
      <c r="D32" s="40">
        <v>4969.1500000000005</v>
      </c>
      <c r="E32" s="40">
        <v>4900.3000000000011</v>
      </c>
      <c r="F32" s="40">
        <v>4836.1500000000005</v>
      </c>
      <c r="G32" s="40">
        <v>4767.3000000000011</v>
      </c>
      <c r="H32" s="40">
        <v>5033.3000000000011</v>
      </c>
      <c r="I32" s="40">
        <v>5102.1500000000015</v>
      </c>
      <c r="J32" s="40">
        <v>5166.3000000000011</v>
      </c>
      <c r="K32" s="31">
        <v>5038</v>
      </c>
      <c r="L32" s="31">
        <v>4905</v>
      </c>
      <c r="M32" s="31">
        <v>5.8539099999999999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228.5</v>
      </c>
      <c r="D33" s="40">
        <v>227.28333333333333</v>
      </c>
      <c r="E33" s="40">
        <v>225.36666666666667</v>
      </c>
      <c r="F33" s="40">
        <v>222.23333333333335</v>
      </c>
      <c r="G33" s="40">
        <v>220.31666666666669</v>
      </c>
      <c r="H33" s="40">
        <v>230.41666666666666</v>
      </c>
      <c r="I33" s="40">
        <v>232.33333333333334</v>
      </c>
      <c r="J33" s="40">
        <v>235.46666666666664</v>
      </c>
      <c r="K33" s="31">
        <v>229.2</v>
      </c>
      <c r="L33" s="31">
        <v>224.15</v>
      </c>
      <c r="M33" s="31">
        <v>18.76933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132.44999999999999</v>
      </c>
      <c r="D34" s="40">
        <v>131.56666666666669</v>
      </c>
      <c r="E34" s="40">
        <v>129.98333333333338</v>
      </c>
      <c r="F34" s="40">
        <v>127.51666666666668</v>
      </c>
      <c r="G34" s="40">
        <v>125.93333333333337</v>
      </c>
      <c r="H34" s="40">
        <v>134.03333333333339</v>
      </c>
      <c r="I34" s="40">
        <v>135.6166666666667</v>
      </c>
      <c r="J34" s="40">
        <v>138.0833333333334</v>
      </c>
      <c r="K34" s="31">
        <v>133.15</v>
      </c>
      <c r="L34" s="31">
        <v>129.1</v>
      </c>
      <c r="M34" s="31">
        <v>120.19898999999999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3514.65</v>
      </c>
      <c r="D35" s="40">
        <v>3501.4500000000003</v>
      </c>
      <c r="E35" s="40">
        <v>3465.3500000000004</v>
      </c>
      <c r="F35" s="40">
        <v>3416.05</v>
      </c>
      <c r="G35" s="40">
        <v>3379.9500000000003</v>
      </c>
      <c r="H35" s="40">
        <v>3550.7500000000005</v>
      </c>
      <c r="I35" s="40">
        <v>3586.85</v>
      </c>
      <c r="J35" s="40">
        <v>3636.1500000000005</v>
      </c>
      <c r="K35" s="31">
        <v>3537.55</v>
      </c>
      <c r="L35" s="31">
        <v>3452.15</v>
      </c>
      <c r="M35" s="31">
        <v>13.12743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2416.1</v>
      </c>
      <c r="D36" s="40">
        <v>2411.9833333333331</v>
      </c>
      <c r="E36" s="40">
        <v>2375.1166666666663</v>
      </c>
      <c r="F36" s="40">
        <v>2334.1333333333332</v>
      </c>
      <c r="G36" s="40">
        <v>2297.2666666666664</v>
      </c>
      <c r="H36" s="40">
        <v>2452.9666666666662</v>
      </c>
      <c r="I36" s="40">
        <v>2489.833333333333</v>
      </c>
      <c r="J36" s="40">
        <v>2530.8166666666662</v>
      </c>
      <c r="K36" s="31">
        <v>2448.85</v>
      </c>
      <c r="L36" s="31">
        <v>2371</v>
      </c>
      <c r="M36" s="31">
        <v>4.93696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717.95</v>
      </c>
      <c r="D37" s="40">
        <v>719.9666666666667</v>
      </c>
      <c r="E37" s="40">
        <v>713.08333333333337</v>
      </c>
      <c r="F37" s="40">
        <v>708.2166666666667</v>
      </c>
      <c r="G37" s="40">
        <v>701.33333333333337</v>
      </c>
      <c r="H37" s="40">
        <v>724.83333333333337</v>
      </c>
      <c r="I37" s="40">
        <v>731.71666666666658</v>
      </c>
      <c r="J37" s="40">
        <v>736.58333333333337</v>
      </c>
      <c r="K37" s="31">
        <v>726.85</v>
      </c>
      <c r="L37" s="31">
        <v>715.1</v>
      </c>
      <c r="M37" s="31">
        <v>7.7290999999999999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4705.6499999999996</v>
      </c>
      <c r="D38" s="40">
        <v>4688.0999999999995</v>
      </c>
      <c r="E38" s="40">
        <v>4660.1999999999989</v>
      </c>
      <c r="F38" s="40">
        <v>4614.7499999999991</v>
      </c>
      <c r="G38" s="40">
        <v>4586.8499999999985</v>
      </c>
      <c r="H38" s="40">
        <v>4733.5499999999993</v>
      </c>
      <c r="I38" s="40">
        <v>4761.4499999999989</v>
      </c>
      <c r="J38" s="40">
        <v>4806.8999999999996</v>
      </c>
      <c r="K38" s="31">
        <v>4716</v>
      </c>
      <c r="L38" s="31">
        <v>4642.6499999999996</v>
      </c>
      <c r="M38" s="31">
        <v>3.6150500000000001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730.3</v>
      </c>
      <c r="D39" s="40">
        <v>727.6</v>
      </c>
      <c r="E39" s="40">
        <v>721.7</v>
      </c>
      <c r="F39" s="40">
        <v>713.1</v>
      </c>
      <c r="G39" s="40">
        <v>707.2</v>
      </c>
      <c r="H39" s="40">
        <v>736.2</v>
      </c>
      <c r="I39" s="40">
        <v>742.09999999999991</v>
      </c>
      <c r="J39" s="40">
        <v>750.7</v>
      </c>
      <c r="K39" s="31">
        <v>733.5</v>
      </c>
      <c r="L39" s="31">
        <v>719</v>
      </c>
      <c r="M39" s="31">
        <v>79.555779999999999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3418.2</v>
      </c>
      <c r="D40" s="40">
        <v>3393.4</v>
      </c>
      <c r="E40" s="40">
        <v>3357.8</v>
      </c>
      <c r="F40" s="40">
        <v>3297.4</v>
      </c>
      <c r="G40" s="40">
        <v>3261.8</v>
      </c>
      <c r="H40" s="40">
        <v>3453.8</v>
      </c>
      <c r="I40" s="40">
        <v>3489.3999999999996</v>
      </c>
      <c r="J40" s="40">
        <v>3549.8</v>
      </c>
      <c r="K40" s="31">
        <v>3429</v>
      </c>
      <c r="L40" s="31">
        <v>3333</v>
      </c>
      <c r="M40" s="31">
        <v>4.1018100000000004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7748.25</v>
      </c>
      <c r="D41" s="40">
        <v>7682.8666666666659</v>
      </c>
      <c r="E41" s="40">
        <v>7586.3833333333314</v>
      </c>
      <c r="F41" s="40">
        <v>7424.5166666666655</v>
      </c>
      <c r="G41" s="40">
        <v>7328.033333333331</v>
      </c>
      <c r="H41" s="40">
        <v>7844.7333333333318</v>
      </c>
      <c r="I41" s="40">
        <v>7941.2166666666672</v>
      </c>
      <c r="J41" s="40">
        <v>8103.0833333333321</v>
      </c>
      <c r="K41" s="31">
        <v>7779.35</v>
      </c>
      <c r="L41" s="31">
        <v>7521</v>
      </c>
      <c r="M41" s="31">
        <v>15.359859999999999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17986.5</v>
      </c>
      <c r="D42" s="40">
        <v>17922.5</v>
      </c>
      <c r="E42" s="40">
        <v>17765</v>
      </c>
      <c r="F42" s="40">
        <v>17543.5</v>
      </c>
      <c r="G42" s="40">
        <v>17386</v>
      </c>
      <c r="H42" s="40">
        <v>18144</v>
      </c>
      <c r="I42" s="40">
        <v>18301.5</v>
      </c>
      <c r="J42" s="40">
        <v>18523</v>
      </c>
      <c r="K42" s="31">
        <v>18080</v>
      </c>
      <c r="L42" s="31">
        <v>17701</v>
      </c>
      <c r="M42" s="31">
        <v>3.5113599999999998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5245.6</v>
      </c>
      <c r="D43" s="40">
        <v>5273.5333333333338</v>
      </c>
      <c r="E43" s="40">
        <v>5192.0666666666675</v>
      </c>
      <c r="F43" s="40">
        <v>5138.5333333333338</v>
      </c>
      <c r="G43" s="40">
        <v>5057.0666666666675</v>
      </c>
      <c r="H43" s="40">
        <v>5327.0666666666675</v>
      </c>
      <c r="I43" s="40">
        <v>5408.5333333333328</v>
      </c>
      <c r="J43" s="40">
        <v>5462.0666666666675</v>
      </c>
      <c r="K43" s="31">
        <v>5355</v>
      </c>
      <c r="L43" s="31">
        <v>5220</v>
      </c>
      <c r="M43" s="31">
        <v>0.29360999999999998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2368.1</v>
      </c>
      <c r="D44" s="40">
        <v>2348.7166666666667</v>
      </c>
      <c r="E44" s="40">
        <v>2322.4333333333334</v>
      </c>
      <c r="F44" s="40">
        <v>2276.7666666666669</v>
      </c>
      <c r="G44" s="40">
        <v>2250.4833333333336</v>
      </c>
      <c r="H44" s="40">
        <v>2394.3833333333332</v>
      </c>
      <c r="I44" s="40">
        <v>2420.666666666667</v>
      </c>
      <c r="J44" s="40">
        <v>2466.333333333333</v>
      </c>
      <c r="K44" s="31">
        <v>2375</v>
      </c>
      <c r="L44" s="31">
        <v>2303.0500000000002</v>
      </c>
      <c r="M44" s="31">
        <v>1.9161900000000001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264.45</v>
      </c>
      <c r="D45" s="40">
        <v>262.46666666666664</v>
      </c>
      <c r="E45" s="40">
        <v>258.5333333333333</v>
      </c>
      <c r="F45" s="40">
        <v>252.61666666666667</v>
      </c>
      <c r="G45" s="40">
        <v>248.68333333333334</v>
      </c>
      <c r="H45" s="40">
        <v>268.38333333333327</v>
      </c>
      <c r="I45" s="40">
        <v>272.31666666666655</v>
      </c>
      <c r="J45" s="40">
        <v>278.23333333333323</v>
      </c>
      <c r="K45" s="31">
        <v>266.39999999999998</v>
      </c>
      <c r="L45" s="31">
        <v>256.55</v>
      </c>
      <c r="M45" s="31">
        <v>106.97693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86.6</v>
      </c>
      <c r="D46" s="40">
        <v>85.716666666666654</v>
      </c>
      <c r="E46" s="40">
        <v>84.133333333333312</v>
      </c>
      <c r="F46" s="40">
        <v>81.666666666666657</v>
      </c>
      <c r="G46" s="40">
        <v>80.083333333333314</v>
      </c>
      <c r="H46" s="40">
        <v>88.183333333333309</v>
      </c>
      <c r="I46" s="40">
        <v>89.766666666666652</v>
      </c>
      <c r="J46" s="40">
        <v>92.233333333333306</v>
      </c>
      <c r="K46" s="31">
        <v>87.3</v>
      </c>
      <c r="L46" s="31">
        <v>83.25</v>
      </c>
      <c r="M46" s="31">
        <v>342.06729000000001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53.95</v>
      </c>
      <c r="D47" s="40">
        <v>53.916666666666664</v>
      </c>
      <c r="E47" s="40">
        <v>53.383333333333326</v>
      </c>
      <c r="F47" s="40">
        <v>52.816666666666663</v>
      </c>
      <c r="G47" s="40">
        <v>52.283333333333324</v>
      </c>
      <c r="H47" s="40">
        <v>54.483333333333327</v>
      </c>
      <c r="I47" s="40">
        <v>55.016666666666673</v>
      </c>
      <c r="J47" s="40">
        <v>55.583333333333329</v>
      </c>
      <c r="K47" s="31">
        <v>54.45</v>
      </c>
      <c r="L47" s="31">
        <v>53.35</v>
      </c>
      <c r="M47" s="31">
        <v>49.671889999999998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1856.95</v>
      </c>
      <c r="D48" s="40">
        <v>1832.2166666666665</v>
      </c>
      <c r="E48" s="40">
        <v>1800.883333333333</v>
      </c>
      <c r="F48" s="40">
        <v>1744.8166666666666</v>
      </c>
      <c r="G48" s="40">
        <v>1713.4833333333331</v>
      </c>
      <c r="H48" s="40">
        <v>1888.2833333333328</v>
      </c>
      <c r="I48" s="40">
        <v>1919.6166666666663</v>
      </c>
      <c r="J48" s="40">
        <v>1975.6833333333327</v>
      </c>
      <c r="K48" s="31">
        <v>1863.55</v>
      </c>
      <c r="L48" s="31">
        <v>1776.15</v>
      </c>
      <c r="M48" s="31">
        <v>7.8590400000000002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780.6</v>
      </c>
      <c r="D49" s="40">
        <v>780.83333333333337</v>
      </c>
      <c r="E49" s="40">
        <v>775.11666666666679</v>
      </c>
      <c r="F49" s="40">
        <v>769.63333333333344</v>
      </c>
      <c r="G49" s="40">
        <v>763.91666666666686</v>
      </c>
      <c r="H49" s="40">
        <v>786.31666666666672</v>
      </c>
      <c r="I49" s="40">
        <v>792.03333333333319</v>
      </c>
      <c r="J49" s="40">
        <v>797.51666666666665</v>
      </c>
      <c r="K49" s="31">
        <v>786.55</v>
      </c>
      <c r="L49" s="31">
        <v>775.35</v>
      </c>
      <c r="M49" s="31">
        <v>3.3828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211.9</v>
      </c>
      <c r="D50" s="40">
        <v>211.88333333333333</v>
      </c>
      <c r="E50" s="40">
        <v>210.61666666666665</v>
      </c>
      <c r="F50" s="40">
        <v>209.33333333333331</v>
      </c>
      <c r="G50" s="40">
        <v>208.06666666666663</v>
      </c>
      <c r="H50" s="40">
        <v>213.16666666666666</v>
      </c>
      <c r="I50" s="40">
        <v>214.43333333333331</v>
      </c>
      <c r="J50" s="40">
        <v>215.71666666666667</v>
      </c>
      <c r="K50" s="31">
        <v>213.15</v>
      </c>
      <c r="L50" s="31">
        <v>210.6</v>
      </c>
      <c r="M50" s="31">
        <v>29.40305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748.95</v>
      </c>
      <c r="D51" s="40">
        <v>738.5</v>
      </c>
      <c r="E51" s="40">
        <v>725.45</v>
      </c>
      <c r="F51" s="40">
        <v>701.95</v>
      </c>
      <c r="G51" s="40">
        <v>688.90000000000009</v>
      </c>
      <c r="H51" s="40">
        <v>762</v>
      </c>
      <c r="I51" s="40">
        <v>775.05</v>
      </c>
      <c r="J51" s="40">
        <v>798.55</v>
      </c>
      <c r="K51" s="31">
        <v>751.55</v>
      </c>
      <c r="L51" s="31">
        <v>715</v>
      </c>
      <c r="M51" s="31">
        <v>26.394179999999999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60.15</v>
      </c>
      <c r="D52" s="40">
        <v>59.75</v>
      </c>
      <c r="E52" s="40">
        <v>58.95</v>
      </c>
      <c r="F52" s="40">
        <v>57.75</v>
      </c>
      <c r="G52" s="40">
        <v>56.95</v>
      </c>
      <c r="H52" s="40">
        <v>60.95</v>
      </c>
      <c r="I52" s="40">
        <v>61.75</v>
      </c>
      <c r="J52" s="40">
        <v>62.95</v>
      </c>
      <c r="K52" s="31">
        <v>60.55</v>
      </c>
      <c r="L52" s="31">
        <v>58.55</v>
      </c>
      <c r="M52" s="31">
        <v>212.74724000000001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395.8</v>
      </c>
      <c r="D53" s="40">
        <v>394.35000000000008</v>
      </c>
      <c r="E53" s="40">
        <v>392.05000000000018</v>
      </c>
      <c r="F53" s="40">
        <v>388.30000000000013</v>
      </c>
      <c r="G53" s="40">
        <v>386.00000000000023</v>
      </c>
      <c r="H53" s="40">
        <v>398.10000000000014</v>
      </c>
      <c r="I53" s="40">
        <v>400.4</v>
      </c>
      <c r="J53" s="40">
        <v>404.15000000000009</v>
      </c>
      <c r="K53" s="31">
        <v>396.65</v>
      </c>
      <c r="L53" s="31">
        <v>390.6</v>
      </c>
      <c r="M53" s="31">
        <v>41.185740000000003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710.4</v>
      </c>
      <c r="D54" s="40">
        <v>710.30000000000007</v>
      </c>
      <c r="E54" s="40">
        <v>700.10000000000014</v>
      </c>
      <c r="F54" s="40">
        <v>689.80000000000007</v>
      </c>
      <c r="G54" s="40">
        <v>679.60000000000014</v>
      </c>
      <c r="H54" s="40">
        <v>720.60000000000014</v>
      </c>
      <c r="I54" s="40">
        <v>730.80000000000018</v>
      </c>
      <c r="J54" s="40">
        <v>741.10000000000014</v>
      </c>
      <c r="K54" s="31">
        <v>720.5</v>
      </c>
      <c r="L54" s="31">
        <v>700</v>
      </c>
      <c r="M54" s="31">
        <v>216.42413999999999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360.35</v>
      </c>
      <c r="D55" s="40">
        <v>361.40000000000003</v>
      </c>
      <c r="E55" s="40">
        <v>358.40000000000009</v>
      </c>
      <c r="F55" s="40">
        <v>356.45000000000005</v>
      </c>
      <c r="G55" s="40">
        <v>353.4500000000001</v>
      </c>
      <c r="H55" s="40">
        <v>363.35000000000008</v>
      </c>
      <c r="I55" s="40">
        <v>366.34999999999997</v>
      </c>
      <c r="J55" s="40">
        <v>368.30000000000007</v>
      </c>
      <c r="K55" s="31">
        <v>364.4</v>
      </c>
      <c r="L55" s="31">
        <v>359.45</v>
      </c>
      <c r="M55" s="31">
        <v>9.6793300000000002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17274.55</v>
      </c>
      <c r="D56" s="40">
        <v>17359.5</v>
      </c>
      <c r="E56" s="40">
        <v>17145.05</v>
      </c>
      <c r="F56" s="40">
        <v>17015.55</v>
      </c>
      <c r="G56" s="40">
        <v>16801.099999999999</v>
      </c>
      <c r="H56" s="40">
        <v>17489</v>
      </c>
      <c r="I56" s="40">
        <v>17703.449999999997</v>
      </c>
      <c r="J56" s="40">
        <v>17832.95</v>
      </c>
      <c r="K56" s="31">
        <v>17573.95</v>
      </c>
      <c r="L56" s="31">
        <v>17230</v>
      </c>
      <c r="M56" s="31">
        <v>0.53693999999999997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3675.1</v>
      </c>
      <c r="D57" s="40">
        <v>3662.6166666666663</v>
      </c>
      <c r="E57" s="40">
        <v>3638.2833333333328</v>
      </c>
      <c r="F57" s="40">
        <v>3601.4666666666667</v>
      </c>
      <c r="G57" s="40">
        <v>3577.1333333333332</v>
      </c>
      <c r="H57" s="40">
        <v>3699.4333333333325</v>
      </c>
      <c r="I57" s="40">
        <v>3723.7666666666655</v>
      </c>
      <c r="J57" s="40">
        <v>3760.5833333333321</v>
      </c>
      <c r="K57" s="31">
        <v>3686.95</v>
      </c>
      <c r="L57" s="31">
        <v>3625.8</v>
      </c>
      <c r="M57" s="31">
        <v>3.4034499999999999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457.1</v>
      </c>
      <c r="D58" s="40">
        <v>458.13333333333338</v>
      </c>
      <c r="E58" s="40">
        <v>454.96666666666675</v>
      </c>
      <c r="F58" s="40">
        <v>452.83333333333337</v>
      </c>
      <c r="G58" s="40">
        <v>449.66666666666674</v>
      </c>
      <c r="H58" s="40">
        <v>460.26666666666677</v>
      </c>
      <c r="I58" s="40">
        <v>463.43333333333339</v>
      </c>
      <c r="J58" s="40">
        <v>465.56666666666678</v>
      </c>
      <c r="K58" s="31">
        <v>461.3</v>
      </c>
      <c r="L58" s="31">
        <v>456</v>
      </c>
      <c r="M58" s="31">
        <v>14.50122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212.5</v>
      </c>
      <c r="D59" s="40">
        <v>211.23333333333335</v>
      </c>
      <c r="E59" s="40">
        <v>208.7166666666667</v>
      </c>
      <c r="F59" s="40">
        <v>204.93333333333334</v>
      </c>
      <c r="G59" s="40">
        <v>202.41666666666669</v>
      </c>
      <c r="H59" s="40">
        <v>215.01666666666671</v>
      </c>
      <c r="I59" s="40">
        <v>217.53333333333336</v>
      </c>
      <c r="J59" s="40">
        <v>221.31666666666672</v>
      </c>
      <c r="K59" s="31">
        <v>213.75</v>
      </c>
      <c r="L59" s="31">
        <v>207.45</v>
      </c>
      <c r="M59" s="31">
        <v>107.30879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121.95</v>
      </c>
      <c r="D60" s="40">
        <v>122.58333333333333</v>
      </c>
      <c r="E60" s="40">
        <v>121.16666666666666</v>
      </c>
      <c r="F60" s="40">
        <v>120.38333333333333</v>
      </c>
      <c r="G60" s="40">
        <v>118.96666666666665</v>
      </c>
      <c r="H60" s="40">
        <v>123.36666666666666</v>
      </c>
      <c r="I60" s="40">
        <v>124.78333333333332</v>
      </c>
      <c r="J60" s="40">
        <v>125.56666666666666</v>
      </c>
      <c r="K60" s="31">
        <v>124</v>
      </c>
      <c r="L60" s="31">
        <v>121.8</v>
      </c>
      <c r="M60" s="31">
        <v>15.512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564.9</v>
      </c>
      <c r="D61" s="40">
        <v>561.66666666666663</v>
      </c>
      <c r="E61" s="40">
        <v>556.5333333333333</v>
      </c>
      <c r="F61" s="40">
        <v>548.16666666666663</v>
      </c>
      <c r="G61" s="40">
        <v>543.0333333333333</v>
      </c>
      <c r="H61" s="40">
        <v>570.0333333333333</v>
      </c>
      <c r="I61" s="40">
        <v>575.16666666666674</v>
      </c>
      <c r="J61" s="40">
        <v>583.5333333333333</v>
      </c>
      <c r="K61" s="31">
        <v>566.79999999999995</v>
      </c>
      <c r="L61" s="31">
        <v>553.29999999999995</v>
      </c>
      <c r="M61" s="31">
        <v>18.673159999999999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922</v>
      </c>
      <c r="D62" s="40">
        <v>925.75</v>
      </c>
      <c r="E62" s="40">
        <v>915.55</v>
      </c>
      <c r="F62" s="40">
        <v>909.09999999999991</v>
      </c>
      <c r="G62" s="40">
        <v>898.89999999999986</v>
      </c>
      <c r="H62" s="40">
        <v>932.2</v>
      </c>
      <c r="I62" s="40">
        <v>942.40000000000009</v>
      </c>
      <c r="J62" s="40">
        <v>948.85000000000014</v>
      </c>
      <c r="K62" s="31">
        <v>935.95</v>
      </c>
      <c r="L62" s="31">
        <v>919.3</v>
      </c>
      <c r="M62" s="31">
        <v>13.84402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140</v>
      </c>
      <c r="D63" s="40">
        <v>141.16666666666666</v>
      </c>
      <c r="E63" s="40">
        <v>138.33333333333331</v>
      </c>
      <c r="F63" s="40">
        <v>136.66666666666666</v>
      </c>
      <c r="G63" s="40">
        <v>133.83333333333331</v>
      </c>
      <c r="H63" s="40">
        <v>142.83333333333331</v>
      </c>
      <c r="I63" s="40">
        <v>145.66666666666663</v>
      </c>
      <c r="J63" s="40">
        <v>147.33333333333331</v>
      </c>
      <c r="K63" s="31">
        <v>144</v>
      </c>
      <c r="L63" s="31">
        <v>139.5</v>
      </c>
      <c r="M63" s="31">
        <v>44.164540000000002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154.65</v>
      </c>
      <c r="D64" s="40">
        <v>154.31666666666666</v>
      </c>
      <c r="E64" s="40">
        <v>153.38333333333333</v>
      </c>
      <c r="F64" s="40">
        <v>152.11666666666667</v>
      </c>
      <c r="G64" s="40">
        <v>151.18333333333334</v>
      </c>
      <c r="H64" s="40">
        <v>155.58333333333331</v>
      </c>
      <c r="I64" s="40">
        <v>156.51666666666665</v>
      </c>
      <c r="J64" s="40">
        <v>157.7833333333333</v>
      </c>
      <c r="K64" s="31">
        <v>155.25</v>
      </c>
      <c r="L64" s="31">
        <v>153.05000000000001</v>
      </c>
      <c r="M64" s="31">
        <v>124.46899999999999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5931.15</v>
      </c>
      <c r="D65" s="40">
        <v>5890.7333333333327</v>
      </c>
      <c r="E65" s="40">
        <v>5797.0666666666657</v>
      </c>
      <c r="F65" s="40">
        <v>5662.9833333333327</v>
      </c>
      <c r="G65" s="40">
        <v>5569.3166666666657</v>
      </c>
      <c r="H65" s="40">
        <v>6024.8166666666657</v>
      </c>
      <c r="I65" s="40">
        <v>6118.4833333333318</v>
      </c>
      <c r="J65" s="40">
        <v>6252.5666666666657</v>
      </c>
      <c r="K65" s="31">
        <v>5984.4</v>
      </c>
      <c r="L65" s="31">
        <v>5756.65</v>
      </c>
      <c r="M65" s="31">
        <v>3.4399799999999998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1456.9</v>
      </c>
      <c r="D66" s="40">
        <v>1455.0166666666667</v>
      </c>
      <c r="E66" s="40">
        <v>1447.0333333333333</v>
      </c>
      <c r="F66" s="40">
        <v>1437.1666666666667</v>
      </c>
      <c r="G66" s="40">
        <v>1429.1833333333334</v>
      </c>
      <c r="H66" s="40">
        <v>1464.8833333333332</v>
      </c>
      <c r="I66" s="40">
        <v>1472.8666666666663</v>
      </c>
      <c r="J66" s="40">
        <v>1482.7333333333331</v>
      </c>
      <c r="K66" s="31">
        <v>1463</v>
      </c>
      <c r="L66" s="31">
        <v>1445.15</v>
      </c>
      <c r="M66" s="31">
        <v>3.3906100000000001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634.25</v>
      </c>
      <c r="D67" s="40">
        <v>632.7166666666667</v>
      </c>
      <c r="E67" s="40">
        <v>625.53333333333342</v>
      </c>
      <c r="F67" s="40">
        <v>616.81666666666672</v>
      </c>
      <c r="G67" s="40">
        <v>609.63333333333344</v>
      </c>
      <c r="H67" s="40">
        <v>641.43333333333339</v>
      </c>
      <c r="I67" s="40">
        <v>648.61666666666679</v>
      </c>
      <c r="J67" s="40">
        <v>657.33333333333337</v>
      </c>
      <c r="K67" s="31">
        <v>639.9</v>
      </c>
      <c r="L67" s="31">
        <v>624</v>
      </c>
      <c r="M67" s="31">
        <v>10.52909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777.15</v>
      </c>
      <c r="D68" s="40">
        <v>776.43333333333339</v>
      </c>
      <c r="E68" s="40">
        <v>767.61666666666679</v>
      </c>
      <c r="F68" s="40">
        <v>758.08333333333337</v>
      </c>
      <c r="G68" s="40">
        <v>749.26666666666677</v>
      </c>
      <c r="H68" s="40">
        <v>785.96666666666681</v>
      </c>
      <c r="I68" s="40">
        <v>794.78333333333342</v>
      </c>
      <c r="J68" s="40">
        <v>804.31666666666683</v>
      </c>
      <c r="K68" s="31">
        <v>785.25</v>
      </c>
      <c r="L68" s="31">
        <v>766.9</v>
      </c>
      <c r="M68" s="31">
        <v>4.65855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441.15</v>
      </c>
      <c r="D69" s="40">
        <v>439.7166666666667</v>
      </c>
      <c r="E69" s="40">
        <v>435.18333333333339</v>
      </c>
      <c r="F69" s="40">
        <v>429.2166666666667</v>
      </c>
      <c r="G69" s="40">
        <v>424.68333333333339</v>
      </c>
      <c r="H69" s="40">
        <v>445.68333333333339</v>
      </c>
      <c r="I69" s="40">
        <v>450.2166666666667</v>
      </c>
      <c r="J69" s="40">
        <v>456.18333333333339</v>
      </c>
      <c r="K69" s="31">
        <v>444.25</v>
      </c>
      <c r="L69" s="31">
        <v>433.75</v>
      </c>
      <c r="M69" s="31">
        <v>9.1461600000000001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941.65</v>
      </c>
      <c r="D70" s="40">
        <v>930.85</v>
      </c>
      <c r="E70" s="40">
        <v>916.80000000000007</v>
      </c>
      <c r="F70" s="40">
        <v>891.95</v>
      </c>
      <c r="G70" s="40">
        <v>877.90000000000009</v>
      </c>
      <c r="H70" s="40">
        <v>955.7</v>
      </c>
      <c r="I70" s="40">
        <v>969.75</v>
      </c>
      <c r="J70" s="40">
        <v>994.6</v>
      </c>
      <c r="K70" s="31">
        <v>944.9</v>
      </c>
      <c r="L70" s="31">
        <v>906</v>
      </c>
      <c r="M70" s="31">
        <v>7.14262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398.95</v>
      </c>
      <c r="D71" s="40">
        <v>396.93333333333334</v>
      </c>
      <c r="E71" s="40">
        <v>393.01666666666665</v>
      </c>
      <c r="F71" s="40">
        <v>387.08333333333331</v>
      </c>
      <c r="G71" s="40">
        <v>383.16666666666663</v>
      </c>
      <c r="H71" s="40">
        <v>402.86666666666667</v>
      </c>
      <c r="I71" s="40">
        <v>406.7833333333333</v>
      </c>
      <c r="J71" s="40">
        <v>412.7166666666667</v>
      </c>
      <c r="K71" s="31">
        <v>400.85</v>
      </c>
      <c r="L71" s="31">
        <v>391</v>
      </c>
      <c r="M71" s="31">
        <v>52.823810000000002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582.54999999999995</v>
      </c>
      <c r="D72" s="40">
        <v>580.13333333333333</v>
      </c>
      <c r="E72" s="40">
        <v>576.81666666666661</v>
      </c>
      <c r="F72" s="40">
        <v>571.08333333333326</v>
      </c>
      <c r="G72" s="40">
        <v>567.76666666666654</v>
      </c>
      <c r="H72" s="40">
        <v>585.86666666666667</v>
      </c>
      <c r="I72" s="40">
        <v>589.18333333333351</v>
      </c>
      <c r="J72" s="40">
        <v>594.91666666666674</v>
      </c>
      <c r="K72" s="31">
        <v>583.45000000000005</v>
      </c>
      <c r="L72" s="31">
        <v>574.4</v>
      </c>
      <c r="M72" s="31">
        <v>12.46823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1887.4</v>
      </c>
      <c r="D73" s="40">
        <v>1894.5833333333333</v>
      </c>
      <c r="E73" s="40">
        <v>1869.8166666666666</v>
      </c>
      <c r="F73" s="40">
        <v>1852.2333333333333</v>
      </c>
      <c r="G73" s="40">
        <v>1827.4666666666667</v>
      </c>
      <c r="H73" s="40">
        <v>1912.1666666666665</v>
      </c>
      <c r="I73" s="40">
        <v>1936.9333333333334</v>
      </c>
      <c r="J73" s="40">
        <v>1954.5166666666664</v>
      </c>
      <c r="K73" s="31">
        <v>1919.35</v>
      </c>
      <c r="L73" s="31">
        <v>1877</v>
      </c>
      <c r="M73" s="31">
        <v>1.5768800000000001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2534.15</v>
      </c>
      <c r="D74" s="40">
        <v>2521.0499999999997</v>
      </c>
      <c r="E74" s="40">
        <v>2497.0999999999995</v>
      </c>
      <c r="F74" s="40">
        <v>2460.0499999999997</v>
      </c>
      <c r="G74" s="40">
        <v>2436.0999999999995</v>
      </c>
      <c r="H74" s="40">
        <v>2558.0999999999995</v>
      </c>
      <c r="I74" s="40">
        <v>2582.0499999999993</v>
      </c>
      <c r="J74" s="40">
        <v>2619.0999999999995</v>
      </c>
      <c r="K74" s="31">
        <v>2545</v>
      </c>
      <c r="L74" s="31">
        <v>2484</v>
      </c>
      <c r="M74" s="31">
        <v>4.6892300000000002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158.5</v>
      </c>
      <c r="D75" s="40">
        <v>159.46666666666667</v>
      </c>
      <c r="E75" s="40">
        <v>154.73333333333335</v>
      </c>
      <c r="F75" s="40">
        <v>150.96666666666667</v>
      </c>
      <c r="G75" s="40">
        <v>146.23333333333335</v>
      </c>
      <c r="H75" s="40">
        <v>163.23333333333335</v>
      </c>
      <c r="I75" s="40">
        <v>167.96666666666664</v>
      </c>
      <c r="J75" s="40">
        <v>171.73333333333335</v>
      </c>
      <c r="K75" s="31">
        <v>164.2</v>
      </c>
      <c r="L75" s="31">
        <v>155.69999999999999</v>
      </c>
      <c r="M75" s="31">
        <v>13.23129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4489.1499999999996</v>
      </c>
      <c r="D76" s="40">
        <v>4505.3833333333332</v>
      </c>
      <c r="E76" s="40">
        <v>4453.7666666666664</v>
      </c>
      <c r="F76" s="40">
        <v>4418.3833333333332</v>
      </c>
      <c r="G76" s="40">
        <v>4366.7666666666664</v>
      </c>
      <c r="H76" s="40">
        <v>4540.7666666666664</v>
      </c>
      <c r="I76" s="40">
        <v>4592.3833333333332</v>
      </c>
      <c r="J76" s="40">
        <v>4627.7666666666664</v>
      </c>
      <c r="K76" s="31">
        <v>4557</v>
      </c>
      <c r="L76" s="31">
        <v>4470</v>
      </c>
      <c r="M76" s="31">
        <v>4.4772600000000002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5338.5</v>
      </c>
      <c r="D77" s="40">
        <v>5302.0999999999995</v>
      </c>
      <c r="E77" s="40">
        <v>5256.3999999999987</v>
      </c>
      <c r="F77" s="40">
        <v>5174.2999999999993</v>
      </c>
      <c r="G77" s="40">
        <v>5128.5999999999985</v>
      </c>
      <c r="H77" s="40">
        <v>5384.1999999999989</v>
      </c>
      <c r="I77" s="40">
        <v>5429.9</v>
      </c>
      <c r="J77" s="40">
        <v>5511.9999999999991</v>
      </c>
      <c r="K77" s="31">
        <v>5347.8</v>
      </c>
      <c r="L77" s="31">
        <v>5220</v>
      </c>
      <c r="M77" s="31">
        <v>2.7620100000000001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3808.15</v>
      </c>
      <c r="D78" s="40">
        <v>3811.65</v>
      </c>
      <c r="E78" s="40">
        <v>3781.5</v>
      </c>
      <c r="F78" s="40">
        <v>3754.85</v>
      </c>
      <c r="G78" s="40">
        <v>3724.7</v>
      </c>
      <c r="H78" s="40">
        <v>3838.3</v>
      </c>
      <c r="I78" s="40">
        <v>3868.4500000000007</v>
      </c>
      <c r="J78" s="40">
        <v>3895.1000000000004</v>
      </c>
      <c r="K78" s="31">
        <v>3841.8</v>
      </c>
      <c r="L78" s="31">
        <v>3785</v>
      </c>
      <c r="M78" s="31">
        <v>1.01888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4739.45</v>
      </c>
      <c r="D79" s="40">
        <v>4767.9333333333334</v>
      </c>
      <c r="E79" s="40">
        <v>4699.8166666666666</v>
      </c>
      <c r="F79" s="40">
        <v>4660.1833333333334</v>
      </c>
      <c r="G79" s="40">
        <v>4592.0666666666666</v>
      </c>
      <c r="H79" s="40">
        <v>4807.5666666666666</v>
      </c>
      <c r="I79" s="40">
        <v>4875.6833333333334</v>
      </c>
      <c r="J79" s="40">
        <v>4915.3166666666666</v>
      </c>
      <c r="K79" s="31">
        <v>4836.05</v>
      </c>
      <c r="L79" s="31">
        <v>4728.3</v>
      </c>
      <c r="M79" s="31">
        <v>3.81643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2817.15</v>
      </c>
      <c r="D80" s="40">
        <v>2788.5333333333333</v>
      </c>
      <c r="E80" s="40">
        <v>2748.6166666666668</v>
      </c>
      <c r="F80" s="40">
        <v>2680.0833333333335</v>
      </c>
      <c r="G80" s="40">
        <v>2640.166666666667</v>
      </c>
      <c r="H80" s="40">
        <v>2857.0666666666666</v>
      </c>
      <c r="I80" s="40">
        <v>2896.9833333333336</v>
      </c>
      <c r="J80" s="40">
        <v>2965.5166666666664</v>
      </c>
      <c r="K80" s="31">
        <v>2828.45</v>
      </c>
      <c r="L80" s="31">
        <v>2720</v>
      </c>
      <c r="M80" s="31">
        <v>10.563230000000001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518.1</v>
      </c>
      <c r="D81" s="40">
        <v>515.93333333333339</v>
      </c>
      <c r="E81" s="40">
        <v>508.76666666666677</v>
      </c>
      <c r="F81" s="40">
        <v>499.43333333333339</v>
      </c>
      <c r="G81" s="40">
        <v>492.26666666666677</v>
      </c>
      <c r="H81" s="40">
        <v>525.26666666666677</v>
      </c>
      <c r="I81" s="40">
        <v>532.43333333333328</v>
      </c>
      <c r="J81" s="40">
        <v>541.76666666666677</v>
      </c>
      <c r="K81" s="31">
        <v>523.1</v>
      </c>
      <c r="L81" s="31">
        <v>506.6</v>
      </c>
      <c r="M81" s="31">
        <v>18.89301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1712.3</v>
      </c>
      <c r="D82" s="40">
        <v>1700.5</v>
      </c>
      <c r="E82" s="40">
        <v>1679.3</v>
      </c>
      <c r="F82" s="40">
        <v>1646.3</v>
      </c>
      <c r="G82" s="40">
        <v>1625.1</v>
      </c>
      <c r="H82" s="40">
        <v>1733.5</v>
      </c>
      <c r="I82" s="40">
        <v>1754.6999999999998</v>
      </c>
      <c r="J82" s="40">
        <v>1787.7</v>
      </c>
      <c r="K82" s="31">
        <v>1721.7</v>
      </c>
      <c r="L82" s="31">
        <v>1667.5</v>
      </c>
      <c r="M82" s="31">
        <v>0.58560000000000001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1883.3</v>
      </c>
      <c r="D83" s="40">
        <v>1882.1833333333334</v>
      </c>
      <c r="E83" s="40">
        <v>1873.3166666666668</v>
      </c>
      <c r="F83" s="40">
        <v>1863.3333333333335</v>
      </c>
      <c r="G83" s="40">
        <v>1854.4666666666669</v>
      </c>
      <c r="H83" s="40">
        <v>1892.1666666666667</v>
      </c>
      <c r="I83" s="40">
        <v>1901.0333333333335</v>
      </c>
      <c r="J83" s="40">
        <v>1911.0166666666667</v>
      </c>
      <c r="K83" s="31">
        <v>1891.05</v>
      </c>
      <c r="L83" s="31">
        <v>1872.2</v>
      </c>
      <c r="M83" s="31">
        <v>6.4580700000000002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170.95</v>
      </c>
      <c r="D84" s="40">
        <v>170.16666666666666</v>
      </c>
      <c r="E84" s="40">
        <v>168.83333333333331</v>
      </c>
      <c r="F84" s="40">
        <v>166.71666666666667</v>
      </c>
      <c r="G84" s="40">
        <v>165.38333333333333</v>
      </c>
      <c r="H84" s="40">
        <v>172.2833333333333</v>
      </c>
      <c r="I84" s="40">
        <v>173.61666666666662</v>
      </c>
      <c r="J84" s="40">
        <v>175.73333333333329</v>
      </c>
      <c r="K84" s="31">
        <v>171.5</v>
      </c>
      <c r="L84" s="31">
        <v>168.05</v>
      </c>
      <c r="M84" s="31">
        <v>17.15072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90.05</v>
      </c>
      <c r="D85" s="40">
        <v>89.883333333333326</v>
      </c>
      <c r="E85" s="40">
        <v>89.166666666666657</v>
      </c>
      <c r="F85" s="40">
        <v>88.283333333333331</v>
      </c>
      <c r="G85" s="40">
        <v>87.566666666666663</v>
      </c>
      <c r="H85" s="40">
        <v>90.766666666666652</v>
      </c>
      <c r="I85" s="40">
        <v>91.48333333333332</v>
      </c>
      <c r="J85" s="40">
        <v>92.366666666666646</v>
      </c>
      <c r="K85" s="31">
        <v>90.6</v>
      </c>
      <c r="L85" s="31">
        <v>89</v>
      </c>
      <c r="M85" s="31">
        <v>164.21120999999999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288.64999999999998</v>
      </c>
      <c r="D86" s="40">
        <v>287.61666666666662</v>
      </c>
      <c r="E86" s="40">
        <v>284.28333333333325</v>
      </c>
      <c r="F86" s="40">
        <v>279.91666666666663</v>
      </c>
      <c r="G86" s="40">
        <v>276.58333333333326</v>
      </c>
      <c r="H86" s="40">
        <v>291.98333333333323</v>
      </c>
      <c r="I86" s="40">
        <v>295.31666666666661</v>
      </c>
      <c r="J86" s="40">
        <v>299.68333333333322</v>
      </c>
      <c r="K86" s="31">
        <v>290.95</v>
      </c>
      <c r="L86" s="31">
        <v>283.25</v>
      </c>
      <c r="M86" s="31">
        <v>28.041740000000001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138.85</v>
      </c>
      <c r="D87" s="40">
        <v>137.35</v>
      </c>
      <c r="E87" s="40">
        <v>135.6</v>
      </c>
      <c r="F87" s="40">
        <v>132.35</v>
      </c>
      <c r="G87" s="40">
        <v>130.6</v>
      </c>
      <c r="H87" s="40">
        <v>140.6</v>
      </c>
      <c r="I87" s="40">
        <v>142.35</v>
      </c>
      <c r="J87" s="40">
        <v>145.6</v>
      </c>
      <c r="K87" s="31">
        <v>139.1</v>
      </c>
      <c r="L87" s="31">
        <v>134.1</v>
      </c>
      <c r="M87" s="31">
        <v>129.32561999999999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48.3</v>
      </c>
      <c r="D88" s="40">
        <v>48.050000000000004</v>
      </c>
      <c r="E88" s="40">
        <v>47.000000000000007</v>
      </c>
      <c r="F88" s="40">
        <v>45.7</v>
      </c>
      <c r="G88" s="40">
        <v>44.650000000000006</v>
      </c>
      <c r="H88" s="40">
        <v>49.350000000000009</v>
      </c>
      <c r="I88" s="40">
        <v>50.400000000000006</v>
      </c>
      <c r="J88" s="40">
        <v>51.70000000000001</v>
      </c>
      <c r="K88" s="31">
        <v>49.1</v>
      </c>
      <c r="L88" s="31">
        <v>46.75</v>
      </c>
      <c r="M88" s="31">
        <v>424.48469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3981.05</v>
      </c>
      <c r="D89" s="40">
        <v>3982.8666666666668</v>
      </c>
      <c r="E89" s="40">
        <v>3902.7833333333338</v>
      </c>
      <c r="F89" s="40">
        <v>3824.5166666666669</v>
      </c>
      <c r="G89" s="40">
        <v>3744.4333333333338</v>
      </c>
      <c r="H89" s="40">
        <v>4061.1333333333337</v>
      </c>
      <c r="I89" s="40">
        <v>4141.2166666666672</v>
      </c>
      <c r="J89" s="40">
        <v>4219.4833333333336</v>
      </c>
      <c r="K89" s="31">
        <v>4062.95</v>
      </c>
      <c r="L89" s="31">
        <v>3904.6</v>
      </c>
      <c r="M89" s="31">
        <v>4.00366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515.04999999999995</v>
      </c>
      <c r="D90" s="40">
        <v>516.01666666666665</v>
      </c>
      <c r="E90" s="40">
        <v>509.48333333333335</v>
      </c>
      <c r="F90" s="40">
        <v>503.91666666666669</v>
      </c>
      <c r="G90" s="40">
        <v>497.38333333333338</v>
      </c>
      <c r="H90" s="40">
        <v>521.58333333333326</v>
      </c>
      <c r="I90" s="40">
        <v>528.11666666666656</v>
      </c>
      <c r="J90" s="40">
        <v>533.68333333333328</v>
      </c>
      <c r="K90" s="31">
        <v>522.54999999999995</v>
      </c>
      <c r="L90" s="31">
        <v>510.45</v>
      </c>
      <c r="M90" s="31">
        <v>9.67807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949.05</v>
      </c>
      <c r="D91" s="40">
        <v>946</v>
      </c>
      <c r="E91" s="40">
        <v>936.5</v>
      </c>
      <c r="F91" s="40">
        <v>923.95</v>
      </c>
      <c r="G91" s="40">
        <v>914.45</v>
      </c>
      <c r="H91" s="40">
        <v>958.55</v>
      </c>
      <c r="I91" s="40">
        <v>968.05</v>
      </c>
      <c r="J91" s="40">
        <v>980.59999999999991</v>
      </c>
      <c r="K91" s="31">
        <v>955.5</v>
      </c>
      <c r="L91" s="31">
        <v>933.45</v>
      </c>
      <c r="M91" s="31">
        <v>3.99966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628.25</v>
      </c>
      <c r="D92" s="40">
        <v>625.75</v>
      </c>
      <c r="E92" s="40">
        <v>617.70000000000005</v>
      </c>
      <c r="F92" s="40">
        <v>607.15000000000009</v>
      </c>
      <c r="G92" s="40">
        <v>599.10000000000014</v>
      </c>
      <c r="H92" s="40">
        <v>636.29999999999995</v>
      </c>
      <c r="I92" s="40">
        <v>644.34999999999991</v>
      </c>
      <c r="J92" s="40">
        <v>654.89999999999986</v>
      </c>
      <c r="K92" s="31">
        <v>633.79999999999995</v>
      </c>
      <c r="L92" s="31">
        <v>615.20000000000005</v>
      </c>
      <c r="M92" s="31">
        <v>3.7779799999999999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1903.55</v>
      </c>
      <c r="D93" s="40">
        <v>1896.7666666666667</v>
      </c>
      <c r="E93" s="40">
        <v>1883.5333333333333</v>
      </c>
      <c r="F93" s="40">
        <v>1863.5166666666667</v>
      </c>
      <c r="G93" s="40">
        <v>1850.2833333333333</v>
      </c>
      <c r="H93" s="40">
        <v>1916.7833333333333</v>
      </c>
      <c r="I93" s="40">
        <v>1930.0166666666664</v>
      </c>
      <c r="J93" s="40">
        <v>1950.0333333333333</v>
      </c>
      <c r="K93" s="31">
        <v>1910</v>
      </c>
      <c r="L93" s="31">
        <v>1876.75</v>
      </c>
      <c r="M93" s="31">
        <v>5.27766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1720.55</v>
      </c>
      <c r="D94" s="40">
        <v>1725.75</v>
      </c>
      <c r="E94" s="40">
        <v>1705.4</v>
      </c>
      <c r="F94" s="40">
        <v>1690.25</v>
      </c>
      <c r="G94" s="40">
        <v>1669.9</v>
      </c>
      <c r="H94" s="40">
        <v>1740.9</v>
      </c>
      <c r="I94" s="40">
        <v>1761.25</v>
      </c>
      <c r="J94" s="40">
        <v>1776.4</v>
      </c>
      <c r="K94" s="31">
        <v>1746.1</v>
      </c>
      <c r="L94" s="31">
        <v>1710.6</v>
      </c>
      <c r="M94" s="31">
        <v>11.541180000000001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669.2</v>
      </c>
      <c r="D95" s="40">
        <v>658.7166666666667</v>
      </c>
      <c r="E95" s="40">
        <v>646.13333333333344</v>
      </c>
      <c r="F95" s="40">
        <v>623.06666666666672</v>
      </c>
      <c r="G95" s="40">
        <v>610.48333333333346</v>
      </c>
      <c r="H95" s="40">
        <v>681.78333333333342</v>
      </c>
      <c r="I95" s="40">
        <v>694.36666666666667</v>
      </c>
      <c r="J95" s="40">
        <v>717.43333333333339</v>
      </c>
      <c r="K95" s="31">
        <v>671.3</v>
      </c>
      <c r="L95" s="31">
        <v>635.65</v>
      </c>
      <c r="M95" s="31">
        <v>16.487400000000001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302.7</v>
      </c>
      <c r="D96" s="40">
        <v>302.90000000000003</v>
      </c>
      <c r="E96" s="40">
        <v>299.80000000000007</v>
      </c>
      <c r="F96" s="40">
        <v>296.90000000000003</v>
      </c>
      <c r="G96" s="40">
        <v>293.80000000000007</v>
      </c>
      <c r="H96" s="40">
        <v>305.80000000000007</v>
      </c>
      <c r="I96" s="40">
        <v>308.90000000000009</v>
      </c>
      <c r="J96" s="40">
        <v>311.80000000000007</v>
      </c>
      <c r="K96" s="31">
        <v>306</v>
      </c>
      <c r="L96" s="31">
        <v>300</v>
      </c>
      <c r="M96" s="31">
        <v>5.3324800000000003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1284.9000000000001</v>
      </c>
      <c r="D97" s="40">
        <v>1286.5666666666666</v>
      </c>
      <c r="E97" s="40">
        <v>1275.3333333333333</v>
      </c>
      <c r="F97" s="40">
        <v>1265.7666666666667</v>
      </c>
      <c r="G97" s="40">
        <v>1254.5333333333333</v>
      </c>
      <c r="H97" s="40">
        <v>1296.1333333333332</v>
      </c>
      <c r="I97" s="40">
        <v>1307.3666666666668</v>
      </c>
      <c r="J97" s="40">
        <v>1316.9333333333332</v>
      </c>
      <c r="K97" s="31">
        <v>1297.8</v>
      </c>
      <c r="L97" s="31">
        <v>1277</v>
      </c>
      <c r="M97" s="31">
        <v>44.096319999999999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2450.1999999999998</v>
      </c>
      <c r="D98" s="40">
        <v>2453.1333333333332</v>
      </c>
      <c r="E98" s="40">
        <v>2438.2666666666664</v>
      </c>
      <c r="F98" s="40">
        <v>2426.333333333333</v>
      </c>
      <c r="G98" s="40">
        <v>2411.4666666666662</v>
      </c>
      <c r="H98" s="40">
        <v>2465.0666666666666</v>
      </c>
      <c r="I98" s="40">
        <v>2479.9333333333334</v>
      </c>
      <c r="J98" s="40">
        <v>2491.8666666666668</v>
      </c>
      <c r="K98" s="31">
        <v>2468</v>
      </c>
      <c r="L98" s="31">
        <v>2441.1999999999998</v>
      </c>
      <c r="M98" s="31">
        <v>1.6093599999999999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1539.75</v>
      </c>
      <c r="D99" s="40">
        <v>1541.5166666666667</v>
      </c>
      <c r="E99" s="40">
        <v>1528.2833333333333</v>
      </c>
      <c r="F99" s="40">
        <v>1516.8166666666666</v>
      </c>
      <c r="G99" s="40">
        <v>1503.5833333333333</v>
      </c>
      <c r="H99" s="40">
        <v>1552.9833333333333</v>
      </c>
      <c r="I99" s="40">
        <v>1566.2166666666665</v>
      </c>
      <c r="J99" s="40">
        <v>1577.6833333333334</v>
      </c>
      <c r="K99" s="31">
        <v>1554.75</v>
      </c>
      <c r="L99" s="31">
        <v>1530.05</v>
      </c>
      <c r="M99" s="31">
        <v>48.144649999999999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646.9</v>
      </c>
      <c r="D100" s="40">
        <v>647.91666666666663</v>
      </c>
      <c r="E100" s="40">
        <v>643.88333333333321</v>
      </c>
      <c r="F100" s="40">
        <v>640.86666666666656</v>
      </c>
      <c r="G100" s="40">
        <v>636.83333333333314</v>
      </c>
      <c r="H100" s="40">
        <v>650.93333333333328</v>
      </c>
      <c r="I100" s="40">
        <v>654.96666666666681</v>
      </c>
      <c r="J100" s="40">
        <v>657.98333333333335</v>
      </c>
      <c r="K100" s="31">
        <v>651.95000000000005</v>
      </c>
      <c r="L100" s="31">
        <v>644.9</v>
      </c>
      <c r="M100" s="31">
        <v>25.48339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1386.25</v>
      </c>
      <c r="D101" s="40">
        <v>1383.3</v>
      </c>
      <c r="E101" s="40">
        <v>1373.25</v>
      </c>
      <c r="F101" s="40">
        <v>1360.25</v>
      </c>
      <c r="G101" s="40">
        <v>1350.2</v>
      </c>
      <c r="H101" s="40">
        <v>1396.3</v>
      </c>
      <c r="I101" s="40">
        <v>1406.3499999999997</v>
      </c>
      <c r="J101" s="40">
        <v>1419.35</v>
      </c>
      <c r="K101" s="31">
        <v>1393.35</v>
      </c>
      <c r="L101" s="31">
        <v>1370.3</v>
      </c>
      <c r="M101" s="31">
        <v>4.0935899999999998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2496</v>
      </c>
      <c r="D102" s="40">
        <v>2489.6666666666665</v>
      </c>
      <c r="E102" s="40">
        <v>2470.333333333333</v>
      </c>
      <c r="F102" s="40">
        <v>2444.6666666666665</v>
      </c>
      <c r="G102" s="40">
        <v>2425.333333333333</v>
      </c>
      <c r="H102" s="40">
        <v>2515.333333333333</v>
      </c>
      <c r="I102" s="40">
        <v>2534.6666666666661</v>
      </c>
      <c r="J102" s="40">
        <v>2560.333333333333</v>
      </c>
      <c r="K102" s="31">
        <v>2509</v>
      </c>
      <c r="L102" s="31">
        <v>2464</v>
      </c>
      <c r="M102" s="31">
        <v>4.0640200000000002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479.1</v>
      </c>
      <c r="D103" s="40">
        <v>479.43333333333334</v>
      </c>
      <c r="E103" s="40">
        <v>473.16666666666669</v>
      </c>
      <c r="F103" s="40">
        <v>467.23333333333335</v>
      </c>
      <c r="G103" s="40">
        <v>460.9666666666667</v>
      </c>
      <c r="H103" s="40">
        <v>485.36666666666667</v>
      </c>
      <c r="I103" s="40">
        <v>491.63333333333333</v>
      </c>
      <c r="J103" s="40">
        <v>497.56666666666666</v>
      </c>
      <c r="K103" s="31">
        <v>485.7</v>
      </c>
      <c r="L103" s="31">
        <v>473.5</v>
      </c>
      <c r="M103" s="31">
        <v>121.32277000000001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1248.3499999999999</v>
      </c>
      <c r="D104" s="40">
        <v>1256.4166666666667</v>
      </c>
      <c r="E104" s="40">
        <v>1236.8333333333335</v>
      </c>
      <c r="F104" s="40">
        <v>1225.3166666666668</v>
      </c>
      <c r="G104" s="40">
        <v>1205.7333333333336</v>
      </c>
      <c r="H104" s="40">
        <v>1267.9333333333334</v>
      </c>
      <c r="I104" s="40">
        <v>1287.5166666666669</v>
      </c>
      <c r="J104" s="40">
        <v>1299.0333333333333</v>
      </c>
      <c r="K104" s="31">
        <v>1276</v>
      </c>
      <c r="L104" s="31">
        <v>1244.9000000000001</v>
      </c>
      <c r="M104" s="31">
        <v>7.6593200000000001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131.80000000000001</v>
      </c>
      <c r="D105" s="40">
        <v>132.51666666666668</v>
      </c>
      <c r="E105" s="40">
        <v>130.28333333333336</v>
      </c>
      <c r="F105" s="40">
        <v>128.76666666666668</v>
      </c>
      <c r="G105" s="40">
        <v>126.53333333333336</v>
      </c>
      <c r="H105" s="40">
        <v>134.03333333333336</v>
      </c>
      <c r="I105" s="40">
        <v>136.26666666666665</v>
      </c>
      <c r="J105" s="40">
        <v>137.78333333333336</v>
      </c>
      <c r="K105" s="31">
        <v>134.75</v>
      </c>
      <c r="L105" s="31">
        <v>131</v>
      </c>
      <c r="M105" s="31">
        <v>46.582889999999999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314.14999999999998</v>
      </c>
      <c r="D106" s="40">
        <v>313.21666666666664</v>
      </c>
      <c r="E106" s="40">
        <v>309.43333333333328</v>
      </c>
      <c r="F106" s="40">
        <v>304.71666666666664</v>
      </c>
      <c r="G106" s="40">
        <v>300.93333333333328</v>
      </c>
      <c r="H106" s="40">
        <v>317.93333333333328</v>
      </c>
      <c r="I106" s="40">
        <v>321.7166666666667</v>
      </c>
      <c r="J106" s="40">
        <v>326.43333333333328</v>
      </c>
      <c r="K106" s="31">
        <v>317</v>
      </c>
      <c r="L106" s="31">
        <v>308.5</v>
      </c>
      <c r="M106" s="31">
        <v>43.712600000000002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2391.4</v>
      </c>
      <c r="D107" s="40">
        <v>2390.3666666666663</v>
      </c>
      <c r="E107" s="40">
        <v>2368.7333333333327</v>
      </c>
      <c r="F107" s="40">
        <v>2346.0666666666662</v>
      </c>
      <c r="G107" s="40">
        <v>2324.4333333333325</v>
      </c>
      <c r="H107" s="40">
        <v>2413.0333333333328</v>
      </c>
      <c r="I107" s="40">
        <v>2434.666666666667</v>
      </c>
      <c r="J107" s="40">
        <v>2457.333333333333</v>
      </c>
      <c r="K107" s="31">
        <v>2412</v>
      </c>
      <c r="L107" s="31">
        <v>2367.6999999999998</v>
      </c>
      <c r="M107" s="31">
        <v>11.98901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331.45</v>
      </c>
      <c r="D108" s="40">
        <v>330.65000000000003</v>
      </c>
      <c r="E108" s="40">
        <v>328.80000000000007</v>
      </c>
      <c r="F108" s="40">
        <v>326.15000000000003</v>
      </c>
      <c r="G108" s="40">
        <v>324.30000000000007</v>
      </c>
      <c r="H108" s="40">
        <v>333.30000000000007</v>
      </c>
      <c r="I108" s="40">
        <v>335.15000000000009</v>
      </c>
      <c r="J108" s="40">
        <v>337.80000000000007</v>
      </c>
      <c r="K108" s="31">
        <v>332.5</v>
      </c>
      <c r="L108" s="31">
        <v>328</v>
      </c>
      <c r="M108" s="31">
        <v>3.4983300000000002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2620.4</v>
      </c>
      <c r="D109" s="40">
        <v>2626.2166666666667</v>
      </c>
      <c r="E109" s="40">
        <v>2597.6833333333334</v>
      </c>
      <c r="F109" s="40">
        <v>2574.9666666666667</v>
      </c>
      <c r="G109" s="40">
        <v>2546.4333333333334</v>
      </c>
      <c r="H109" s="40">
        <v>2648.9333333333334</v>
      </c>
      <c r="I109" s="40">
        <v>2677.4666666666672</v>
      </c>
      <c r="J109" s="40">
        <v>2700.1833333333334</v>
      </c>
      <c r="K109" s="31">
        <v>2654.75</v>
      </c>
      <c r="L109" s="31">
        <v>2603.5</v>
      </c>
      <c r="M109" s="31">
        <v>46.167000000000002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785.05</v>
      </c>
      <c r="D110" s="40">
        <v>783.85</v>
      </c>
      <c r="E110" s="40">
        <v>775.2</v>
      </c>
      <c r="F110" s="40">
        <v>765.35</v>
      </c>
      <c r="G110" s="40">
        <v>756.7</v>
      </c>
      <c r="H110" s="40">
        <v>793.7</v>
      </c>
      <c r="I110" s="40">
        <v>802.34999999999991</v>
      </c>
      <c r="J110" s="40">
        <v>812.2</v>
      </c>
      <c r="K110" s="31">
        <v>792.5</v>
      </c>
      <c r="L110" s="31">
        <v>774</v>
      </c>
      <c r="M110" s="31">
        <v>130.18066999999999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1448.95</v>
      </c>
      <c r="D111" s="40">
        <v>1446.0666666666666</v>
      </c>
      <c r="E111" s="40">
        <v>1433.1333333333332</v>
      </c>
      <c r="F111" s="40">
        <v>1417.3166666666666</v>
      </c>
      <c r="G111" s="40">
        <v>1404.3833333333332</v>
      </c>
      <c r="H111" s="40">
        <v>1461.8833333333332</v>
      </c>
      <c r="I111" s="40">
        <v>1474.8166666666666</v>
      </c>
      <c r="J111" s="40">
        <v>1490.6333333333332</v>
      </c>
      <c r="K111" s="31">
        <v>1459</v>
      </c>
      <c r="L111" s="31">
        <v>1430.25</v>
      </c>
      <c r="M111" s="31">
        <v>3.1270099999999998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575.04999999999995</v>
      </c>
      <c r="D112" s="40">
        <v>572.80000000000007</v>
      </c>
      <c r="E112" s="40">
        <v>567.60000000000014</v>
      </c>
      <c r="F112" s="40">
        <v>560.15000000000009</v>
      </c>
      <c r="G112" s="40">
        <v>554.95000000000016</v>
      </c>
      <c r="H112" s="40">
        <v>580.25000000000011</v>
      </c>
      <c r="I112" s="40">
        <v>585.45000000000016</v>
      </c>
      <c r="J112" s="40">
        <v>592.90000000000009</v>
      </c>
      <c r="K112" s="31">
        <v>578</v>
      </c>
      <c r="L112" s="31">
        <v>565.35</v>
      </c>
      <c r="M112" s="31">
        <v>5.9925699999999997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773.65</v>
      </c>
      <c r="D113" s="40">
        <v>775.08333333333337</v>
      </c>
      <c r="E113" s="40">
        <v>764.16666666666674</v>
      </c>
      <c r="F113" s="40">
        <v>754.68333333333339</v>
      </c>
      <c r="G113" s="40">
        <v>743.76666666666677</v>
      </c>
      <c r="H113" s="40">
        <v>784.56666666666672</v>
      </c>
      <c r="I113" s="40">
        <v>795.48333333333346</v>
      </c>
      <c r="J113" s="40">
        <v>804.9666666666667</v>
      </c>
      <c r="K113" s="31">
        <v>786</v>
      </c>
      <c r="L113" s="31">
        <v>765.6</v>
      </c>
      <c r="M113" s="31">
        <v>1.4879899999999999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49.8</v>
      </c>
      <c r="D114" s="40">
        <v>49.583333333333336</v>
      </c>
      <c r="E114" s="40">
        <v>48.916666666666671</v>
      </c>
      <c r="F114" s="40">
        <v>48.033333333333339</v>
      </c>
      <c r="G114" s="40">
        <v>47.366666666666674</v>
      </c>
      <c r="H114" s="40">
        <v>50.466666666666669</v>
      </c>
      <c r="I114" s="40">
        <v>51.13333333333334</v>
      </c>
      <c r="J114" s="40">
        <v>52.016666666666666</v>
      </c>
      <c r="K114" s="31">
        <v>50.25</v>
      </c>
      <c r="L114" s="31">
        <v>48.7</v>
      </c>
      <c r="M114" s="31">
        <v>216.92204000000001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218.7</v>
      </c>
      <c r="D115" s="40">
        <v>219.1</v>
      </c>
      <c r="E115" s="40">
        <v>217.79999999999998</v>
      </c>
      <c r="F115" s="40">
        <v>216.89999999999998</v>
      </c>
      <c r="G115" s="40">
        <v>215.59999999999997</v>
      </c>
      <c r="H115" s="40">
        <v>220</v>
      </c>
      <c r="I115" s="40">
        <v>221.3</v>
      </c>
      <c r="J115" s="40">
        <v>222.20000000000002</v>
      </c>
      <c r="K115" s="31">
        <v>220.4</v>
      </c>
      <c r="L115" s="31">
        <v>218.2</v>
      </c>
      <c r="M115" s="31">
        <v>89.505889999999994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6569.2</v>
      </c>
      <c r="D116" s="40">
        <v>6550.5333333333328</v>
      </c>
      <c r="E116" s="40">
        <v>6458.6666666666661</v>
      </c>
      <c r="F116" s="40">
        <v>6348.1333333333332</v>
      </c>
      <c r="G116" s="40">
        <v>6256.2666666666664</v>
      </c>
      <c r="H116" s="40">
        <v>6661.0666666666657</v>
      </c>
      <c r="I116" s="40">
        <v>6752.9333333333325</v>
      </c>
      <c r="J116" s="40">
        <v>6863.4666666666653</v>
      </c>
      <c r="K116" s="31">
        <v>6642.4</v>
      </c>
      <c r="L116" s="31">
        <v>6440</v>
      </c>
      <c r="M116" s="31">
        <v>1.0442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143.1</v>
      </c>
      <c r="D117" s="40">
        <v>142.94999999999999</v>
      </c>
      <c r="E117" s="40">
        <v>141.44999999999999</v>
      </c>
      <c r="F117" s="40">
        <v>139.80000000000001</v>
      </c>
      <c r="G117" s="40">
        <v>138.30000000000001</v>
      </c>
      <c r="H117" s="40">
        <v>144.59999999999997</v>
      </c>
      <c r="I117" s="40">
        <v>146.09999999999997</v>
      </c>
      <c r="J117" s="40">
        <v>147.74999999999994</v>
      </c>
      <c r="K117" s="31">
        <v>144.44999999999999</v>
      </c>
      <c r="L117" s="31">
        <v>141.30000000000001</v>
      </c>
      <c r="M117" s="31">
        <v>24.52008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186.6</v>
      </c>
      <c r="D118" s="40">
        <v>184.31666666666669</v>
      </c>
      <c r="E118" s="40">
        <v>181.28333333333339</v>
      </c>
      <c r="F118" s="40">
        <v>175.9666666666667</v>
      </c>
      <c r="G118" s="40">
        <v>172.93333333333339</v>
      </c>
      <c r="H118" s="40">
        <v>189.63333333333338</v>
      </c>
      <c r="I118" s="40">
        <v>192.66666666666669</v>
      </c>
      <c r="J118" s="40">
        <v>197.98333333333338</v>
      </c>
      <c r="K118" s="31">
        <v>187.35</v>
      </c>
      <c r="L118" s="31">
        <v>179</v>
      </c>
      <c r="M118" s="31">
        <v>52.595129999999997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117.25</v>
      </c>
      <c r="D119" s="40">
        <v>115.98333333333333</v>
      </c>
      <c r="E119" s="40">
        <v>114.31666666666666</v>
      </c>
      <c r="F119" s="40">
        <v>111.38333333333333</v>
      </c>
      <c r="G119" s="40">
        <v>109.71666666666665</v>
      </c>
      <c r="H119" s="40">
        <v>118.91666666666667</v>
      </c>
      <c r="I119" s="40">
        <v>120.58333333333333</v>
      </c>
      <c r="J119" s="40">
        <v>123.51666666666668</v>
      </c>
      <c r="K119" s="31">
        <v>117.65</v>
      </c>
      <c r="L119" s="31">
        <v>113.05</v>
      </c>
      <c r="M119" s="31">
        <v>71.970380000000006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843.25</v>
      </c>
      <c r="D120" s="40">
        <v>838.7166666666667</v>
      </c>
      <c r="E120" s="40">
        <v>829.53333333333342</v>
      </c>
      <c r="F120" s="40">
        <v>815.81666666666672</v>
      </c>
      <c r="G120" s="40">
        <v>806.63333333333344</v>
      </c>
      <c r="H120" s="40">
        <v>852.43333333333339</v>
      </c>
      <c r="I120" s="40">
        <v>861.61666666666679</v>
      </c>
      <c r="J120" s="40">
        <v>875.33333333333337</v>
      </c>
      <c r="K120" s="31">
        <v>847.9</v>
      </c>
      <c r="L120" s="31">
        <v>825</v>
      </c>
      <c r="M120" s="31">
        <v>28.428239999999999</v>
      </c>
      <c r="N120" s="1"/>
      <c r="O120" s="1"/>
    </row>
    <row r="121" spans="1:15" ht="12.75" customHeight="1">
      <c r="A121" s="56">
        <v>112</v>
      </c>
      <c r="B121" s="31" t="s">
        <v>838</v>
      </c>
      <c r="C121" s="31">
        <v>22.85</v>
      </c>
      <c r="D121" s="40">
        <v>22.833333333333332</v>
      </c>
      <c r="E121" s="40">
        <v>22.716666666666665</v>
      </c>
      <c r="F121" s="40">
        <v>22.583333333333332</v>
      </c>
      <c r="G121" s="40">
        <v>22.466666666666665</v>
      </c>
      <c r="H121" s="40">
        <v>22.966666666666665</v>
      </c>
      <c r="I121" s="40">
        <v>23.083333333333332</v>
      </c>
      <c r="J121" s="40">
        <v>23.216666666666665</v>
      </c>
      <c r="K121" s="31">
        <v>22.95</v>
      </c>
      <c r="L121" s="31">
        <v>22.7</v>
      </c>
      <c r="M121" s="31">
        <v>74.179860000000005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464.55</v>
      </c>
      <c r="D122" s="40">
        <v>463.11666666666662</v>
      </c>
      <c r="E122" s="40">
        <v>460.43333333333322</v>
      </c>
      <c r="F122" s="40">
        <v>456.31666666666661</v>
      </c>
      <c r="G122" s="40">
        <v>453.63333333333321</v>
      </c>
      <c r="H122" s="40">
        <v>467.23333333333323</v>
      </c>
      <c r="I122" s="40">
        <v>469.91666666666663</v>
      </c>
      <c r="J122" s="40">
        <v>474.03333333333325</v>
      </c>
      <c r="K122" s="31">
        <v>465.8</v>
      </c>
      <c r="L122" s="31">
        <v>459</v>
      </c>
      <c r="M122" s="31">
        <v>44.755020000000002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261.89999999999998</v>
      </c>
      <c r="D123" s="40">
        <v>259.5</v>
      </c>
      <c r="E123" s="40">
        <v>256</v>
      </c>
      <c r="F123" s="40">
        <v>250.1</v>
      </c>
      <c r="G123" s="40">
        <v>246.6</v>
      </c>
      <c r="H123" s="40">
        <v>265.39999999999998</v>
      </c>
      <c r="I123" s="40">
        <v>268.89999999999998</v>
      </c>
      <c r="J123" s="40">
        <v>274.8</v>
      </c>
      <c r="K123" s="31">
        <v>263</v>
      </c>
      <c r="L123" s="31">
        <v>253.6</v>
      </c>
      <c r="M123" s="31">
        <v>33.623429999999999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921.7</v>
      </c>
      <c r="D124" s="40">
        <v>910.25</v>
      </c>
      <c r="E124" s="40">
        <v>896.5</v>
      </c>
      <c r="F124" s="40">
        <v>871.3</v>
      </c>
      <c r="G124" s="40">
        <v>857.55</v>
      </c>
      <c r="H124" s="40">
        <v>935.45</v>
      </c>
      <c r="I124" s="40">
        <v>949.2</v>
      </c>
      <c r="J124" s="40">
        <v>974.40000000000009</v>
      </c>
      <c r="K124" s="31">
        <v>924</v>
      </c>
      <c r="L124" s="31">
        <v>885.05</v>
      </c>
      <c r="M124" s="31">
        <v>52.092390000000002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5571.35</v>
      </c>
      <c r="D125" s="40">
        <v>5547.7833333333328</v>
      </c>
      <c r="E125" s="40">
        <v>5505.5666666666657</v>
      </c>
      <c r="F125" s="40">
        <v>5439.7833333333328</v>
      </c>
      <c r="G125" s="40">
        <v>5397.5666666666657</v>
      </c>
      <c r="H125" s="40">
        <v>5613.5666666666657</v>
      </c>
      <c r="I125" s="40">
        <v>5655.7833333333328</v>
      </c>
      <c r="J125" s="40">
        <v>5721.5666666666657</v>
      </c>
      <c r="K125" s="31">
        <v>5590</v>
      </c>
      <c r="L125" s="31">
        <v>5482</v>
      </c>
      <c r="M125" s="31">
        <v>1.89812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1817.8</v>
      </c>
      <c r="D126" s="40">
        <v>1815.2666666666667</v>
      </c>
      <c r="E126" s="40">
        <v>1802.5333333333333</v>
      </c>
      <c r="F126" s="40">
        <v>1787.2666666666667</v>
      </c>
      <c r="G126" s="40">
        <v>1774.5333333333333</v>
      </c>
      <c r="H126" s="40">
        <v>1830.5333333333333</v>
      </c>
      <c r="I126" s="40">
        <v>1843.2666666666664</v>
      </c>
      <c r="J126" s="40">
        <v>1858.5333333333333</v>
      </c>
      <c r="K126" s="31">
        <v>1828</v>
      </c>
      <c r="L126" s="31">
        <v>1800</v>
      </c>
      <c r="M126" s="31">
        <v>64.492050000000006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1960.15</v>
      </c>
      <c r="D127" s="40">
        <v>1963.7333333333336</v>
      </c>
      <c r="E127" s="40">
        <v>1936.5666666666671</v>
      </c>
      <c r="F127" s="40">
        <v>1912.9833333333336</v>
      </c>
      <c r="G127" s="40">
        <v>1885.8166666666671</v>
      </c>
      <c r="H127" s="40">
        <v>1987.3166666666671</v>
      </c>
      <c r="I127" s="40">
        <v>2014.4833333333336</v>
      </c>
      <c r="J127" s="40">
        <v>2038.0666666666671</v>
      </c>
      <c r="K127" s="31">
        <v>1990.9</v>
      </c>
      <c r="L127" s="31">
        <v>1940.15</v>
      </c>
      <c r="M127" s="31">
        <v>10.6417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2151.1999999999998</v>
      </c>
      <c r="D128" s="40">
        <v>2161.0666666666666</v>
      </c>
      <c r="E128" s="40">
        <v>2130.1333333333332</v>
      </c>
      <c r="F128" s="40">
        <v>2109.0666666666666</v>
      </c>
      <c r="G128" s="40">
        <v>2078.1333333333332</v>
      </c>
      <c r="H128" s="40">
        <v>2182.1333333333332</v>
      </c>
      <c r="I128" s="40">
        <v>2213.0666666666666</v>
      </c>
      <c r="J128" s="40">
        <v>2234.1333333333332</v>
      </c>
      <c r="K128" s="31">
        <v>2192</v>
      </c>
      <c r="L128" s="31">
        <v>2140</v>
      </c>
      <c r="M128" s="31">
        <v>2.0125199999999999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299.75</v>
      </c>
      <c r="D129" s="40">
        <v>297.45</v>
      </c>
      <c r="E129" s="40">
        <v>291.89999999999998</v>
      </c>
      <c r="F129" s="40">
        <v>284.05</v>
      </c>
      <c r="G129" s="40">
        <v>278.5</v>
      </c>
      <c r="H129" s="40">
        <v>305.29999999999995</v>
      </c>
      <c r="I129" s="40">
        <v>310.85000000000002</v>
      </c>
      <c r="J129" s="40">
        <v>318.69999999999993</v>
      </c>
      <c r="K129" s="31">
        <v>303</v>
      </c>
      <c r="L129" s="31">
        <v>289.60000000000002</v>
      </c>
      <c r="M129" s="31">
        <v>3.59015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673.95</v>
      </c>
      <c r="D130" s="40">
        <v>679.55000000000007</v>
      </c>
      <c r="E130" s="40">
        <v>666.60000000000014</v>
      </c>
      <c r="F130" s="40">
        <v>659.25000000000011</v>
      </c>
      <c r="G130" s="40">
        <v>646.30000000000018</v>
      </c>
      <c r="H130" s="40">
        <v>686.90000000000009</v>
      </c>
      <c r="I130" s="40">
        <v>699.85000000000014</v>
      </c>
      <c r="J130" s="40">
        <v>707.2</v>
      </c>
      <c r="K130" s="31">
        <v>692.5</v>
      </c>
      <c r="L130" s="31">
        <v>672.2</v>
      </c>
      <c r="M130" s="31">
        <v>47.147840000000002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402.9</v>
      </c>
      <c r="D131" s="40">
        <v>404.76666666666665</v>
      </c>
      <c r="E131" s="40">
        <v>398.43333333333328</v>
      </c>
      <c r="F131" s="40">
        <v>393.96666666666664</v>
      </c>
      <c r="G131" s="40">
        <v>387.63333333333327</v>
      </c>
      <c r="H131" s="40">
        <v>409.23333333333329</v>
      </c>
      <c r="I131" s="40">
        <v>415.56666666666666</v>
      </c>
      <c r="J131" s="40">
        <v>420.0333333333333</v>
      </c>
      <c r="K131" s="31">
        <v>411.1</v>
      </c>
      <c r="L131" s="31">
        <v>400.3</v>
      </c>
      <c r="M131" s="31">
        <v>57.914619999999999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3579.9</v>
      </c>
      <c r="D132" s="40">
        <v>3570.15</v>
      </c>
      <c r="E132" s="40">
        <v>3515.5</v>
      </c>
      <c r="F132" s="40">
        <v>3451.1</v>
      </c>
      <c r="G132" s="40">
        <v>3396.45</v>
      </c>
      <c r="H132" s="40">
        <v>3634.55</v>
      </c>
      <c r="I132" s="40">
        <v>3689.2000000000007</v>
      </c>
      <c r="J132" s="40">
        <v>3753.6000000000004</v>
      </c>
      <c r="K132" s="31">
        <v>3624.8</v>
      </c>
      <c r="L132" s="31">
        <v>3505.75</v>
      </c>
      <c r="M132" s="31">
        <v>6.2895500000000002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1891.9</v>
      </c>
      <c r="D133" s="40">
        <v>1893.9666666666665</v>
      </c>
      <c r="E133" s="40">
        <v>1872.9333333333329</v>
      </c>
      <c r="F133" s="40">
        <v>1853.9666666666665</v>
      </c>
      <c r="G133" s="40">
        <v>1832.9333333333329</v>
      </c>
      <c r="H133" s="40">
        <v>1912.9333333333329</v>
      </c>
      <c r="I133" s="40">
        <v>1933.9666666666662</v>
      </c>
      <c r="J133" s="40">
        <v>1952.9333333333329</v>
      </c>
      <c r="K133" s="31">
        <v>1915</v>
      </c>
      <c r="L133" s="31">
        <v>1875</v>
      </c>
      <c r="M133" s="31">
        <v>22.580300000000001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80.3</v>
      </c>
      <c r="D134" s="40">
        <v>80.283333333333346</v>
      </c>
      <c r="E134" s="40">
        <v>79.316666666666691</v>
      </c>
      <c r="F134" s="40">
        <v>78.333333333333343</v>
      </c>
      <c r="G134" s="40">
        <v>77.366666666666688</v>
      </c>
      <c r="H134" s="40">
        <v>81.266666666666694</v>
      </c>
      <c r="I134" s="40">
        <v>82.233333333333363</v>
      </c>
      <c r="J134" s="40">
        <v>83.216666666666697</v>
      </c>
      <c r="K134" s="31">
        <v>81.25</v>
      </c>
      <c r="L134" s="31">
        <v>79.3</v>
      </c>
      <c r="M134" s="31">
        <v>75.474090000000004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5744.35</v>
      </c>
      <c r="D135" s="40">
        <v>5749.5666666666657</v>
      </c>
      <c r="E135" s="40">
        <v>5709.1833333333316</v>
      </c>
      <c r="F135" s="40">
        <v>5674.0166666666655</v>
      </c>
      <c r="G135" s="40">
        <v>5633.6333333333314</v>
      </c>
      <c r="H135" s="40">
        <v>5784.7333333333318</v>
      </c>
      <c r="I135" s="40">
        <v>5825.1166666666668</v>
      </c>
      <c r="J135" s="40">
        <v>5860.2833333333319</v>
      </c>
      <c r="K135" s="31">
        <v>5789.95</v>
      </c>
      <c r="L135" s="31">
        <v>5714.4</v>
      </c>
      <c r="M135" s="31">
        <v>2.3761999999999999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379.55</v>
      </c>
      <c r="D136" s="40">
        <v>378.66666666666669</v>
      </c>
      <c r="E136" s="40">
        <v>375.48333333333335</v>
      </c>
      <c r="F136" s="40">
        <v>371.41666666666669</v>
      </c>
      <c r="G136" s="40">
        <v>368.23333333333335</v>
      </c>
      <c r="H136" s="40">
        <v>382.73333333333335</v>
      </c>
      <c r="I136" s="40">
        <v>385.91666666666663</v>
      </c>
      <c r="J136" s="40">
        <v>389.98333333333335</v>
      </c>
      <c r="K136" s="31">
        <v>381.85</v>
      </c>
      <c r="L136" s="31">
        <v>374.6</v>
      </c>
      <c r="M136" s="31">
        <v>21.03162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7191.25</v>
      </c>
      <c r="D137" s="40">
        <v>7198.5166666666664</v>
      </c>
      <c r="E137" s="40">
        <v>7127.1833333333325</v>
      </c>
      <c r="F137" s="40">
        <v>7063.1166666666659</v>
      </c>
      <c r="G137" s="40">
        <v>6991.7833333333319</v>
      </c>
      <c r="H137" s="40">
        <v>7262.583333333333</v>
      </c>
      <c r="I137" s="40">
        <v>7333.916666666667</v>
      </c>
      <c r="J137" s="40">
        <v>7397.9833333333336</v>
      </c>
      <c r="K137" s="31">
        <v>7269.85</v>
      </c>
      <c r="L137" s="31">
        <v>7134.45</v>
      </c>
      <c r="M137" s="31">
        <v>5.5988499999999997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1924.5</v>
      </c>
      <c r="D138" s="40">
        <v>1932.3666666666668</v>
      </c>
      <c r="E138" s="40">
        <v>1911.7333333333336</v>
      </c>
      <c r="F138" s="40">
        <v>1898.9666666666667</v>
      </c>
      <c r="G138" s="40">
        <v>1878.3333333333335</v>
      </c>
      <c r="H138" s="40">
        <v>1945.1333333333337</v>
      </c>
      <c r="I138" s="40">
        <v>1965.7666666666669</v>
      </c>
      <c r="J138" s="40">
        <v>1978.5333333333338</v>
      </c>
      <c r="K138" s="31">
        <v>1953</v>
      </c>
      <c r="L138" s="31">
        <v>1919.6</v>
      </c>
      <c r="M138" s="31">
        <v>13.72015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526</v>
      </c>
      <c r="D139" s="40">
        <v>528.2166666666667</v>
      </c>
      <c r="E139" s="40">
        <v>520.43333333333339</v>
      </c>
      <c r="F139" s="40">
        <v>514.86666666666667</v>
      </c>
      <c r="G139" s="40">
        <v>507.08333333333337</v>
      </c>
      <c r="H139" s="40">
        <v>533.78333333333342</v>
      </c>
      <c r="I139" s="40">
        <v>541.56666666666672</v>
      </c>
      <c r="J139" s="40">
        <v>547.13333333333344</v>
      </c>
      <c r="K139" s="31">
        <v>536</v>
      </c>
      <c r="L139" s="31">
        <v>522.65</v>
      </c>
      <c r="M139" s="31">
        <v>29.332609999999999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923.15</v>
      </c>
      <c r="D140" s="40">
        <v>928.48333333333323</v>
      </c>
      <c r="E140" s="40">
        <v>915.91666666666652</v>
      </c>
      <c r="F140" s="40">
        <v>908.68333333333328</v>
      </c>
      <c r="G140" s="40">
        <v>896.11666666666656</v>
      </c>
      <c r="H140" s="40">
        <v>935.71666666666647</v>
      </c>
      <c r="I140" s="40">
        <v>948.2833333333333</v>
      </c>
      <c r="J140" s="40">
        <v>955.51666666666642</v>
      </c>
      <c r="K140" s="31">
        <v>941.05</v>
      </c>
      <c r="L140" s="31">
        <v>921.25</v>
      </c>
      <c r="M140" s="31">
        <v>6.3796299999999997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74155.3</v>
      </c>
      <c r="D141" s="40">
        <v>73950.099999999991</v>
      </c>
      <c r="E141" s="40">
        <v>73405.199999999983</v>
      </c>
      <c r="F141" s="40">
        <v>72655.099999999991</v>
      </c>
      <c r="G141" s="40">
        <v>72110.199999999983</v>
      </c>
      <c r="H141" s="40">
        <v>74700.199999999983</v>
      </c>
      <c r="I141" s="40">
        <v>75245.099999999977</v>
      </c>
      <c r="J141" s="40">
        <v>75995.199999999983</v>
      </c>
      <c r="K141" s="31">
        <v>74495</v>
      </c>
      <c r="L141" s="31">
        <v>73200</v>
      </c>
      <c r="M141" s="31">
        <v>7.5590000000000004E-2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878.9</v>
      </c>
      <c r="D142" s="40">
        <v>879.4</v>
      </c>
      <c r="E142" s="40">
        <v>870.8</v>
      </c>
      <c r="F142" s="40">
        <v>862.69999999999993</v>
      </c>
      <c r="G142" s="40">
        <v>854.09999999999991</v>
      </c>
      <c r="H142" s="40">
        <v>887.5</v>
      </c>
      <c r="I142" s="40">
        <v>896.10000000000014</v>
      </c>
      <c r="J142" s="40">
        <v>904.2</v>
      </c>
      <c r="K142" s="31">
        <v>888</v>
      </c>
      <c r="L142" s="31">
        <v>871.3</v>
      </c>
      <c r="M142" s="31">
        <v>11.716419999999999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155.30000000000001</v>
      </c>
      <c r="D143" s="40">
        <v>154.28333333333333</v>
      </c>
      <c r="E143" s="40">
        <v>152.56666666666666</v>
      </c>
      <c r="F143" s="40">
        <v>149.83333333333334</v>
      </c>
      <c r="G143" s="40">
        <v>148.11666666666667</v>
      </c>
      <c r="H143" s="40">
        <v>157.01666666666665</v>
      </c>
      <c r="I143" s="40">
        <v>158.73333333333329</v>
      </c>
      <c r="J143" s="40">
        <v>161.46666666666664</v>
      </c>
      <c r="K143" s="31">
        <v>156</v>
      </c>
      <c r="L143" s="31">
        <v>151.55000000000001</v>
      </c>
      <c r="M143" s="31">
        <v>33.636899999999997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839.85</v>
      </c>
      <c r="D144" s="40">
        <v>836.5333333333333</v>
      </c>
      <c r="E144" s="40">
        <v>830.81666666666661</v>
      </c>
      <c r="F144" s="40">
        <v>821.7833333333333</v>
      </c>
      <c r="G144" s="40">
        <v>816.06666666666661</v>
      </c>
      <c r="H144" s="40">
        <v>845.56666666666661</v>
      </c>
      <c r="I144" s="40">
        <v>851.2833333333333</v>
      </c>
      <c r="J144" s="40">
        <v>860.31666666666661</v>
      </c>
      <c r="K144" s="31">
        <v>842.25</v>
      </c>
      <c r="L144" s="31">
        <v>827.5</v>
      </c>
      <c r="M144" s="31">
        <v>29.623010000000001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167</v>
      </c>
      <c r="D145" s="40">
        <v>166.1</v>
      </c>
      <c r="E145" s="40">
        <v>164.5</v>
      </c>
      <c r="F145" s="40">
        <v>162</v>
      </c>
      <c r="G145" s="40">
        <v>160.4</v>
      </c>
      <c r="H145" s="40">
        <v>168.6</v>
      </c>
      <c r="I145" s="40">
        <v>170.19999999999996</v>
      </c>
      <c r="J145" s="40">
        <v>172.7</v>
      </c>
      <c r="K145" s="31">
        <v>167.7</v>
      </c>
      <c r="L145" s="31">
        <v>163.6</v>
      </c>
      <c r="M145" s="31">
        <v>14.829330000000001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502.3</v>
      </c>
      <c r="D146" s="40">
        <v>502.10000000000008</v>
      </c>
      <c r="E146" s="40">
        <v>497.30000000000018</v>
      </c>
      <c r="F146" s="40">
        <v>492.30000000000013</v>
      </c>
      <c r="G146" s="40">
        <v>487.50000000000023</v>
      </c>
      <c r="H146" s="40">
        <v>507.10000000000014</v>
      </c>
      <c r="I146" s="40">
        <v>511.9</v>
      </c>
      <c r="J146" s="40">
        <v>516.90000000000009</v>
      </c>
      <c r="K146" s="31">
        <v>506.9</v>
      </c>
      <c r="L146" s="31">
        <v>497.1</v>
      </c>
      <c r="M146" s="31">
        <v>7.9757699999999998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7882.1</v>
      </c>
      <c r="D147" s="40">
        <v>7821.833333333333</v>
      </c>
      <c r="E147" s="40">
        <v>7744.2166666666662</v>
      </c>
      <c r="F147" s="40">
        <v>7606.333333333333</v>
      </c>
      <c r="G147" s="40">
        <v>7528.7166666666662</v>
      </c>
      <c r="H147" s="40">
        <v>7959.7166666666662</v>
      </c>
      <c r="I147" s="40">
        <v>8037.333333333333</v>
      </c>
      <c r="J147" s="40">
        <v>8175.2166666666662</v>
      </c>
      <c r="K147" s="31">
        <v>7899.45</v>
      </c>
      <c r="L147" s="31">
        <v>7683.95</v>
      </c>
      <c r="M147" s="31">
        <v>7.3998100000000004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1016.1</v>
      </c>
      <c r="D148" s="40">
        <v>1008.5500000000001</v>
      </c>
      <c r="E148" s="40">
        <v>997.55000000000018</v>
      </c>
      <c r="F148" s="40">
        <v>979.00000000000011</v>
      </c>
      <c r="G148" s="40">
        <v>968.00000000000023</v>
      </c>
      <c r="H148" s="40">
        <v>1027.1000000000001</v>
      </c>
      <c r="I148" s="40">
        <v>1038.0999999999999</v>
      </c>
      <c r="J148" s="40">
        <v>1056.6500000000001</v>
      </c>
      <c r="K148" s="31">
        <v>1019.55</v>
      </c>
      <c r="L148" s="31">
        <v>990</v>
      </c>
      <c r="M148" s="31">
        <v>5.7170300000000003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4611.6000000000004</v>
      </c>
      <c r="D149" s="40">
        <v>4606.55</v>
      </c>
      <c r="E149" s="40">
        <v>4576.3500000000004</v>
      </c>
      <c r="F149" s="40">
        <v>4541.1000000000004</v>
      </c>
      <c r="G149" s="40">
        <v>4510.9000000000005</v>
      </c>
      <c r="H149" s="40">
        <v>4641.8</v>
      </c>
      <c r="I149" s="40">
        <v>4671.9999999999991</v>
      </c>
      <c r="J149" s="40">
        <v>4707.25</v>
      </c>
      <c r="K149" s="31">
        <v>4636.75</v>
      </c>
      <c r="L149" s="31">
        <v>4571.3</v>
      </c>
      <c r="M149" s="31">
        <v>6.5284599999999999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3257.15</v>
      </c>
      <c r="D150" s="40">
        <v>3260.0499999999997</v>
      </c>
      <c r="E150" s="40">
        <v>3222.0999999999995</v>
      </c>
      <c r="F150" s="40">
        <v>3187.0499999999997</v>
      </c>
      <c r="G150" s="40">
        <v>3149.0999999999995</v>
      </c>
      <c r="H150" s="40">
        <v>3295.0999999999995</v>
      </c>
      <c r="I150" s="40">
        <v>3333.0499999999993</v>
      </c>
      <c r="J150" s="40">
        <v>3368.0999999999995</v>
      </c>
      <c r="K150" s="31">
        <v>3298</v>
      </c>
      <c r="L150" s="31">
        <v>3225</v>
      </c>
      <c r="M150" s="31">
        <v>6.7496299999999998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1533.3</v>
      </c>
      <c r="D151" s="40">
        <v>1528.3</v>
      </c>
      <c r="E151" s="40">
        <v>1519.9499999999998</v>
      </c>
      <c r="F151" s="40">
        <v>1506.6</v>
      </c>
      <c r="G151" s="40">
        <v>1498.2499999999998</v>
      </c>
      <c r="H151" s="40">
        <v>1541.6499999999999</v>
      </c>
      <c r="I151" s="40">
        <v>1549.9999999999998</v>
      </c>
      <c r="J151" s="40">
        <v>1563.35</v>
      </c>
      <c r="K151" s="31">
        <v>1536.65</v>
      </c>
      <c r="L151" s="31">
        <v>1514.95</v>
      </c>
      <c r="M151" s="31">
        <v>3.5075599999999998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920.85</v>
      </c>
      <c r="D152" s="40">
        <v>918.33333333333337</v>
      </c>
      <c r="E152" s="40">
        <v>912.81666666666672</v>
      </c>
      <c r="F152" s="40">
        <v>904.7833333333333</v>
      </c>
      <c r="G152" s="40">
        <v>899.26666666666665</v>
      </c>
      <c r="H152" s="40">
        <v>926.36666666666679</v>
      </c>
      <c r="I152" s="40">
        <v>931.88333333333344</v>
      </c>
      <c r="J152" s="40">
        <v>939.91666666666686</v>
      </c>
      <c r="K152" s="31">
        <v>923.85</v>
      </c>
      <c r="L152" s="31">
        <v>910.3</v>
      </c>
      <c r="M152" s="31">
        <v>2.0653199999999998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138.65</v>
      </c>
      <c r="D153" s="40">
        <v>138.68333333333331</v>
      </c>
      <c r="E153" s="40">
        <v>137.61666666666662</v>
      </c>
      <c r="F153" s="40">
        <v>136.58333333333331</v>
      </c>
      <c r="G153" s="40">
        <v>135.51666666666662</v>
      </c>
      <c r="H153" s="40">
        <v>139.71666666666661</v>
      </c>
      <c r="I153" s="40">
        <v>140.78333333333327</v>
      </c>
      <c r="J153" s="40">
        <v>141.81666666666661</v>
      </c>
      <c r="K153" s="31">
        <v>139.75</v>
      </c>
      <c r="L153" s="31">
        <v>137.65</v>
      </c>
      <c r="M153" s="31">
        <v>55.414340000000003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130.9</v>
      </c>
      <c r="D154" s="40">
        <v>130.85</v>
      </c>
      <c r="E154" s="40">
        <v>129.35</v>
      </c>
      <c r="F154" s="40">
        <v>127.80000000000001</v>
      </c>
      <c r="G154" s="40">
        <v>126.30000000000001</v>
      </c>
      <c r="H154" s="40">
        <v>132.39999999999998</v>
      </c>
      <c r="I154" s="40">
        <v>133.89999999999998</v>
      </c>
      <c r="J154" s="40">
        <v>135.44999999999996</v>
      </c>
      <c r="K154" s="31">
        <v>132.35</v>
      </c>
      <c r="L154" s="31">
        <v>129.30000000000001</v>
      </c>
      <c r="M154" s="31">
        <v>80.376480000000001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104.9</v>
      </c>
      <c r="D155" s="40">
        <v>104.43333333333334</v>
      </c>
      <c r="E155" s="40">
        <v>102.46666666666667</v>
      </c>
      <c r="F155" s="40">
        <v>100.03333333333333</v>
      </c>
      <c r="G155" s="40">
        <v>98.066666666666663</v>
      </c>
      <c r="H155" s="40">
        <v>106.86666666666667</v>
      </c>
      <c r="I155" s="40">
        <v>108.83333333333334</v>
      </c>
      <c r="J155" s="40">
        <v>111.26666666666668</v>
      </c>
      <c r="K155" s="31">
        <v>106.4</v>
      </c>
      <c r="L155" s="31">
        <v>102</v>
      </c>
      <c r="M155" s="31">
        <v>318.53197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4043.8</v>
      </c>
      <c r="D156" s="40">
        <v>4036.9666666666672</v>
      </c>
      <c r="E156" s="40">
        <v>3984.5333333333342</v>
      </c>
      <c r="F156" s="40">
        <v>3925.2666666666669</v>
      </c>
      <c r="G156" s="40">
        <v>3872.8333333333339</v>
      </c>
      <c r="H156" s="40">
        <v>4096.2333333333345</v>
      </c>
      <c r="I156" s="40">
        <v>4148.666666666667</v>
      </c>
      <c r="J156" s="40">
        <v>4207.9333333333343</v>
      </c>
      <c r="K156" s="31">
        <v>4089.4</v>
      </c>
      <c r="L156" s="31">
        <v>3977.7</v>
      </c>
      <c r="M156" s="31">
        <v>1.0454300000000001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19647.55</v>
      </c>
      <c r="D157" s="40">
        <v>19706.100000000002</v>
      </c>
      <c r="E157" s="40">
        <v>19476.450000000004</v>
      </c>
      <c r="F157" s="40">
        <v>19305.350000000002</v>
      </c>
      <c r="G157" s="40">
        <v>19075.700000000004</v>
      </c>
      <c r="H157" s="40">
        <v>19877.200000000004</v>
      </c>
      <c r="I157" s="40">
        <v>20106.850000000006</v>
      </c>
      <c r="J157" s="40">
        <v>20277.950000000004</v>
      </c>
      <c r="K157" s="31">
        <v>19935.75</v>
      </c>
      <c r="L157" s="31">
        <v>19535</v>
      </c>
      <c r="M157" s="31">
        <v>0.30708999999999997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355</v>
      </c>
      <c r="D158" s="40">
        <v>351.68333333333339</v>
      </c>
      <c r="E158" s="40">
        <v>347.1666666666668</v>
      </c>
      <c r="F158" s="40">
        <v>339.33333333333343</v>
      </c>
      <c r="G158" s="40">
        <v>334.81666666666683</v>
      </c>
      <c r="H158" s="40">
        <v>359.51666666666677</v>
      </c>
      <c r="I158" s="40">
        <v>364.03333333333342</v>
      </c>
      <c r="J158" s="40">
        <v>371.86666666666673</v>
      </c>
      <c r="K158" s="31">
        <v>356.2</v>
      </c>
      <c r="L158" s="31">
        <v>343.85</v>
      </c>
      <c r="M158" s="31">
        <v>6.3848700000000003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910.5</v>
      </c>
      <c r="D159" s="40">
        <v>914.38333333333333</v>
      </c>
      <c r="E159" s="40">
        <v>899.76666666666665</v>
      </c>
      <c r="F159" s="40">
        <v>889.0333333333333</v>
      </c>
      <c r="G159" s="40">
        <v>874.41666666666663</v>
      </c>
      <c r="H159" s="40">
        <v>925.11666666666667</v>
      </c>
      <c r="I159" s="40">
        <v>939.73333333333323</v>
      </c>
      <c r="J159" s="40">
        <v>950.4666666666667</v>
      </c>
      <c r="K159" s="31">
        <v>929</v>
      </c>
      <c r="L159" s="31">
        <v>903.65</v>
      </c>
      <c r="M159" s="31">
        <v>12.592169999999999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150.80000000000001</v>
      </c>
      <c r="D160" s="40">
        <v>150.18333333333337</v>
      </c>
      <c r="E160" s="40">
        <v>148.96666666666673</v>
      </c>
      <c r="F160" s="40">
        <v>147.13333333333335</v>
      </c>
      <c r="G160" s="40">
        <v>145.91666666666671</v>
      </c>
      <c r="H160" s="40">
        <v>152.01666666666674</v>
      </c>
      <c r="I160" s="40">
        <v>153.23333333333338</v>
      </c>
      <c r="J160" s="40">
        <v>155.06666666666675</v>
      </c>
      <c r="K160" s="31">
        <v>151.4</v>
      </c>
      <c r="L160" s="31">
        <v>148.35</v>
      </c>
      <c r="M160" s="31">
        <v>90.127769999999998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197.85</v>
      </c>
      <c r="D161" s="40">
        <v>196.08333333333334</v>
      </c>
      <c r="E161" s="40">
        <v>193.16666666666669</v>
      </c>
      <c r="F161" s="40">
        <v>188.48333333333335</v>
      </c>
      <c r="G161" s="40">
        <v>185.56666666666669</v>
      </c>
      <c r="H161" s="40">
        <v>200.76666666666668</v>
      </c>
      <c r="I161" s="40">
        <v>203.68333333333337</v>
      </c>
      <c r="J161" s="40">
        <v>208.36666666666667</v>
      </c>
      <c r="K161" s="31">
        <v>199</v>
      </c>
      <c r="L161" s="31">
        <v>191.4</v>
      </c>
      <c r="M161" s="31">
        <v>13.239459999999999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2954.3</v>
      </c>
      <c r="D162" s="40">
        <v>2957.7333333333336</v>
      </c>
      <c r="E162" s="40">
        <v>2926.5666666666671</v>
      </c>
      <c r="F162" s="40">
        <v>2898.8333333333335</v>
      </c>
      <c r="G162" s="40">
        <v>2867.666666666667</v>
      </c>
      <c r="H162" s="40">
        <v>2985.4666666666672</v>
      </c>
      <c r="I162" s="40">
        <v>3016.6333333333332</v>
      </c>
      <c r="J162" s="40">
        <v>3044.3666666666672</v>
      </c>
      <c r="K162" s="31">
        <v>2988.9</v>
      </c>
      <c r="L162" s="31">
        <v>2930</v>
      </c>
      <c r="M162" s="31">
        <v>1.7375799999999999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42059.55</v>
      </c>
      <c r="D163" s="40">
        <v>41693.200000000004</v>
      </c>
      <c r="E163" s="40">
        <v>41186.400000000009</v>
      </c>
      <c r="F163" s="40">
        <v>40313.250000000007</v>
      </c>
      <c r="G163" s="40">
        <v>39806.450000000012</v>
      </c>
      <c r="H163" s="40">
        <v>42566.350000000006</v>
      </c>
      <c r="I163" s="40">
        <v>43073.150000000009</v>
      </c>
      <c r="J163" s="40">
        <v>43946.3</v>
      </c>
      <c r="K163" s="31">
        <v>42200</v>
      </c>
      <c r="L163" s="31">
        <v>40820.050000000003</v>
      </c>
      <c r="M163" s="31">
        <v>0.27571000000000001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221.35</v>
      </c>
      <c r="D164" s="40">
        <v>220.51666666666665</v>
      </c>
      <c r="E164" s="40">
        <v>218.0333333333333</v>
      </c>
      <c r="F164" s="40">
        <v>214.71666666666664</v>
      </c>
      <c r="G164" s="40">
        <v>212.23333333333329</v>
      </c>
      <c r="H164" s="40">
        <v>223.83333333333331</v>
      </c>
      <c r="I164" s="40">
        <v>226.31666666666666</v>
      </c>
      <c r="J164" s="40">
        <v>229.63333333333333</v>
      </c>
      <c r="K164" s="31">
        <v>223</v>
      </c>
      <c r="L164" s="31">
        <v>217.2</v>
      </c>
      <c r="M164" s="31">
        <v>10.961980000000001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5014.1499999999996</v>
      </c>
      <c r="D165" s="40">
        <v>5036.3666666666659</v>
      </c>
      <c r="E165" s="40">
        <v>4987.7833333333319</v>
      </c>
      <c r="F165" s="40">
        <v>4961.4166666666661</v>
      </c>
      <c r="G165" s="40">
        <v>4912.8333333333321</v>
      </c>
      <c r="H165" s="40">
        <v>5062.7333333333318</v>
      </c>
      <c r="I165" s="40">
        <v>5111.3166666666657</v>
      </c>
      <c r="J165" s="40">
        <v>5137.6833333333316</v>
      </c>
      <c r="K165" s="31">
        <v>5084.95</v>
      </c>
      <c r="L165" s="31">
        <v>5010</v>
      </c>
      <c r="M165" s="31">
        <v>0.21897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2646</v>
      </c>
      <c r="D166" s="40">
        <v>2638.7000000000003</v>
      </c>
      <c r="E166" s="40">
        <v>2622.4000000000005</v>
      </c>
      <c r="F166" s="40">
        <v>2598.8000000000002</v>
      </c>
      <c r="G166" s="40">
        <v>2582.5000000000005</v>
      </c>
      <c r="H166" s="40">
        <v>2662.3000000000006</v>
      </c>
      <c r="I166" s="40">
        <v>2678.6000000000008</v>
      </c>
      <c r="J166" s="40">
        <v>2702.2000000000007</v>
      </c>
      <c r="K166" s="31">
        <v>2655</v>
      </c>
      <c r="L166" s="31">
        <v>2615.1</v>
      </c>
      <c r="M166" s="31">
        <v>7.2531400000000001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2659.15</v>
      </c>
      <c r="D167" s="40">
        <v>2645.8333333333335</v>
      </c>
      <c r="E167" s="40">
        <v>2623.8166666666671</v>
      </c>
      <c r="F167" s="40">
        <v>2588.4833333333336</v>
      </c>
      <c r="G167" s="40">
        <v>2566.4666666666672</v>
      </c>
      <c r="H167" s="40">
        <v>2681.166666666667</v>
      </c>
      <c r="I167" s="40">
        <v>2703.1833333333334</v>
      </c>
      <c r="J167" s="40">
        <v>2738.5166666666669</v>
      </c>
      <c r="K167" s="31">
        <v>2667.85</v>
      </c>
      <c r="L167" s="31">
        <v>2610.5</v>
      </c>
      <c r="M167" s="31">
        <v>4.0515299999999996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2439.85</v>
      </c>
      <c r="D168" s="40">
        <v>2436.6166666666668</v>
      </c>
      <c r="E168" s="40">
        <v>2421.2333333333336</v>
      </c>
      <c r="F168" s="40">
        <v>2402.6166666666668</v>
      </c>
      <c r="G168" s="40">
        <v>2387.2333333333336</v>
      </c>
      <c r="H168" s="40">
        <v>2455.2333333333336</v>
      </c>
      <c r="I168" s="40">
        <v>2470.6166666666668</v>
      </c>
      <c r="J168" s="40">
        <v>2489.2333333333336</v>
      </c>
      <c r="K168" s="31">
        <v>2452</v>
      </c>
      <c r="L168" s="31">
        <v>2418</v>
      </c>
      <c r="M168" s="31">
        <v>3.1251799999999998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124.15</v>
      </c>
      <c r="D169" s="40">
        <v>123.73333333333335</v>
      </c>
      <c r="E169" s="40">
        <v>123.01666666666669</v>
      </c>
      <c r="F169" s="40">
        <v>121.88333333333334</v>
      </c>
      <c r="G169" s="40">
        <v>121.16666666666669</v>
      </c>
      <c r="H169" s="40">
        <v>124.8666666666667</v>
      </c>
      <c r="I169" s="40">
        <v>125.58333333333334</v>
      </c>
      <c r="J169" s="40">
        <v>126.71666666666671</v>
      </c>
      <c r="K169" s="31">
        <v>124.45</v>
      </c>
      <c r="L169" s="31">
        <v>122.6</v>
      </c>
      <c r="M169" s="31">
        <v>20.647200000000002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205.95</v>
      </c>
      <c r="D170" s="40">
        <v>206.43333333333331</v>
      </c>
      <c r="E170" s="40">
        <v>204.16666666666663</v>
      </c>
      <c r="F170" s="40">
        <v>202.38333333333333</v>
      </c>
      <c r="G170" s="40">
        <v>200.11666666666665</v>
      </c>
      <c r="H170" s="40">
        <v>208.21666666666661</v>
      </c>
      <c r="I170" s="40">
        <v>210.48333333333332</v>
      </c>
      <c r="J170" s="40">
        <v>212.26666666666659</v>
      </c>
      <c r="K170" s="31">
        <v>208.7</v>
      </c>
      <c r="L170" s="31">
        <v>204.65</v>
      </c>
      <c r="M170" s="31">
        <v>42.119489999999999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463.95</v>
      </c>
      <c r="D171" s="40">
        <v>466.0333333333333</v>
      </c>
      <c r="E171" s="40">
        <v>458.11666666666662</v>
      </c>
      <c r="F171" s="40">
        <v>452.2833333333333</v>
      </c>
      <c r="G171" s="40">
        <v>444.36666666666662</v>
      </c>
      <c r="H171" s="40">
        <v>471.86666666666662</v>
      </c>
      <c r="I171" s="40">
        <v>479.78333333333336</v>
      </c>
      <c r="J171" s="40">
        <v>485.61666666666662</v>
      </c>
      <c r="K171" s="31">
        <v>473.95</v>
      </c>
      <c r="L171" s="31">
        <v>460.2</v>
      </c>
      <c r="M171" s="31">
        <v>3.44516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15495.1</v>
      </c>
      <c r="D172" s="40">
        <v>15529.550000000001</v>
      </c>
      <c r="E172" s="40">
        <v>15415.550000000003</v>
      </c>
      <c r="F172" s="40">
        <v>15336.000000000002</v>
      </c>
      <c r="G172" s="40">
        <v>15222.000000000004</v>
      </c>
      <c r="H172" s="40">
        <v>15609.100000000002</v>
      </c>
      <c r="I172" s="40">
        <v>15723.099999999999</v>
      </c>
      <c r="J172" s="40">
        <v>15802.650000000001</v>
      </c>
      <c r="K172" s="31">
        <v>15643.55</v>
      </c>
      <c r="L172" s="31">
        <v>15450</v>
      </c>
      <c r="M172" s="31">
        <v>0.80928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38.799999999999997</v>
      </c>
      <c r="D173" s="40">
        <v>38.700000000000003</v>
      </c>
      <c r="E173" s="40">
        <v>38.300000000000004</v>
      </c>
      <c r="F173" s="40">
        <v>37.800000000000004</v>
      </c>
      <c r="G173" s="40">
        <v>37.400000000000006</v>
      </c>
      <c r="H173" s="40">
        <v>39.200000000000003</v>
      </c>
      <c r="I173" s="40">
        <v>39.600000000000009</v>
      </c>
      <c r="J173" s="40">
        <v>40.1</v>
      </c>
      <c r="K173" s="31">
        <v>39.1</v>
      </c>
      <c r="L173" s="31">
        <v>38.200000000000003</v>
      </c>
      <c r="M173" s="31">
        <v>438.89476999999999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136.19999999999999</v>
      </c>
      <c r="D174" s="40">
        <v>135.23333333333332</v>
      </c>
      <c r="E174" s="40">
        <v>130.96666666666664</v>
      </c>
      <c r="F174" s="40">
        <v>125.73333333333332</v>
      </c>
      <c r="G174" s="40">
        <v>121.46666666666664</v>
      </c>
      <c r="H174" s="40">
        <v>140.46666666666664</v>
      </c>
      <c r="I174" s="40">
        <v>144.73333333333335</v>
      </c>
      <c r="J174" s="40">
        <v>149.96666666666664</v>
      </c>
      <c r="K174" s="31">
        <v>139.5</v>
      </c>
      <c r="L174" s="31">
        <v>130</v>
      </c>
      <c r="M174" s="31">
        <v>524.00971000000004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136.85</v>
      </c>
      <c r="D175" s="40">
        <v>136.23333333333332</v>
      </c>
      <c r="E175" s="40">
        <v>135.36666666666665</v>
      </c>
      <c r="F175" s="40">
        <v>133.88333333333333</v>
      </c>
      <c r="G175" s="40">
        <v>133.01666666666665</v>
      </c>
      <c r="H175" s="40">
        <v>137.71666666666664</v>
      </c>
      <c r="I175" s="40">
        <v>138.58333333333331</v>
      </c>
      <c r="J175" s="40">
        <v>140.06666666666663</v>
      </c>
      <c r="K175" s="31">
        <v>137.1</v>
      </c>
      <c r="L175" s="31">
        <v>134.75</v>
      </c>
      <c r="M175" s="31">
        <v>25.056180000000001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2416.5</v>
      </c>
      <c r="D176" s="40">
        <v>2426.5</v>
      </c>
      <c r="E176" s="40">
        <v>2399</v>
      </c>
      <c r="F176" s="40">
        <v>2381.5</v>
      </c>
      <c r="G176" s="40">
        <v>2354</v>
      </c>
      <c r="H176" s="40">
        <v>2444</v>
      </c>
      <c r="I176" s="40">
        <v>2471.5</v>
      </c>
      <c r="J176" s="40">
        <v>2489</v>
      </c>
      <c r="K176" s="31">
        <v>2454</v>
      </c>
      <c r="L176" s="31">
        <v>2409</v>
      </c>
      <c r="M176" s="31">
        <v>66.67483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932.95</v>
      </c>
      <c r="D177" s="40">
        <v>931.44999999999993</v>
      </c>
      <c r="E177" s="40">
        <v>925.49999999999989</v>
      </c>
      <c r="F177" s="40">
        <v>918.05</v>
      </c>
      <c r="G177" s="40">
        <v>912.09999999999991</v>
      </c>
      <c r="H177" s="40">
        <v>938.89999999999986</v>
      </c>
      <c r="I177" s="40">
        <v>944.84999999999991</v>
      </c>
      <c r="J177" s="40">
        <v>952.29999999999984</v>
      </c>
      <c r="K177" s="31">
        <v>937.4</v>
      </c>
      <c r="L177" s="31">
        <v>924</v>
      </c>
      <c r="M177" s="31">
        <v>5.7837699999999996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1205.5999999999999</v>
      </c>
      <c r="D178" s="40">
        <v>1212.0666666666668</v>
      </c>
      <c r="E178" s="40">
        <v>1195.6833333333336</v>
      </c>
      <c r="F178" s="40">
        <v>1185.7666666666669</v>
      </c>
      <c r="G178" s="40">
        <v>1169.3833333333337</v>
      </c>
      <c r="H178" s="40">
        <v>1221.9833333333336</v>
      </c>
      <c r="I178" s="40">
        <v>1238.3666666666668</v>
      </c>
      <c r="J178" s="40">
        <v>1248.2833333333335</v>
      </c>
      <c r="K178" s="31">
        <v>1228.45</v>
      </c>
      <c r="L178" s="31">
        <v>1202.1500000000001</v>
      </c>
      <c r="M178" s="31">
        <v>13.87627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2410.5</v>
      </c>
      <c r="D179" s="40">
        <v>2413.8333333333335</v>
      </c>
      <c r="E179" s="40">
        <v>2377.666666666667</v>
      </c>
      <c r="F179" s="40">
        <v>2344.8333333333335</v>
      </c>
      <c r="G179" s="40">
        <v>2308.666666666667</v>
      </c>
      <c r="H179" s="40">
        <v>2446.666666666667</v>
      </c>
      <c r="I179" s="40">
        <v>2482.8333333333339</v>
      </c>
      <c r="J179" s="40">
        <v>2515.666666666667</v>
      </c>
      <c r="K179" s="31">
        <v>2450</v>
      </c>
      <c r="L179" s="31">
        <v>2381</v>
      </c>
      <c r="M179" s="31">
        <v>5.9457000000000004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7578.75</v>
      </c>
      <c r="D180" s="40">
        <v>7601.25</v>
      </c>
      <c r="E180" s="40">
        <v>7552.5</v>
      </c>
      <c r="F180" s="40">
        <v>7526.25</v>
      </c>
      <c r="G180" s="40">
        <v>7477.5</v>
      </c>
      <c r="H180" s="40">
        <v>7627.5</v>
      </c>
      <c r="I180" s="40">
        <v>7676.25</v>
      </c>
      <c r="J180" s="40">
        <v>7702.5</v>
      </c>
      <c r="K180" s="31">
        <v>7650</v>
      </c>
      <c r="L180" s="31">
        <v>7575</v>
      </c>
      <c r="M180" s="31">
        <v>7.7329999999999996E-2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26528.05</v>
      </c>
      <c r="D181" s="40">
        <v>26648.599999999995</v>
      </c>
      <c r="E181" s="40">
        <v>26130.099999999991</v>
      </c>
      <c r="F181" s="40">
        <v>25732.149999999998</v>
      </c>
      <c r="G181" s="40">
        <v>25213.649999999994</v>
      </c>
      <c r="H181" s="40">
        <v>27046.549999999988</v>
      </c>
      <c r="I181" s="40">
        <v>27565.049999999996</v>
      </c>
      <c r="J181" s="40">
        <v>27962.999999999985</v>
      </c>
      <c r="K181" s="31">
        <v>27167.1</v>
      </c>
      <c r="L181" s="31">
        <v>26250.65</v>
      </c>
      <c r="M181" s="31">
        <v>0.25411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1216.3</v>
      </c>
      <c r="D182" s="40">
        <v>1224.7666666666667</v>
      </c>
      <c r="E182" s="40">
        <v>1200.5333333333333</v>
      </c>
      <c r="F182" s="40">
        <v>1184.7666666666667</v>
      </c>
      <c r="G182" s="40">
        <v>1160.5333333333333</v>
      </c>
      <c r="H182" s="40">
        <v>1240.5333333333333</v>
      </c>
      <c r="I182" s="40">
        <v>1264.7666666666664</v>
      </c>
      <c r="J182" s="40">
        <v>1280.5333333333333</v>
      </c>
      <c r="K182" s="31">
        <v>1249</v>
      </c>
      <c r="L182" s="31">
        <v>1209</v>
      </c>
      <c r="M182" s="31">
        <v>9.7841299999999993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2292.3000000000002</v>
      </c>
      <c r="D183" s="40">
        <v>2300.8166666666666</v>
      </c>
      <c r="E183" s="40">
        <v>2275.5333333333333</v>
      </c>
      <c r="F183" s="40">
        <v>2258.7666666666669</v>
      </c>
      <c r="G183" s="40">
        <v>2233.4833333333336</v>
      </c>
      <c r="H183" s="40">
        <v>2317.583333333333</v>
      </c>
      <c r="I183" s="40">
        <v>2342.8666666666659</v>
      </c>
      <c r="J183" s="40">
        <v>2359.6333333333328</v>
      </c>
      <c r="K183" s="31">
        <v>2326.1</v>
      </c>
      <c r="L183" s="31">
        <v>2284.0500000000002</v>
      </c>
      <c r="M183" s="31">
        <v>3.3361299999999998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491.7</v>
      </c>
      <c r="D184" s="40">
        <v>490.5</v>
      </c>
      <c r="E184" s="40">
        <v>486.6</v>
      </c>
      <c r="F184" s="40">
        <v>481.5</v>
      </c>
      <c r="G184" s="40">
        <v>477.6</v>
      </c>
      <c r="H184" s="40">
        <v>495.6</v>
      </c>
      <c r="I184" s="40">
        <v>499.5</v>
      </c>
      <c r="J184" s="40">
        <v>504.6</v>
      </c>
      <c r="K184" s="31">
        <v>494.4</v>
      </c>
      <c r="L184" s="31">
        <v>485.4</v>
      </c>
      <c r="M184" s="31">
        <v>181.90843000000001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112.35</v>
      </c>
      <c r="D185" s="40">
        <v>112.36666666666667</v>
      </c>
      <c r="E185" s="40">
        <v>111.23333333333335</v>
      </c>
      <c r="F185" s="40">
        <v>110.11666666666667</v>
      </c>
      <c r="G185" s="40">
        <v>108.98333333333335</v>
      </c>
      <c r="H185" s="40">
        <v>113.48333333333335</v>
      </c>
      <c r="I185" s="40">
        <v>114.61666666666667</v>
      </c>
      <c r="J185" s="40">
        <v>115.73333333333335</v>
      </c>
      <c r="K185" s="31">
        <v>113.5</v>
      </c>
      <c r="L185" s="31">
        <v>111.25</v>
      </c>
      <c r="M185" s="31">
        <v>257.76004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829.6</v>
      </c>
      <c r="D186" s="40">
        <v>832.16666666666663</v>
      </c>
      <c r="E186" s="40">
        <v>819.43333333333328</v>
      </c>
      <c r="F186" s="40">
        <v>809.26666666666665</v>
      </c>
      <c r="G186" s="40">
        <v>796.5333333333333</v>
      </c>
      <c r="H186" s="40">
        <v>842.33333333333326</v>
      </c>
      <c r="I186" s="40">
        <v>855.06666666666661</v>
      </c>
      <c r="J186" s="40">
        <v>865.23333333333323</v>
      </c>
      <c r="K186" s="31">
        <v>844.9</v>
      </c>
      <c r="L186" s="31">
        <v>822</v>
      </c>
      <c r="M186" s="31">
        <v>24.238499999999998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512.15</v>
      </c>
      <c r="D187" s="40">
        <v>509.29999999999995</v>
      </c>
      <c r="E187" s="40">
        <v>502.54999999999995</v>
      </c>
      <c r="F187" s="40">
        <v>492.95</v>
      </c>
      <c r="G187" s="40">
        <v>486.2</v>
      </c>
      <c r="H187" s="40">
        <v>518.89999999999986</v>
      </c>
      <c r="I187" s="40">
        <v>525.64999999999986</v>
      </c>
      <c r="J187" s="40">
        <v>535.24999999999989</v>
      </c>
      <c r="K187" s="31">
        <v>516.04999999999995</v>
      </c>
      <c r="L187" s="31">
        <v>499.7</v>
      </c>
      <c r="M187" s="31">
        <v>14.374029999999999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626.54999999999995</v>
      </c>
      <c r="D188" s="40">
        <v>628.36666666666667</v>
      </c>
      <c r="E188" s="40">
        <v>620.58333333333337</v>
      </c>
      <c r="F188" s="40">
        <v>614.61666666666667</v>
      </c>
      <c r="G188" s="40">
        <v>606.83333333333337</v>
      </c>
      <c r="H188" s="40">
        <v>634.33333333333337</v>
      </c>
      <c r="I188" s="40">
        <v>642.11666666666667</v>
      </c>
      <c r="J188" s="40">
        <v>648.08333333333337</v>
      </c>
      <c r="K188" s="31">
        <v>636.15</v>
      </c>
      <c r="L188" s="31">
        <v>622.4</v>
      </c>
      <c r="M188" s="31">
        <v>3.57836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648.9</v>
      </c>
      <c r="D189" s="40">
        <v>642.9666666666667</v>
      </c>
      <c r="E189" s="40">
        <v>635.93333333333339</v>
      </c>
      <c r="F189" s="40">
        <v>622.9666666666667</v>
      </c>
      <c r="G189" s="40">
        <v>615.93333333333339</v>
      </c>
      <c r="H189" s="40">
        <v>655.93333333333339</v>
      </c>
      <c r="I189" s="40">
        <v>662.9666666666667</v>
      </c>
      <c r="J189" s="40">
        <v>675.93333333333339</v>
      </c>
      <c r="K189" s="31">
        <v>650</v>
      </c>
      <c r="L189" s="31">
        <v>630</v>
      </c>
      <c r="M189" s="31">
        <v>10.42775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904.15</v>
      </c>
      <c r="D190" s="40">
        <v>907.66666666666663</v>
      </c>
      <c r="E190" s="40">
        <v>899.0333333333333</v>
      </c>
      <c r="F190" s="40">
        <v>893.91666666666663</v>
      </c>
      <c r="G190" s="40">
        <v>885.2833333333333</v>
      </c>
      <c r="H190" s="40">
        <v>912.7833333333333</v>
      </c>
      <c r="I190" s="40">
        <v>921.41666666666674</v>
      </c>
      <c r="J190" s="40">
        <v>926.5333333333333</v>
      </c>
      <c r="K190" s="31">
        <v>916.3</v>
      </c>
      <c r="L190" s="31">
        <v>902.55</v>
      </c>
      <c r="M190" s="31">
        <v>6.9649000000000001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1481.4</v>
      </c>
      <c r="D191" s="40">
        <v>1495.5333333333335</v>
      </c>
      <c r="E191" s="40">
        <v>1457.616666666667</v>
      </c>
      <c r="F191" s="40">
        <v>1433.8333333333335</v>
      </c>
      <c r="G191" s="40">
        <v>1395.916666666667</v>
      </c>
      <c r="H191" s="40">
        <v>1519.3166666666671</v>
      </c>
      <c r="I191" s="40">
        <v>1557.2333333333336</v>
      </c>
      <c r="J191" s="40">
        <v>1581.0166666666671</v>
      </c>
      <c r="K191" s="31">
        <v>1533.45</v>
      </c>
      <c r="L191" s="31">
        <v>1471.75</v>
      </c>
      <c r="M191" s="31">
        <v>16.317969999999999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3807.45</v>
      </c>
      <c r="D192" s="40">
        <v>3804.8166666666671</v>
      </c>
      <c r="E192" s="40">
        <v>3774.6333333333341</v>
      </c>
      <c r="F192" s="40">
        <v>3741.8166666666671</v>
      </c>
      <c r="G192" s="40">
        <v>3711.6333333333341</v>
      </c>
      <c r="H192" s="40">
        <v>3837.6333333333341</v>
      </c>
      <c r="I192" s="40">
        <v>3867.8166666666675</v>
      </c>
      <c r="J192" s="40">
        <v>3900.6333333333341</v>
      </c>
      <c r="K192" s="31">
        <v>3835</v>
      </c>
      <c r="L192" s="31">
        <v>3772</v>
      </c>
      <c r="M192" s="31">
        <v>18.102930000000001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725.45</v>
      </c>
      <c r="D193" s="40">
        <v>727.65</v>
      </c>
      <c r="E193" s="40">
        <v>720.34999999999991</v>
      </c>
      <c r="F193" s="40">
        <v>715.24999999999989</v>
      </c>
      <c r="G193" s="40">
        <v>707.94999999999982</v>
      </c>
      <c r="H193" s="40">
        <v>732.75</v>
      </c>
      <c r="I193" s="40">
        <v>740.05</v>
      </c>
      <c r="J193" s="40">
        <v>745.15000000000009</v>
      </c>
      <c r="K193" s="31">
        <v>734.95</v>
      </c>
      <c r="L193" s="31">
        <v>722.55</v>
      </c>
      <c r="M193" s="31">
        <v>20.777539999999998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5873.55</v>
      </c>
      <c r="D194" s="40">
        <v>5860.0999999999995</v>
      </c>
      <c r="E194" s="40">
        <v>5818.4499999999989</v>
      </c>
      <c r="F194" s="40">
        <v>5763.3499999999995</v>
      </c>
      <c r="G194" s="40">
        <v>5721.6999999999989</v>
      </c>
      <c r="H194" s="40">
        <v>5915.1999999999989</v>
      </c>
      <c r="I194" s="40">
        <v>5956.8499999999985</v>
      </c>
      <c r="J194" s="40">
        <v>6011.9499999999989</v>
      </c>
      <c r="K194" s="31">
        <v>5901.75</v>
      </c>
      <c r="L194" s="31">
        <v>5805</v>
      </c>
      <c r="M194" s="31">
        <v>0.93464999999999998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488.85</v>
      </c>
      <c r="D195" s="40">
        <v>486.3</v>
      </c>
      <c r="E195" s="40">
        <v>479.65000000000003</v>
      </c>
      <c r="F195" s="40">
        <v>470.45000000000005</v>
      </c>
      <c r="G195" s="40">
        <v>463.80000000000007</v>
      </c>
      <c r="H195" s="40">
        <v>495.5</v>
      </c>
      <c r="I195" s="40">
        <v>502.15</v>
      </c>
      <c r="J195" s="40">
        <v>511.34999999999997</v>
      </c>
      <c r="K195" s="31">
        <v>492.95</v>
      </c>
      <c r="L195" s="31">
        <v>477.1</v>
      </c>
      <c r="M195" s="31">
        <v>165.63229999999999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228.45</v>
      </c>
      <c r="D196" s="40">
        <v>225.91666666666666</v>
      </c>
      <c r="E196" s="40">
        <v>222.0333333333333</v>
      </c>
      <c r="F196" s="40">
        <v>215.61666666666665</v>
      </c>
      <c r="G196" s="40">
        <v>211.73333333333329</v>
      </c>
      <c r="H196" s="40">
        <v>232.33333333333331</v>
      </c>
      <c r="I196" s="40">
        <v>236.2166666666667</v>
      </c>
      <c r="J196" s="40">
        <v>242.63333333333333</v>
      </c>
      <c r="K196" s="31">
        <v>229.8</v>
      </c>
      <c r="L196" s="31">
        <v>219.5</v>
      </c>
      <c r="M196" s="31">
        <v>275.37004999999999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1163.25</v>
      </c>
      <c r="D197" s="40">
        <v>1167.2666666666667</v>
      </c>
      <c r="E197" s="40">
        <v>1151.5333333333333</v>
      </c>
      <c r="F197" s="40">
        <v>1139.8166666666666</v>
      </c>
      <c r="G197" s="40">
        <v>1124.0833333333333</v>
      </c>
      <c r="H197" s="40">
        <v>1178.9833333333333</v>
      </c>
      <c r="I197" s="40">
        <v>1194.7166666666665</v>
      </c>
      <c r="J197" s="40">
        <v>1206.4333333333334</v>
      </c>
      <c r="K197" s="31">
        <v>1183</v>
      </c>
      <c r="L197" s="31">
        <v>1155.55</v>
      </c>
      <c r="M197" s="31">
        <v>53.353999999999999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1692.1</v>
      </c>
      <c r="D198" s="40">
        <v>1703.6499999999999</v>
      </c>
      <c r="E198" s="40">
        <v>1678.4499999999998</v>
      </c>
      <c r="F198" s="40">
        <v>1664.8</v>
      </c>
      <c r="G198" s="40">
        <v>1639.6</v>
      </c>
      <c r="H198" s="40">
        <v>1717.2999999999997</v>
      </c>
      <c r="I198" s="40">
        <v>1742.5</v>
      </c>
      <c r="J198" s="40">
        <v>1756.1499999999996</v>
      </c>
      <c r="K198" s="31">
        <v>1728.85</v>
      </c>
      <c r="L198" s="31">
        <v>1690</v>
      </c>
      <c r="M198" s="31">
        <v>42.907499999999999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1007.65</v>
      </c>
      <c r="D199" s="40">
        <v>1006.3833333333332</v>
      </c>
      <c r="E199" s="40">
        <v>984.31666666666638</v>
      </c>
      <c r="F199" s="40">
        <v>960.98333333333312</v>
      </c>
      <c r="G199" s="40">
        <v>938.91666666666629</v>
      </c>
      <c r="H199" s="40">
        <v>1029.7166666666665</v>
      </c>
      <c r="I199" s="40">
        <v>1051.7833333333333</v>
      </c>
      <c r="J199" s="40">
        <v>1075.1166666666666</v>
      </c>
      <c r="K199" s="31">
        <v>1028.45</v>
      </c>
      <c r="L199" s="31">
        <v>983.05</v>
      </c>
      <c r="M199" s="31">
        <v>3.24837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2595.9</v>
      </c>
      <c r="D200" s="40">
        <v>2578.5666666666666</v>
      </c>
      <c r="E200" s="40">
        <v>2555.7833333333333</v>
      </c>
      <c r="F200" s="40">
        <v>2515.6666666666665</v>
      </c>
      <c r="G200" s="40">
        <v>2492.8833333333332</v>
      </c>
      <c r="H200" s="40">
        <v>2618.6833333333334</v>
      </c>
      <c r="I200" s="40">
        <v>2641.4666666666662</v>
      </c>
      <c r="J200" s="40">
        <v>2681.5833333333335</v>
      </c>
      <c r="K200" s="31">
        <v>2601.35</v>
      </c>
      <c r="L200" s="31">
        <v>2538.4499999999998</v>
      </c>
      <c r="M200" s="31">
        <v>11.30508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3158.85</v>
      </c>
      <c r="D201" s="40">
        <v>3181.6333333333332</v>
      </c>
      <c r="E201" s="40">
        <v>3124.4166666666665</v>
      </c>
      <c r="F201" s="40">
        <v>3089.9833333333331</v>
      </c>
      <c r="G201" s="40">
        <v>3032.7666666666664</v>
      </c>
      <c r="H201" s="40">
        <v>3216.0666666666666</v>
      </c>
      <c r="I201" s="40">
        <v>3273.2833333333338</v>
      </c>
      <c r="J201" s="40">
        <v>3307.7166666666667</v>
      </c>
      <c r="K201" s="31">
        <v>3238.85</v>
      </c>
      <c r="L201" s="31">
        <v>3147.2</v>
      </c>
      <c r="M201" s="31">
        <v>1.1789000000000001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568.4</v>
      </c>
      <c r="D202" s="40">
        <v>565.66666666666663</v>
      </c>
      <c r="E202" s="40">
        <v>559.43333333333328</v>
      </c>
      <c r="F202" s="40">
        <v>550.4666666666667</v>
      </c>
      <c r="G202" s="40">
        <v>544.23333333333335</v>
      </c>
      <c r="H202" s="40">
        <v>574.63333333333321</v>
      </c>
      <c r="I202" s="40">
        <v>580.86666666666656</v>
      </c>
      <c r="J202" s="40">
        <v>589.83333333333314</v>
      </c>
      <c r="K202" s="31">
        <v>571.9</v>
      </c>
      <c r="L202" s="31">
        <v>556.70000000000005</v>
      </c>
      <c r="M202" s="31">
        <v>5.3899499999999998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1080.3499999999999</v>
      </c>
      <c r="D203" s="40">
        <v>1074.6666666666667</v>
      </c>
      <c r="E203" s="40">
        <v>1060.3833333333334</v>
      </c>
      <c r="F203" s="40">
        <v>1040.4166666666667</v>
      </c>
      <c r="G203" s="40">
        <v>1026.1333333333334</v>
      </c>
      <c r="H203" s="40">
        <v>1094.6333333333334</v>
      </c>
      <c r="I203" s="40">
        <v>1108.9166666666667</v>
      </c>
      <c r="J203" s="40">
        <v>1128.8833333333334</v>
      </c>
      <c r="K203" s="31">
        <v>1088.95</v>
      </c>
      <c r="L203" s="31">
        <v>1054.7</v>
      </c>
      <c r="M203" s="31">
        <v>4.0843100000000003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782.75</v>
      </c>
      <c r="D204" s="40">
        <v>776.4</v>
      </c>
      <c r="E204" s="40">
        <v>765.8</v>
      </c>
      <c r="F204" s="40">
        <v>748.85</v>
      </c>
      <c r="G204" s="40">
        <v>738.25</v>
      </c>
      <c r="H204" s="40">
        <v>793.34999999999991</v>
      </c>
      <c r="I204" s="40">
        <v>803.95</v>
      </c>
      <c r="J204" s="40">
        <v>820.89999999999986</v>
      </c>
      <c r="K204" s="31">
        <v>787</v>
      </c>
      <c r="L204" s="31">
        <v>759.45</v>
      </c>
      <c r="M204" s="31">
        <v>54.368670000000002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7458.55</v>
      </c>
      <c r="D205" s="40">
        <v>7527.8499999999995</v>
      </c>
      <c r="E205" s="40">
        <v>7355.7499999999991</v>
      </c>
      <c r="F205" s="40">
        <v>7252.95</v>
      </c>
      <c r="G205" s="40">
        <v>7080.8499999999995</v>
      </c>
      <c r="H205" s="40">
        <v>7630.6499999999987</v>
      </c>
      <c r="I205" s="40">
        <v>7802.7499999999991</v>
      </c>
      <c r="J205" s="40">
        <v>7905.5499999999984</v>
      </c>
      <c r="K205" s="31">
        <v>7699.95</v>
      </c>
      <c r="L205" s="31">
        <v>7425.05</v>
      </c>
      <c r="M205" s="31">
        <v>4.0344800000000003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46.2</v>
      </c>
      <c r="D206" s="40">
        <v>45.916666666666664</v>
      </c>
      <c r="E206" s="40">
        <v>44.93333333333333</v>
      </c>
      <c r="F206" s="40">
        <v>43.666666666666664</v>
      </c>
      <c r="G206" s="40">
        <v>42.68333333333333</v>
      </c>
      <c r="H206" s="40">
        <v>47.18333333333333</v>
      </c>
      <c r="I206" s="40">
        <v>48.166666666666664</v>
      </c>
      <c r="J206" s="40">
        <v>49.43333333333333</v>
      </c>
      <c r="K206" s="31">
        <v>46.9</v>
      </c>
      <c r="L206" s="31">
        <v>44.65</v>
      </c>
      <c r="M206" s="31">
        <v>126.10965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1583.55</v>
      </c>
      <c r="D207" s="40">
        <v>1580.5166666666667</v>
      </c>
      <c r="E207" s="40">
        <v>1566.0333333333333</v>
      </c>
      <c r="F207" s="40">
        <v>1548.5166666666667</v>
      </c>
      <c r="G207" s="40">
        <v>1534.0333333333333</v>
      </c>
      <c r="H207" s="40">
        <v>1598.0333333333333</v>
      </c>
      <c r="I207" s="40">
        <v>1612.5166666666664</v>
      </c>
      <c r="J207" s="40">
        <v>1630.0333333333333</v>
      </c>
      <c r="K207" s="31">
        <v>1595</v>
      </c>
      <c r="L207" s="31">
        <v>1563</v>
      </c>
      <c r="M207" s="31">
        <v>3.3678699999999999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896.9</v>
      </c>
      <c r="D208" s="40">
        <v>893.41666666666663</v>
      </c>
      <c r="E208" s="40">
        <v>887.63333333333321</v>
      </c>
      <c r="F208" s="40">
        <v>878.36666666666656</v>
      </c>
      <c r="G208" s="40">
        <v>872.58333333333314</v>
      </c>
      <c r="H208" s="40">
        <v>902.68333333333328</v>
      </c>
      <c r="I208" s="40">
        <v>908.46666666666681</v>
      </c>
      <c r="J208" s="40">
        <v>917.73333333333335</v>
      </c>
      <c r="K208" s="31">
        <v>899.2</v>
      </c>
      <c r="L208" s="31">
        <v>884.15</v>
      </c>
      <c r="M208" s="31">
        <v>10.42611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841.35</v>
      </c>
      <c r="D209" s="40">
        <v>851.76666666666677</v>
      </c>
      <c r="E209" s="40">
        <v>828.58333333333348</v>
      </c>
      <c r="F209" s="40">
        <v>815.81666666666672</v>
      </c>
      <c r="G209" s="40">
        <v>792.63333333333344</v>
      </c>
      <c r="H209" s="40">
        <v>864.53333333333353</v>
      </c>
      <c r="I209" s="40">
        <v>887.7166666666667</v>
      </c>
      <c r="J209" s="40">
        <v>900.48333333333358</v>
      </c>
      <c r="K209" s="31">
        <v>874.95</v>
      </c>
      <c r="L209" s="31">
        <v>839</v>
      </c>
      <c r="M209" s="31">
        <v>5.0879399999999997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338.4</v>
      </c>
      <c r="D210" s="40">
        <v>336.91666666666669</v>
      </c>
      <c r="E210" s="40">
        <v>333.48333333333335</v>
      </c>
      <c r="F210" s="40">
        <v>328.56666666666666</v>
      </c>
      <c r="G210" s="40">
        <v>325.13333333333333</v>
      </c>
      <c r="H210" s="40">
        <v>341.83333333333337</v>
      </c>
      <c r="I210" s="40">
        <v>345.26666666666665</v>
      </c>
      <c r="J210" s="40">
        <v>350.18333333333339</v>
      </c>
      <c r="K210" s="31">
        <v>340.35</v>
      </c>
      <c r="L210" s="31">
        <v>332</v>
      </c>
      <c r="M210" s="31">
        <v>96.838329999999999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15.3</v>
      </c>
      <c r="D211" s="40">
        <v>15.316666666666668</v>
      </c>
      <c r="E211" s="40">
        <v>14.883333333333336</v>
      </c>
      <c r="F211" s="40">
        <v>14.466666666666669</v>
      </c>
      <c r="G211" s="40">
        <v>14.033333333333337</v>
      </c>
      <c r="H211" s="40">
        <v>15.733333333333336</v>
      </c>
      <c r="I211" s="40">
        <v>16.166666666666671</v>
      </c>
      <c r="J211" s="40">
        <v>16.583333333333336</v>
      </c>
      <c r="K211" s="31">
        <v>15.75</v>
      </c>
      <c r="L211" s="31">
        <v>14.9</v>
      </c>
      <c r="M211" s="31">
        <v>3048.0153100000002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1249.8</v>
      </c>
      <c r="D212" s="40">
        <v>1245.4333333333332</v>
      </c>
      <c r="E212" s="40">
        <v>1234.5166666666664</v>
      </c>
      <c r="F212" s="40">
        <v>1219.2333333333333</v>
      </c>
      <c r="G212" s="40">
        <v>1208.3166666666666</v>
      </c>
      <c r="H212" s="40">
        <v>1260.7166666666662</v>
      </c>
      <c r="I212" s="40">
        <v>1271.6333333333328</v>
      </c>
      <c r="J212" s="40">
        <v>1286.9166666666661</v>
      </c>
      <c r="K212" s="31">
        <v>1256.3499999999999</v>
      </c>
      <c r="L212" s="31">
        <v>1230.1500000000001</v>
      </c>
      <c r="M212" s="31">
        <v>5.9071199999999999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1778.5</v>
      </c>
      <c r="D213" s="40">
        <v>1770.4666666666665</v>
      </c>
      <c r="E213" s="40">
        <v>1755.383333333333</v>
      </c>
      <c r="F213" s="40">
        <v>1732.2666666666664</v>
      </c>
      <c r="G213" s="40">
        <v>1717.1833333333329</v>
      </c>
      <c r="H213" s="40">
        <v>1793.583333333333</v>
      </c>
      <c r="I213" s="40">
        <v>1808.6666666666665</v>
      </c>
      <c r="J213" s="40">
        <v>1831.7833333333331</v>
      </c>
      <c r="K213" s="31">
        <v>1785.55</v>
      </c>
      <c r="L213" s="31">
        <v>1747.35</v>
      </c>
      <c r="M213" s="31">
        <v>1.2761499999999999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705.75</v>
      </c>
      <c r="D214" s="40">
        <v>705.98333333333323</v>
      </c>
      <c r="E214" s="40">
        <v>699.71666666666647</v>
      </c>
      <c r="F214" s="40">
        <v>693.68333333333328</v>
      </c>
      <c r="G214" s="40">
        <v>687.41666666666652</v>
      </c>
      <c r="H214" s="40">
        <v>712.01666666666642</v>
      </c>
      <c r="I214" s="40">
        <v>718.28333333333308</v>
      </c>
      <c r="J214" s="40">
        <v>724.31666666666638</v>
      </c>
      <c r="K214" s="40">
        <v>712.25</v>
      </c>
      <c r="L214" s="40">
        <v>699.95</v>
      </c>
      <c r="M214" s="40">
        <v>64.4161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14.25</v>
      </c>
      <c r="D215" s="40">
        <v>14.266666666666666</v>
      </c>
      <c r="E215" s="40">
        <v>14.083333333333332</v>
      </c>
      <c r="F215" s="40">
        <v>13.916666666666666</v>
      </c>
      <c r="G215" s="40">
        <v>13.733333333333333</v>
      </c>
      <c r="H215" s="40">
        <v>14.433333333333332</v>
      </c>
      <c r="I215" s="40">
        <v>14.616666666666665</v>
      </c>
      <c r="J215" s="40">
        <v>14.783333333333331</v>
      </c>
      <c r="K215" s="40">
        <v>14.45</v>
      </c>
      <c r="L215" s="40">
        <v>14.1</v>
      </c>
      <c r="M215" s="40">
        <v>1254.81711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324.55</v>
      </c>
      <c r="D216" s="40">
        <v>321.8</v>
      </c>
      <c r="E216" s="40">
        <v>318</v>
      </c>
      <c r="F216" s="40">
        <v>311.45</v>
      </c>
      <c r="G216" s="40">
        <v>307.64999999999998</v>
      </c>
      <c r="H216" s="40">
        <v>328.35</v>
      </c>
      <c r="I216" s="40">
        <v>332.15000000000009</v>
      </c>
      <c r="J216" s="40">
        <v>338.70000000000005</v>
      </c>
      <c r="K216" s="40">
        <v>325.60000000000002</v>
      </c>
      <c r="L216" s="40">
        <v>315.25</v>
      </c>
      <c r="M216" s="40">
        <v>87.853459999999998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K17" sqref="K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7"/>
      <c r="B1" s="448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44568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0" t="s">
        <v>16</v>
      </c>
      <c r="B9" s="442" t="s">
        <v>18</v>
      </c>
      <c r="C9" s="446" t="s">
        <v>20</v>
      </c>
      <c r="D9" s="446" t="s">
        <v>21</v>
      </c>
      <c r="E9" s="437" t="s">
        <v>22</v>
      </c>
      <c r="F9" s="438"/>
      <c r="G9" s="439"/>
      <c r="H9" s="437" t="s">
        <v>23</v>
      </c>
      <c r="I9" s="438"/>
      <c r="J9" s="439"/>
      <c r="K9" s="26"/>
      <c r="L9" s="27"/>
      <c r="M9" s="53"/>
      <c r="N9" s="1"/>
      <c r="O9" s="1"/>
    </row>
    <row r="10" spans="1:15" ht="42.75" customHeight="1">
      <c r="A10" s="444"/>
      <c r="B10" s="445"/>
      <c r="C10" s="445"/>
      <c r="D10" s="44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94" t="s">
        <v>289</v>
      </c>
      <c r="C11" s="382">
        <v>25590.9</v>
      </c>
      <c r="D11" s="383">
        <v>25539.066666666669</v>
      </c>
      <c r="E11" s="383">
        <v>25447.183333333338</v>
      </c>
      <c r="F11" s="383">
        <v>25303.466666666667</v>
      </c>
      <c r="G11" s="383">
        <v>25211.583333333336</v>
      </c>
      <c r="H11" s="383">
        <v>25682.78333333334</v>
      </c>
      <c r="I11" s="383">
        <v>25774.666666666672</v>
      </c>
      <c r="J11" s="383">
        <v>25918.383333333342</v>
      </c>
      <c r="K11" s="382">
        <v>25630.95</v>
      </c>
      <c r="L11" s="382">
        <v>25395.35</v>
      </c>
      <c r="M11" s="382">
        <v>4.2470000000000001E-2</v>
      </c>
      <c r="N11" s="1"/>
      <c r="O11" s="1"/>
    </row>
    <row r="12" spans="1:15" ht="12" customHeight="1">
      <c r="A12" s="31">
        <v>2</v>
      </c>
      <c r="B12" s="381" t="s">
        <v>294</v>
      </c>
      <c r="C12" s="382">
        <v>529</v>
      </c>
      <c r="D12" s="383">
        <v>531.68333333333328</v>
      </c>
      <c r="E12" s="383">
        <v>524.86666666666656</v>
      </c>
      <c r="F12" s="383">
        <v>520.73333333333323</v>
      </c>
      <c r="G12" s="383">
        <v>513.91666666666652</v>
      </c>
      <c r="H12" s="383">
        <v>535.81666666666661</v>
      </c>
      <c r="I12" s="383">
        <v>542.63333333333344</v>
      </c>
      <c r="J12" s="383">
        <v>546.76666666666665</v>
      </c>
      <c r="K12" s="382">
        <v>538.5</v>
      </c>
      <c r="L12" s="382">
        <v>527.54999999999995</v>
      </c>
      <c r="M12" s="382">
        <v>1.15313</v>
      </c>
      <c r="N12" s="1"/>
      <c r="O12" s="1"/>
    </row>
    <row r="13" spans="1:15" ht="12" customHeight="1">
      <c r="A13" s="31">
        <v>3</v>
      </c>
      <c r="B13" s="381" t="s">
        <v>39</v>
      </c>
      <c r="C13" s="382">
        <v>994.35</v>
      </c>
      <c r="D13" s="383">
        <v>990.31666666666661</v>
      </c>
      <c r="E13" s="383">
        <v>984.03333333333319</v>
      </c>
      <c r="F13" s="383">
        <v>973.71666666666658</v>
      </c>
      <c r="G13" s="383">
        <v>967.43333333333317</v>
      </c>
      <c r="H13" s="383">
        <v>1000.6333333333332</v>
      </c>
      <c r="I13" s="383">
        <v>1006.9166666666665</v>
      </c>
      <c r="J13" s="383">
        <v>1017.2333333333332</v>
      </c>
      <c r="K13" s="382">
        <v>996.6</v>
      </c>
      <c r="L13" s="382">
        <v>980</v>
      </c>
      <c r="M13" s="382">
        <v>8.5831300000000006</v>
      </c>
      <c r="N13" s="1"/>
      <c r="O13" s="1"/>
    </row>
    <row r="14" spans="1:15" ht="12" customHeight="1">
      <c r="A14" s="31">
        <v>4</v>
      </c>
      <c r="B14" s="381" t="s">
        <v>295</v>
      </c>
      <c r="C14" s="382">
        <v>2816.05</v>
      </c>
      <c r="D14" s="383">
        <v>2840.1666666666665</v>
      </c>
      <c r="E14" s="383">
        <v>2750.333333333333</v>
      </c>
      <c r="F14" s="383">
        <v>2684.6166666666663</v>
      </c>
      <c r="G14" s="383">
        <v>2594.7833333333328</v>
      </c>
      <c r="H14" s="383">
        <v>2905.8833333333332</v>
      </c>
      <c r="I14" s="383">
        <v>2995.7166666666662</v>
      </c>
      <c r="J14" s="383">
        <v>3061.4333333333334</v>
      </c>
      <c r="K14" s="382">
        <v>2930</v>
      </c>
      <c r="L14" s="382">
        <v>2774.45</v>
      </c>
      <c r="M14" s="382">
        <v>0.84601000000000004</v>
      </c>
      <c r="N14" s="1"/>
      <c r="O14" s="1"/>
    </row>
    <row r="15" spans="1:15" ht="12" customHeight="1">
      <c r="A15" s="31">
        <v>5</v>
      </c>
      <c r="B15" s="381" t="s">
        <v>290</v>
      </c>
      <c r="C15" s="382">
        <v>2225.25</v>
      </c>
      <c r="D15" s="383">
        <v>2237.6833333333334</v>
      </c>
      <c r="E15" s="383">
        <v>2187.6166666666668</v>
      </c>
      <c r="F15" s="383">
        <v>2149.9833333333336</v>
      </c>
      <c r="G15" s="383">
        <v>2099.916666666667</v>
      </c>
      <c r="H15" s="383">
        <v>2275.3166666666666</v>
      </c>
      <c r="I15" s="383">
        <v>2325.3833333333332</v>
      </c>
      <c r="J15" s="383">
        <v>2363.0166666666664</v>
      </c>
      <c r="K15" s="382">
        <v>2287.75</v>
      </c>
      <c r="L15" s="382">
        <v>2200.0500000000002</v>
      </c>
      <c r="M15" s="382">
        <v>4.2346899999999996</v>
      </c>
      <c r="N15" s="1"/>
      <c r="O15" s="1"/>
    </row>
    <row r="16" spans="1:15" ht="12" customHeight="1">
      <c r="A16" s="31">
        <v>6</v>
      </c>
      <c r="B16" s="381" t="s">
        <v>239</v>
      </c>
      <c r="C16" s="382">
        <v>18725.7</v>
      </c>
      <c r="D16" s="383">
        <v>18833.116666666669</v>
      </c>
      <c r="E16" s="383">
        <v>18553.833333333336</v>
      </c>
      <c r="F16" s="383">
        <v>18381.966666666667</v>
      </c>
      <c r="G16" s="383">
        <v>18102.683333333334</v>
      </c>
      <c r="H16" s="383">
        <v>19004.983333333337</v>
      </c>
      <c r="I16" s="383">
        <v>19284.26666666667</v>
      </c>
      <c r="J16" s="383">
        <v>19456.133333333339</v>
      </c>
      <c r="K16" s="382">
        <v>19112.400000000001</v>
      </c>
      <c r="L16" s="382">
        <v>18661.25</v>
      </c>
      <c r="M16" s="382">
        <v>0.14036999999999999</v>
      </c>
      <c r="N16" s="1"/>
      <c r="O16" s="1"/>
    </row>
    <row r="17" spans="1:15" ht="12" customHeight="1">
      <c r="A17" s="31">
        <v>7</v>
      </c>
      <c r="B17" s="381" t="s">
        <v>243</v>
      </c>
      <c r="C17" s="382">
        <v>133.1</v>
      </c>
      <c r="D17" s="383">
        <v>131.26666666666668</v>
      </c>
      <c r="E17" s="383">
        <v>128.53333333333336</v>
      </c>
      <c r="F17" s="383">
        <v>123.96666666666668</v>
      </c>
      <c r="G17" s="383">
        <v>121.23333333333336</v>
      </c>
      <c r="H17" s="383">
        <v>135.83333333333337</v>
      </c>
      <c r="I17" s="383">
        <v>138.56666666666666</v>
      </c>
      <c r="J17" s="383">
        <v>143.13333333333335</v>
      </c>
      <c r="K17" s="382">
        <v>134</v>
      </c>
      <c r="L17" s="382">
        <v>126.7</v>
      </c>
      <c r="M17" s="382">
        <v>114.60262</v>
      </c>
      <c r="N17" s="1"/>
      <c r="O17" s="1"/>
    </row>
    <row r="18" spans="1:15" ht="12" customHeight="1">
      <c r="A18" s="31">
        <v>8</v>
      </c>
      <c r="B18" s="381" t="s">
        <v>41</v>
      </c>
      <c r="C18" s="382">
        <v>293.7</v>
      </c>
      <c r="D18" s="383">
        <v>289.65000000000003</v>
      </c>
      <c r="E18" s="383">
        <v>284.25000000000006</v>
      </c>
      <c r="F18" s="383">
        <v>274.8</v>
      </c>
      <c r="G18" s="383">
        <v>269.40000000000003</v>
      </c>
      <c r="H18" s="383">
        <v>299.10000000000008</v>
      </c>
      <c r="I18" s="383">
        <v>304.50000000000006</v>
      </c>
      <c r="J18" s="383">
        <v>313.9500000000001</v>
      </c>
      <c r="K18" s="382">
        <v>295.05</v>
      </c>
      <c r="L18" s="382">
        <v>280.2</v>
      </c>
      <c r="M18" s="382">
        <v>37.924460000000003</v>
      </c>
      <c r="N18" s="1"/>
      <c r="O18" s="1"/>
    </row>
    <row r="19" spans="1:15" ht="12" customHeight="1">
      <c r="A19" s="31">
        <v>9</v>
      </c>
      <c r="B19" s="381" t="s">
        <v>43</v>
      </c>
      <c r="C19" s="382">
        <v>2227.3000000000002</v>
      </c>
      <c r="D19" s="383">
        <v>2231.0333333333333</v>
      </c>
      <c r="E19" s="383">
        <v>2198.2666666666664</v>
      </c>
      <c r="F19" s="383">
        <v>2169.2333333333331</v>
      </c>
      <c r="G19" s="383">
        <v>2136.4666666666662</v>
      </c>
      <c r="H19" s="383">
        <v>2260.0666666666666</v>
      </c>
      <c r="I19" s="383">
        <v>2292.8333333333339</v>
      </c>
      <c r="J19" s="383">
        <v>2321.8666666666668</v>
      </c>
      <c r="K19" s="382">
        <v>2263.8000000000002</v>
      </c>
      <c r="L19" s="382">
        <v>2202</v>
      </c>
      <c r="M19" s="382">
        <v>4.7096499999999999</v>
      </c>
      <c r="N19" s="1"/>
      <c r="O19" s="1"/>
    </row>
    <row r="20" spans="1:15" ht="12" customHeight="1">
      <c r="A20" s="31">
        <v>10</v>
      </c>
      <c r="B20" s="381" t="s">
        <v>45</v>
      </c>
      <c r="C20" s="382">
        <v>1713.1</v>
      </c>
      <c r="D20" s="383">
        <v>1704.1833333333332</v>
      </c>
      <c r="E20" s="383">
        <v>1684.5166666666664</v>
      </c>
      <c r="F20" s="383">
        <v>1655.9333333333332</v>
      </c>
      <c r="G20" s="383">
        <v>1636.2666666666664</v>
      </c>
      <c r="H20" s="383">
        <v>1732.7666666666664</v>
      </c>
      <c r="I20" s="383">
        <v>1752.4333333333329</v>
      </c>
      <c r="J20" s="383">
        <v>1781.0166666666664</v>
      </c>
      <c r="K20" s="382">
        <v>1723.85</v>
      </c>
      <c r="L20" s="382">
        <v>1675.6</v>
      </c>
      <c r="M20" s="382">
        <v>16.153749999999999</v>
      </c>
      <c r="N20" s="1"/>
      <c r="O20" s="1"/>
    </row>
    <row r="21" spans="1:15" ht="12" customHeight="1">
      <c r="A21" s="31">
        <v>11</v>
      </c>
      <c r="B21" s="381" t="s">
        <v>240</v>
      </c>
      <c r="C21" s="382">
        <v>1409.8</v>
      </c>
      <c r="D21" s="383">
        <v>1403.0833333333333</v>
      </c>
      <c r="E21" s="383">
        <v>1386.3666666666666</v>
      </c>
      <c r="F21" s="383">
        <v>1362.9333333333334</v>
      </c>
      <c r="G21" s="383">
        <v>1346.2166666666667</v>
      </c>
      <c r="H21" s="383">
        <v>1426.5166666666664</v>
      </c>
      <c r="I21" s="383">
        <v>1443.2333333333331</v>
      </c>
      <c r="J21" s="383">
        <v>1466.6666666666663</v>
      </c>
      <c r="K21" s="382">
        <v>1419.8</v>
      </c>
      <c r="L21" s="382">
        <v>1379.65</v>
      </c>
      <c r="M21" s="382">
        <v>2.1267800000000001</v>
      </c>
      <c r="N21" s="1"/>
      <c r="O21" s="1"/>
    </row>
    <row r="22" spans="1:15" ht="12" customHeight="1">
      <c r="A22" s="31">
        <v>12</v>
      </c>
      <c r="B22" s="381" t="s">
        <v>46</v>
      </c>
      <c r="C22" s="382">
        <v>739.8</v>
      </c>
      <c r="D22" s="383">
        <v>739.59999999999991</v>
      </c>
      <c r="E22" s="383">
        <v>730.29999999999984</v>
      </c>
      <c r="F22" s="383">
        <v>720.8</v>
      </c>
      <c r="G22" s="383">
        <v>711.49999999999989</v>
      </c>
      <c r="H22" s="383">
        <v>749.0999999999998</v>
      </c>
      <c r="I22" s="383">
        <v>758.4</v>
      </c>
      <c r="J22" s="383">
        <v>767.89999999999975</v>
      </c>
      <c r="K22" s="382">
        <v>748.9</v>
      </c>
      <c r="L22" s="382">
        <v>730.1</v>
      </c>
      <c r="M22" s="382">
        <v>54.406329999999997</v>
      </c>
      <c r="N22" s="1"/>
      <c r="O22" s="1"/>
    </row>
    <row r="23" spans="1:15" ht="12.75" customHeight="1">
      <c r="A23" s="31">
        <v>13</v>
      </c>
      <c r="B23" s="381" t="s">
        <v>242</v>
      </c>
      <c r="C23" s="382">
        <v>1760.05</v>
      </c>
      <c r="D23" s="383">
        <v>1746.6833333333334</v>
      </c>
      <c r="E23" s="383">
        <v>1723.3666666666668</v>
      </c>
      <c r="F23" s="383">
        <v>1686.6833333333334</v>
      </c>
      <c r="G23" s="383">
        <v>1663.3666666666668</v>
      </c>
      <c r="H23" s="383">
        <v>1783.3666666666668</v>
      </c>
      <c r="I23" s="383">
        <v>1806.6833333333334</v>
      </c>
      <c r="J23" s="383">
        <v>1843.3666666666668</v>
      </c>
      <c r="K23" s="382">
        <v>1770</v>
      </c>
      <c r="L23" s="382">
        <v>1710</v>
      </c>
      <c r="M23" s="382">
        <v>0.51022999999999996</v>
      </c>
      <c r="N23" s="1"/>
      <c r="O23" s="1"/>
    </row>
    <row r="24" spans="1:15" ht="12.75" customHeight="1">
      <c r="A24" s="31">
        <v>14</v>
      </c>
      <c r="B24" s="381" t="s">
        <v>296</v>
      </c>
      <c r="C24" s="382">
        <v>334.25</v>
      </c>
      <c r="D24" s="383">
        <v>333.75</v>
      </c>
      <c r="E24" s="383">
        <v>331.65</v>
      </c>
      <c r="F24" s="383">
        <v>329.04999999999995</v>
      </c>
      <c r="G24" s="383">
        <v>326.94999999999993</v>
      </c>
      <c r="H24" s="383">
        <v>336.35</v>
      </c>
      <c r="I24" s="383">
        <v>338.45000000000005</v>
      </c>
      <c r="J24" s="383">
        <v>341.05000000000007</v>
      </c>
      <c r="K24" s="382">
        <v>335.85</v>
      </c>
      <c r="L24" s="382">
        <v>331.15</v>
      </c>
      <c r="M24" s="382">
        <v>0.58735999999999999</v>
      </c>
      <c r="N24" s="1"/>
      <c r="O24" s="1"/>
    </row>
    <row r="25" spans="1:15" ht="12.75" customHeight="1">
      <c r="A25" s="31">
        <v>15</v>
      </c>
      <c r="B25" s="381" t="s">
        <v>297</v>
      </c>
      <c r="C25" s="382">
        <v>214.45</v>
      </c>
      <c r="D25" s="383">
        <v>214.45000000000002</v>
      </c>
      <c r="E25" s="383">
        <v>213.40000000000003</v>
      </c>
      <c r="F25" s="383">
        <v>212.35000000000002</v>
      </c>
      <c r="G25" s="383">
        <v>211.30000000000004</v>
      </c>
      <c r="H25" s="383">
        <v>215.50000000000003</v>
      </c>
      <c r="I25" s="383">
        <v>216.55000000000004</v>
      </c>
      <c r="J25" s="383">
        <v>217.60000000000002</v>
      </c>
      <c r="K25" s="382">
        <v>215.5</v>
      </c>
      <c r="L25" s="382">
        <v>213.4</v>
      </c>
      <c r="M25" s="382">
        <v>2.28999</v>
      </c>
      <c r="N25" s="1"/>
      <c r="O25" s="1"/>
    </row>
    <row r="26" spans="1:15" ht="12.75" customHeight="1">
      <c r="A26" s="31">
        <v>16</v>
      </c>
      <c r="B26" s="381" t="s">
        <v>298</v>
      </c>
      <c r="C26" s="382">
        <v>1334.25</v>
      </c>
      <c r="D26" s="383">
        <v>1317.4166666666667</v>
      </c>
      <c r="E26" s="383">
        <v>1286.8333333333335</v>
      </c>
      <c r="F26" s="383">
        <v>1239.4166666666667</v>
      </c>
      <c r="G26" s="383">
        <v>1208.8333333333335</v>
      </c>
      <c r="H26" s="383">
        <v>1364.8333333333335</v>
      </c>
      <c r="I26" s="383">
        <v>1395.416666666667</v>
      </c>
      <c r="J26" s="383">
        <v>1442.8333333333335</v>
      </c>
      <c r="K26" s="382">
        <v>1348</v>
      </c>
      <c r="L26" s="382">
        <v>1270</v>
      </c>
      <c r="M26" s="382">
        <v>9.4306800000000006</v>
      </c>
      <c r="N26" s="1"/>
      <c r="O26" s="1"/>
    </row>
    <row r="27" spans="1:15" ht="12.75" customHeight="1">
      <c r="A27" s="31">
        <v>17</v>
      </c>
      <c r="B27" s="381" t="s">
        <v>292</v>
      </c>
      <c r="C27" s="382">
        <v>1833.2</v>
      </c>
      <c r="D27" s="383">
        <v>1836.0833333333333</v>
      </c>
      <c r="E27" s="383">
        <v>1809.1666666666665</v>
      </c>
      <c r="F27" s="383">
        <v>1785.1333333333332</v>
      </c>
      <c r="G27" s="383">
        <v>1758.2166666666665</v>
      </c>
      <c r="H27" s="383">
        <v>1860.1166666666666</v>
      </c>
      <c r="I27" s="383">
        <v>1887.0333333333331</v>
      </c>
      <c r="J27" s="383">
        <v>1911.0666666666666</v>
      </c>
      <c r="K27" s="382">
        <v>1863</v>
      </c>
      <c r="L27" s="382">
        <v>1812.05</v>
      </c>
      <c r="M27" s="382">
        <v>0.1166</v>
      </c>
      <c r="N27" s="1"/>
      <c r="O27" s="1"/>
    </row>
    <row r="28" spans="1:15" ht="12.75" customHeight="1">
      <c r="A28" s="31">
        <v>18</v>
      </c>
      <c r="B28" s="381" t="s">
        <v>244</v>
      </c>
      <c r="C28" s="382">
        <v>2228.5500000000002</v>
      </c>
      <c r="D28" s="383">
        <v>2232.6166666666668</v>
      </c>
      <c r="E28" s="383">
        <v>2218.0333333333338</v>
      </c>
      <c r="F28" s="383">
        <v>2207.5166666666669</v>
      </c>
      <c r="G28" s="383">
        <v>2192.9333333333338</v>
      </c>
      <c r="H28" s="383">
        <v>2243.1333333333337</v>
      </c>
      <c r="I28" s="383">
        <v>2257.7166666666667</v>
      </c>
      <c r="J28" s="383">
        <v>2268.2333333333336</v>
      </c>
      <c r="K28" s="382">
        <v>2247.1999999999998</v>
      </c>
      <c r="L28" s="382">
        <v>2222.1</v>
      </c>
      <c r="M28" s="382">
        <v>0.28177000000000002</v>
      </c>
      <c r="N28" s="1"/>
      <c r="O28" s="1"/>
    </row>
    <row r="29" spans="1:15" ht="12.75" customHeight="1">
      <c r="A29" s="31">
        <v>19</v>
      </c>
      <c r="B29" s="381" t="s">
        <v>299</v>
      </c>
      <c r="C29" s="382">
        <v>109.15</v>
      </c>
      <c r="D29" s="383">
        <v>109.61666666666667</v>
      </c>
      <c r="E29" s="383">
        <v>108.23333333333335</v>
      </c>
      <c r="F29" s="383">
        <v>107.31666666666668</v>
      </c>
      <c r="G29" s="383">
        <v>105.93333333333335</v>
      </c>
      <c r="H29" s="383">
        <v>110.53333333333335</v>
      </c>
      <c r="I29" s="383">
        <v>111.91666666666667</v>
      </c>
      <c r="J29" s="383">
        <v>112.83333333333334</v>
      </c>
      <c r="K29" s="382">
        <v>111</v>
      </c>
      <c r="L29" s="382">
        <v>108.7</v>
      </c>
      <c r="M29" s="382">
        <v>2.01105</v>
      </c>
      <c r="N29" s="1"/>
      <c r="O29" s="1"/>
    </row>
    <row r="30" spans="1:15" ht="12.75" customHeight="1">
      <c r="A30" s="31">
        <v>20</v>
      </c>
      <c r="B30" s="381" t="s">
        <v>48</v>
      </c>
      <c r="C30" s="382">
        <v>3683.9</v>
      </c>
      <c r="D30" s="383">
        <v>3635.75</v>
      </c>
      <c r="E30" s="383">
        <v>3580.5</v>
      </c>
      <c r="F30" s="383">
        <v>3477.1</v>
      </c>
      <c r="G30" s="383">
        <v>3421.85</v>
      </c>
      <c r="H30" s="383">
        <v>3739.15</v>
      </c>
      <c r="I30" s="383">
        <v>3794.4</v>
      </c>
      <c r="J30" s="383">
        <v>3897.8</v>
      </c>
      <c r="K30" s="382">
        <v>3691</v>
      </c>
      <c r="L30" s="382">
        <v>3532.35</v>
      </c>
      <c r="M30" s="382">
        <v>1.6845000000000001</v>
      </c>
      <c r="N30" s="1"/>
      <c r="O30" s="1"/>
    </row>
    <row r="31" spans="1:15" ht="12.75" customHeight="1">
      <c r="A31" s="31">
        <v>21</v>
      </c>
      <c r="B31" s="381" t="s">
        <v>300</v>
      </c>
      <c r="C31" s="382">
        <v>3717.75</v>
      </c>
      <c r="D31" s="383">
        <v>3663.6333333333332</v>
      </c>
      <c r="E31" s="383">
        <v>3584.2666666666664</v>
      </c>
      <c r="F31" s="383">
        <v>3450.7833333333333</v>
      </c>
      <c r="G31" s="383">
        <v>3371.4166666666665</v>
      </c>
      <c r="H31" s="383">
        <v>3797.1166666666663</v>
      </c>
      <c r="I31" s="383">
        <v>3876.4833333333331</v>
      </c>
      <c r="J31" s="383">
        <v>4009.9666666666662</v>
      </c>
      <c r="K31" s="382">
        <v>3743</v>
      </c>
      <c r="L31" s="382">
        <v>3530.15</v>
      </c>
      <c r="M31" s="382">
        <v>1.1814499999999999</v>
      </c>
      <c r="N31" s="1"/>
      <c r="O31" s="1"/>
    </row>
    <row r="32" spans="1:15" ht="12.75" customHeight="1">
      <c r="A32" s="31">
        <v>22</v>
      </c>
      <c r="B32" s="381" t="s">
        <v>301</v>
      </c>
      <c r="C32" s="382">
        <v>26.7</v>
      </c>
      <c r="D32" s="383">
        <v>26.166666666666668</v>
      </c>
      <c r="E32" s="383">
        <v>24.633333333333336</v>
      </c>
      <c r="F32" s="383">
        <v>22.56666666666667</v>
      </c>
      <c r="G32" s="383">
        <v>21.033333333333339</v>
      </c>
      <c r="H32" s="383">
        <v>28.233333333333334</v>
      </c>
      <c r="I32" s="383">
        <v>29.766666666666666</v>
      </c>
      <c r="J32" s="383">
        <v>31.833333333333332</v>
      </c>
      <c r="K32" s="382">
        <v>27.7</v>
      </c>
      <c r="L32" s="382">
        <v>24.1</v>
      </c>
      <c r="M32" s="382">
        <v>582.36082999999996</v>
      </c>
      <c r="N32" s="1"/>
      <c r="O32" s="1"/>
    </row>
    <row r="33" spans="1:15" ht="12.75" customHeight="1">
      <c r="A33" s="31">
        <v>23</v>
      </c>
      <c r="B33" s="381" t="s">
        <v>50</v>
      </c>
      <c r="C33" s="382">
        <v>633.79999999999995</v>
      </c>
      <c r="D33" s="383">
        <v>632.58333333333337</v>
      </c>
      <c r="E33" s="383">
        <v>627.31666666666672</v>
      </c>
      <c r="F33" s="383">
        <v>620.83333333333337</v>
      </c>
      <c r="G33" s="383">
        <v>615.56666666666672</v>
      </c>
      <c r="H33" s="383">
        <v>639.06666666666672</v>
      </c>
      <c r="I33" s="383">
        <v>644.33333333333337</v>
      </c>
      <c r="J33" s="383">
        <v>650.81666666666672</v>
      </c>
      <c r="K33" s="382">
        <v>637.85</v>
      </c>
      <c r="L33" s="382">
        <v>626.1</v>
      </c>
      <c r="M33" s="382">
        <v>12.220599999999999</v>
      </c>
      <c r="N33" s="1"/>
      <c r="O33" s="1"/>
    </row>
    <row r="34" spans="1:15" ht="12.75" customHeight="1">
      <c r="A34" s="31">
        <v>24</v>
      </c>
      <c r="B34" s="381" t="s">
        <v>302</v>
      </c>
      <c r="C34" s="382">
        <v>3489.95</v>
      </c>
      <c r="D34" s="383">
        <v>3462.9500000000003</v>
      </c>
      <c r="E34" s="383">
        <v>3387.0000000000005</v>
      </c>
      <c r="F34" s="383">
        <v>3284.05</v>
      </c>
      <c r="G34" s="383">
        <v>3208.1000000000004</v>
      </c>
      <c r="H34" s="383">
        <v>3565.9000000000005</v>
      </c>
      <c r="I34" s="383">
        <v>3641.8500000000004</v>
      </c>
      <c r="J34" s="383">
        <v>3744.8000000000006</v>
      </c>
      <c r="K34" s="382">
        <v>3538.9</v>
      </c>
      <c r="L34" s="382">
        <v>3360</v>
      </c>
      <c r="M34" s="382">
        <v>0.85182000000000002</v>
      </c>
      <c r="N34" s="1"/>
      <c r="O34" s="1"/>
    </row>
    <row r="35" spans="1:15" ht="12.75" customHeight="1">
      <c r="A35" s="31">
        <v>25</v>
      </c>
      <c r="B35" s="381" t="s">
        <v>51</v>
      </c>
      <c r="C35" s="382">
        <v>387.05</v>
      </c>
      <c r="D35" s="383">
        <v>387.86666666666662</v>
      </c>
      <c r="E35" s="383">
        <v>382.73333333333323</v>
      </c>
      <c r="F35" s="383">
        <v>378.41666666666663</v>
      </c>
      <c r="G35" s="383">
        <v>373.28333333333325</v>
      </c>
      <c r="H35" s="383">
        <v>392.18333333333322</v>
      </c>
      <c r="I35" s="383">
        <v>397.31666666666655</v>
      </c>
      <c r="J35" s="383">
        <v>401.63333333333321</v>
      </c>
      <c r="K35" s="382">
        <v>393</v>
      </c>
      <c r="L35" s="382">
        <v>383.55</v>
      </c>
      <c r="M35" s="382">
        <v>25.793469999999999</v>
      </c>
      <c r="N35" s="1"/>
      <c r="O35" s="1"/>
    </row>
    <row r="36" spans="1:15" ht="12.75" customHeight="1">
      <c r="A36" s="31">
        <v>26</v>
      </c>
      <c r="B36" s="381" t="s">
        <v>861</v>
      </c>
      <c r="C36" s="382">
        <v>1266.8499999999999</v>
      </c>
      <c r="D36" s="383">
        <v>1251.4666666666665</v>
      </c>
      <c r="E36" s="383">
        <v>1231.633333333333</v>
      </c>
      <c r="F36" s="383">
        <v>1196.4166666666665</v>
      </c>
      <c r="G36" s="383">
        <v>1176.583333333333</v>
      </c>
      <c r="H36" s="383">
        <v>1286.6833333333329</v>
      </c>
      <c r="I36" s="383">
        <v>1306.5166666666664</v>
      </c>
      <c r="J36" s="383">
        <v>1341.7333333333329</v>
      </c>
      <c r="K36" s="382">
        <v>1271.3</v>
      </c>
      <c r="L36" s="382">
        <v>1216.25</v>
      </c>
      <c r="M36" s="382">
        <v>6.2629700000000001</v>
      </c>
      <c r="N36" s="1"/>
      <c r="O36" s="1"/>
    </row>
    <row r="37" spans="1:15" ht="12.75" customHeight="1">
      <c r="A37" s="31">
        <v>27</v>
      </c>
      <c r="B37" s="381" t="s">
        <v>817</v>
      </c>
      <c r="C37" s="382">
        <v>1022.2</v>
      </c>
      <c r="D37" s="383">
        <v>1024.0666666666666</v>
      </c>
      <c r="E37" s="383">
        <v>1013.1333333333332</v>
      </c>
      <c r="F37" s="383">
        <v>1004.0666666666666</v>
      </c>
      <c r="G37" s="383">
        <v>993.13333333333321</v>
      </c>
      <c r="H37" s="383">
        <v>1033.1333333333332</v>
      </c>
      <c r="I37" s="383">
        <v>1044.0666666666666</v>
      </c>
      <c r="J37" s="383">
        <v>1053.1333333333332</v>
      </c>
      <c r="K37" s="382">
        <v>1035</v>
      </c>
      <c r="L37" s="382">
        <v>1015</v>
      </c>
      <c r="M37" s="382">
        <v>0.77242999999999995</v>
      </c>
      <c r="N37" s="1"/>
      <c r="O37" s="1"/>
    </row>
    <row r="38" spans="1:15" ht="12.75" customHeight="1">
      <c r="A38" s="31">
        <v>28</v>
      </c>
      <c r="B38" s="381" t="s">
        <v>293</v>
      </c>
      <c r="C38" s="382">
        <v>943.35</v>
      </c>
      <c r="D38" s="383">
        <v>941.44999999999993</v>
      </c>
      <c r="E38" s="383">
        <v>933.89999999999986</v>
      </c>
      <c r="F38" s="383">
        <v>924.44999999999993</v>
      </c>
      <c r="G38" s="383">
        <v>916.89999999999986</v>
      </c>
      <c r="H38" s="383">
        <v>950.89999999999986</v>
      </c>
      <c r="I38" s="383">
        <v>958.44999999999982</v>
      </c>
      <c r="J38" s="383">
        <v>967.89999999999986</v>
      </c>
      <c r="K38" s="382">
        <v>949</v>
      </c>
      <c r="L38" s="382">
        <v>932</v>
      </c>
      <c r="M38" s="382">
        <v>3.0932400000000002</v>
      </c>
      <c r="N38" s="1"/>
      <c r="O38" s="1"/>
    </row>
    <row r="39" spans="1:15" ht="12.75" customHeight="1">
      <c r="A39" s="31">
        <v>29</v>
      </c>
      <c r="B39" s="381" t="s">
        <v>52</v>
      </c>
      <c r="C39" s="382">
        <v>817.85</v>
      </c>
      <c r="D39" s="383">
        <v>814.81666666666661</v>
      </c>
      <c r="E39" s="383">
        <v>801.38333333333321</v>
      </c>
      <c r="F39" s="383">
        <v>784.91666666666663</v>
      </c>
      <c r="G39" s="383">
        <v>771.48333333333323</v>
      </c>
      <c r="H39" s="383">
        <v>831.28333333333319</v>
      </c>
      <c r="I39" s="383">
        <v>844.71666666666658</v>
      </c>
      <c r="J39" s="383">
        <v>861.18333333333317</v>
      </c>
      <c r="K39" s="382">
        <v>828.25</v>
      </c>
      <c r="L39" s="382">
        <v>798.35</v>
      </c>
      <c r="M39" s="382">
        <v>4.2410500000000004</v>
      </c>
      <c r="N39" s="1"/>
      <c r="O39" s="1"/>
    </row>
    <row r="40" spans="1:15" ht="12.75" customHeight="1">
      <c r="A40" s="31">
        <v>30</v>
      </c>
      <c r="B40" s="381" t="s">
        <v>53</v>
      </c>
      <c r="C40" s="382">
        <v>4964.45</v>
      </c>
      <c r="D40" s="383">
        <v>4969.1500000000005</v>
      </c>
      <c r="E40" s="383">
        <v>4900.3000000000011</v>
      </c>
      <c r="F40" s="383">
        <v>4836.1500000000005</v>
      </c>
      <c r="G40" s="383">
        <v>4767.3000000000011</v>
      </c>
      <c r="H40" s="383">
        <v>5033.3000000000011</v>
      </c>
      <c r="I40" s="383">
        <v>5102.1500000000015</v>
      </c>
      <c r="J40" s="383">
        <v>5166.3000000000011</v>
      </c>
      <c r="K40" s="382">
        <v>5038</v>
      </c>
      <c r="L40" s="382">
        <v>4905</v>
      </c>
      <c r="M40" s="382">
        <v>5.8539099999999999</v>
      </c>
      <c r="N40" s="1"/>
      <c r="O40" s="1"/>
    </row>
    <row r="41" spans="1:15" ht="12.75" customHeight="1">
      <c r="A41" s="31">
        <v>31</v>
      </c>
      <c r="B41" s="381" t="s">
        <v>54</v>
      </c>
      <c r="C41" s="382">
        <v>228.5</v>
      </c>
      <c r="D41" s="383">
        <v>227.28333333333333</v>
      </c>
      <c r="E41" s="383">
        <v>225.36666666666667</v>
      </c>
      <c r="F41" s="383">
        <v>222.23333333333335</v>
      </c>
      <c r="G41" s="383">
        <v>220.31666666666669</v>
      </c>
      <c r="H41" s="383">
        <v>230.41666666666666</v>
      </c>
      <c r="I41" s="383">
        <v>232.33333333333334</v>
      </c>
      <c r="J41" s="383">
        <v>235.46666666666664</v>
      </c>
      <c r="K41" s="382">
        <v>229.2</v>
      </c>
      <c r="L41" s="382">
        <v>224.15</v>
      </c>
      <c r="M41" s="382">
        <v>18.76933</v>
      </c>
      <c r="N41" s="1"/>
      <c r="O41" s="1"/>
    </row>
    <row r="42" spans="1:15" ht="12.75" customHeight="1">
      <c r="A42" s="31">
        <v>32</v>
      </c>
      <c r="B42" s="381" t="s">
        <v>303</v>
      </c>
      <c r="C42" s="382">
        <v>485.35</v>
      </c>
      <c r="D42" s="383">
        <v>483.7166666666667</v>
      </c>
      <c r="E42" s="383">
        <v>479.43333333333339</v>
      </c>
      <c r="F42" s="383">
        <v>473.51666666666671</v>
      </c>
      <c r="G42" s="383">
        <v>469.23333333333341</v>
      </c>
      <c r="H42" s="383">
        <v>489.63333333333338</v>
      </c>
      <c r="I42" s="383">
        <v>493.91666666666669</v>
      </c>
      <c r="J42" s="383">
        <v>499.83333333333337</v>
      </c>
      <c r="K42" s="382">
        <v>488</v>
      </c>
      <c r="L42" s="382">
        <v>477.8</v>
      </c>
      <c r="M42" s="382">
        <v>1.3904399999999999</v>
      </c>
      <c r="N42" s="1"/>
      <c r="O42" s="1"/>
    </row>
    <row r="43" spans="1:15" ht="12.75" customHeight="1">
      <c r="A43" s="31">
        <v>33</v>
      </c>
      <c r="B43" s="381" t="s">
        <v>304</v>
      </c>
      <c r="C43" s="382">
        <v>105.05</v>
      </c>
      <c r="D43" s="383">
        <v>105.48333333333335</v>
      </c>
      <c r="E43" s="383">
        <v>103.9666666666667</v>
      </c>
      <c r="F43" s="383">
        <v>102.88333333333335</v>
      </c>
      <c r="G43" s="383">
        <v>101.3666666666667</v>
      </c>
      <c r="H43" s="383">
        <v>106.56666666666669</v>
      </c>
      <c r="I43" s="383">
        <v>108.08333333333334</v>
      </c>
      <c r="J43" s="383">
        <v>109.16666666666669</v>
      </c>
      <c r="K43" s="382">
        <v>107</v>
      </c>
      <c r="L43" s="382">
        <v>104.4</v>
      </c>
      <c r="M43" s="382">
        <v>21.812809999999999</v>
      </c>
      <c r="N43" s="1"/>
      <c r="O43" s="1"/>
    </row>
    <row r="44" spans="1:15" ht="12.75" customHeight="1">
      <c r="A44" s="31">
        <v>34</v>
      </c>
      <c r="B44" s="381" t="s">
        <v>55</v>
      </c>
      <c r="C44" s="382">
        <v>132.44999999999999</v>
      </c>
      <c r="D44" s="383">
        <v>131.56666666666669</v>
      </c>
      <c r="E44" s="383">
        <v>129.98333333333338</v>
      </c>
      <c r="F44" s="383">
        <v>127.51666666666668</v>
      </c>
      <c r="G44" s="383">
        <v>125.93333333333337</v>
      </c>
      <c r="H44" s="383">
        <v>134.03333333333339</v>
      </c>
      <c r="I44" s="383">
        <v>135.6166666666667</v>
      </c>
      <c r="J44" s="383">
        <v>138.0833333333334</v>
      </c>
      <c r="K44" s="382">
        <v>133.15</v>
      </c>
      <c r="L44" s="382">
        <v>129.1</v>
      </c>
      <c r="M44" s="382">
        <v>120.19898999999999</v>
      </c>
      <c r="N44" s="1"/>
      <c r="O44" s="1"/>
    </row>
    <row r="45" spans="1:15" ht="12.75" customHeight="1">
      <c r="A45" s="31">
        <v>35</v>
      </c>
      <c r="B45" s="381" t="s">
        <v>57</v>
      </c>
      <c r="C45" s="382">
        <v>3514.65</v>
      </c>
      <c r="D45" s="383">
        <v>3501.4500000000003</v>
      </c>
      <c r="E45" s="383">
        <v>3465.3500000000004</v>
      </c>
      <c r="F45" s="383">
        <v>3416.05</v>
      </c>
      <c r="G45" s="383">
        <v>3379.9500000000003</v>
      </c>
      <c r="H45" s="383">
        <v>3550.7500000000005</v>
      </c>
      <c r="I45" s="383">
        <v>3586.85</v>
      </c>
      <c r="J45" s="383">
        <v>3636.1500000000005</v>
      </c>
      <c r="K45" s="382">
        <v>3537.55</v>
      </c>
      <c r="L45" s="382">
        <v>3452.15</v>
      </c>
      <c r="M45" s="382">
        <v>13.12743</v>
      </c>
      <c r="N45" s="1"/>
      <c r="O45" s="1"/>
    </row>
    <row r="46" spans="1:15" ht="12.75" customHeight="1">
      <c r="A46" s="31">
        <v>36</v>
      </c>
      <c r="B46" s="381" t="s">
        <v>305</v>
      </c>
      <c r="C46" s="382">
        <v>190.5</v>
      </c>
      <c r="D46" s="383">
        <v>189.75</v>
      </c>
      <c r="E46" s="383">
        <v>188</v>
      </c>
      <c r="F46" s="383">
        <v>185.5</v>
      </c>
      <c r="G46" s="383">
        <v>183.75</v>
      </c>
      <c r="H46" s="383">
        <v>192.25</v>
      </c>
      <c r="I46" s="383">
        <v>194</v>
      </c>
      <c r="J46" s="383">
        <v>196.5</v>
      </c>
      <c r="K46" s="382">
        <v>191.5</v>
      </c>
      <c r="L46" s="382">
        <v>187.25</v>
      </c>
      <c r="M46" s="382">
        <v>6.7302400000000002</v>
      </c>
      <c r="N46" s="1"/>
      <c r="O46" s="1"/>
    </row>
    <row r="47" spans="1:15" ht="12.75" customHeight="1">
      <c r="A47" s="31">
        <v>37</v>
      </c>
      <c r="B47" s="381" t="s">
        <v>307</v>
      </c>
      <c r="C47" s="382">
        <v>2416.1</v>
      </c>
      <c r="D47" s="383">
        <v>2411.9833333333331</v>
      </c>
      <c r="E47" s="383">
        <v>2375.1166666666663</v>
      </c>
      <c r="F47" s="383">
        <v>2334.1333333333332</v>
      </c>
      <c r="G47" s="383">
        <v>2297.2666666666664</v>
      </c>
      <c r="H47" s="383">
        <v>2452.9666666666662</v>
      </c>
      <c r="I47" s="383">
        <v>2489.833333333333</v>
      </c>
      <c r="J47" s="383">
        <v>2530.8166666666662</v>
      </c>
      <c r="K47" s="382">
        <v>2448.85</v>
      </c>
      <c r="L47" s="382">
        <v>2371</v>
      </c>
      <c r="M47" s="382">
        <v>4.93696</v>
      </c>
      <c r="N47" s="1"/>
      <c r="O47" s="1"/>
    </row>
    <row r="48" spans="1:15" ht="12.75" customHeight="1">
      <c r="A48" s="31">
        <v>38</v>
      </c>
      <c r="B48" s="381" t="s">
        <v>306</v>
      </c>
      <c r="C48" s="382">
        <v>3018.7</v>
      </c>
      <c r="D48" s="383">
        <v>3030.1666666666665</v>
      </c>
      <c r="E48" s="383">
        <v>2999.6333333333332</v>
      </c>
      <c r="F48" s="383">
        <v>2980.5666666666666</v>
      </c>
      <c r="G48" s="383">
        <v>2950.0333333333333</v>
      </c>
      <c r="H48" s="383">
        <v>3049.2333333333331</v>
      </c>
      <c r="I48" s="383">
        <v>3079.7666666666669</v>
      </c>
      <c r="J48" s="383">
        <v>3098.833333333333</v>
      </c>
      <c r="K48" s="382">
        <v>3060.7</v>
      </c>
      <c r="L48" s="382">
        <v>3011.1</v>
      </c>
      <c r="M48" s="382">
        <v>9.4219999999999998E-2</v>
      </c>
      <c r="N48" s="1"/>
      <c r="O48" s="1"/>
    </row>
    <row r="49" spans="1:15" ht="12.75" customHeight="1">
      <c r="A49" s="31">
        <v>39</v>
      </c>
      <c r="B49" s="381" t="s">
        <v>241</v>
      </c>
      <c r="C49" s="382">
        <v>1798.5</v>
      </c>
      <c r="D49" s="383">
        <v>1776.7333333333333</v>
      </c>
      <c r="E49" s="383">
        <v>1753.4666666666667</v>
      </c>
      <c r="F49" s="383">
        <v>1708.4333333333334</v>
      </c>
      <c r="G49" s="383">
        <v>1685.1666666666667</v>
      </c>
      <c r="H49" s="383">
        <v>1821.7666666666667</v>
      </c>
      <c r="I49" s="383">
        <v>1845.0333333333335</v>
      </c>
      <c r="J49" s="383">
        <v>1890.0666666666666</v>
      </c>
      <c r="K49" s="382">
        <v>1800</v>
      </c>
      <c r="L49" s="382">
        <v>1731.7</v>
      </c>
      <c r="M49" s="382">
        <v>2.72343</v>
      </c>
      <c r="N49" s="1"/>
      <c r="O49" s="1"/>
    </row>
    <row r="50" spans="1:15" ht="12.75" customHeight="1">
      <c r="A50" s="31">
        <v>40</v>
      </c>
      <c r="B50" s="381" t="s">
        <v>308</v>
      </c>
      <c r="C50" s="382">
        <v>9157.7000000000007</v>
      </c>
      <c r="D50" s="383">
        <v>9125.5666666666675</v>
      </c>
      <c r="E50" s="383">
        <v>9034.133333333335</v>
      </c>
      <c r="F50" s="383">
        <v>8910.5666666666675</v>
      </c>
      <c r="G50" s="383">
        <v>8819.133333333335</v>
      </c>
      <c r="H50" s="383">
        <v>9249.133333333335</v>
      </c>
      <c r="I50" s="383">
        <v>9340.5666666666657</v>
      </c>
      <c r="J50" s="383">
        <v>9464.133333333335</v>
      </c>
      <c r="K50" s="382">
        <v>9217</v>
      </c>
      <c r="L50" s="382">
        <v>9002</v>
      </c>
      <c r="M50" s="382">
        <v>0.26244000000000001</v>
      </c>
      <c r="N50" s="1"/>
      <c r="O50" s="1"/>
    </row>
    <row r="51" spans="1:15" ht="12.75" customHeight="1">
      <c r="A51" s="31">
        <v>41</v>
      </c>
      <c r="B51" s="381" t="s">
        <v>59</v>
      </c>
      <c r="C51" s="382">
        <v>1167.05</v>
      </c>
      <c r="D51" s="383">
        <v>1165.4333333333334</v>
      </c>
      <c r="E51" s="383">
        <v>1142.8666666666668</v>
      </c>
      <c r="F51" s="383">
        <v>1118.6833333333334</v>
      </c>
      <c r="G51" s="383">
        <v>1096.1166666666668</v>
      </c>
      <c r="H51" s="383">
        <v>1189.6166666666668</v>
      </c>
      <c r="I51" s="383">
        <v>1212.1833333333334</v>
      </c>
      <c r="J51" s="383">
        <v>1236.3666666666668</v>
      </c>
      <c r="K51" s="382">
        <v>1188</v>
      </c>
      <c r="L51" s="382">
        <v>1141.25</v>
      </c>
      <c r="M51" s="382">
        <v>24.87105</v>
      </c>
      <c r="N51" s="1"/>
      <c r="O51" s="1"/>
    </row>
    <row r="52" spans="1:15" ht="12.75" customHeight="1">
      <c r="A52" s="31">
        <v>42</v>
      </c>
      <c r="B52" s="381" t="s">
        <v>60</v>
      </c>
      <c r="C52" s="382">
        <v>717.95</v>
      </c>
      <c r="D52" s="383">
        <v>719.9666666666667</v>
      </c>
      <c r="E52" s="383">
        <v>713.08333333333337</v>
      </c>
      <c r="F52" s="383">
        <v>708.2166666666667</v>
      </c>
      <c r="G52" s="383">
        <v>701.33333333333337</v>
      </c>
      <c r="H52" s="383">
        <v>724.83333333333337</v>
      </c>
      <c r="I52" s="383">
        <v>731.71666666666658</v>
      </c>
      <c r="J52" s="383">
        <v>736.58333333333337</v>
      </c>
      <c r="K52" s="382">
        <v>726.85</v>
      </c>
      <c r="L52" s="382">
        <v>715.1</v>
      </c>
      <c r="M52" s="382">
        <v>7.7290999999999999</v>
      </c>
      <c r="N52" s="1"/>
      <c r="O52" s="1"/>
    </row>
    <row r="53" spans="1:15" ht="12.75" customHeight="1">
      <c r="A53" s="31">
        <v>43</v>
      </c>
      <c r="B53" s="381" t="s">
        <v>309</v>
      </c>
      <c r="C53" s="382">
        <v>565.20000000000005</v>
      </c>
      <c r="D53" s="383">
        <v>564.63333333333333</v>
      </c>
      <c r="E53" s="383">
        <v>558.26666666666665</v>
      </c>
      <c r="F53" s="383">
        <v>551.33333333333337</v>
      </c>
      <c r="G53" s="383">
        <v>544.9666666666667</v>
      </c>
      <c r="H53" s="383">
        <v>571.56666666666661</v>
      </c>
      <c r="I53" s="383">
        <v>577.93333333333317</v>
      </c>
      <c r="J53" s="383">
        <v>584.86666666666656</v>
      </c>
      <c r="K53" s="382">
        <v>571</v>
      </c>
      <c r="L53" s="382">
        <v>557.70000000000005</v>
      </c>
      <c r="M53" s="382">
        <v>1.2169099999999999</v>
      </c>
      <c r="N53" s="1"/>
      <c r="O53" s="1"/>
    </row>
    <row r="54" spans="1:15" ht="12.75" customHeight="1">
      <c r="A54" s="31">
        <v>44</v>
      </c>
      <c r="B54" s="381" t="s">
        <v>61</v>
      </c>
      <c r="C54" s="382">
        <v>730.3</v>
      </c>
      <c r="D54" s="383">
        <v>727.6</v>
      </c>
      <c r="E54" s="383">
        <v>721.7</v>
      </c>
      <c r="F54" s="383">
        <v>713.1</v>
      </c>
      <c r="G54" s="383">
        <v>707.2</v>
      </c>
      <c r="H54" s="383">
        <v>736.2</v>
      </c>
      <c r="I54" s="383">
        <v>742.09999999999991</v>
      </c>
      <c r="J54" s="383">
        <v>750.7</v>
      </c>
      <c r="K54" s="382">
        <v>733.5</v>
      </c>
      <c r="L54" s="382">
        <v>719</v>
      </c>
      <c r="M54" s="382">
        <v>79.555779999999999</v>
      </c>
      <c r="N54" s="1"/>
      <c r="O54" s="1"/>
    </row>
    <row r="55" spans="1:15" ht="12.75" customHeight="1">
      <c r="A55" s="31">
        <v>45</v>
      </c>
      <c r="B55" s="381" t="s">
        <v>62</v>
      </c>
      <c r="C55" s="382">
        <v>3418.2</v>
      </c>
      <c r="D55" s="383">
        <v>3393.4</v>
      </c>
      <c r="E55" s="383">
        <v>3357.8</v>
      </c>
      <c r="F55" s="383">
        <v>3297.4</v>
      </c>
      <c r="G55" s="383">
        <v>3261.8</v>
      </c>
      <c r="H55" s="383">
        <v>3453.8</v>
      </c>
      <c r="I55" s="383">
        <v>3489.3999999999996</v>
      </c>
      <c r="J55" s="383">
        <v>3549.8</v>
      </c>
      <c r="K55" s="382">
        <v>3429</v>
      </c>
      <c r="L55" s="382">
        <v>3333</v>
      </c>
      <c r="M55" s="382">
        <v>4.1018100000000004</v>
      </c>
      <c r="N55" s="1"/>
      <c r="O55" s="1"/>
    </row>
    <row r="56" spans="1:15" ht="12.75" customHeight="1">
      <c r="A56" s="31">
        <v>46</v>
      </c>
      <c r="B56" s="381" t="s">
        <v>313</v>
      </c>
      <c r="C56" s="382">
        <v>194.15</v>
      </c>
      <c r="D56" s="383">
        <v>194.28333333333333</v>
      </c>
      <c r="E56" s="383">
        <v>191.76666666666665</v>
      </c>
      <c r="F56" s="383">
        <v>189.38333333333333</v>
      </c>
      <c r="G56" s="383">
        <v>186.86666666666665</v>
      </c>
      <c r="H56" s="383">
        <v>196.66666666666666</v>
      </c>
      <c r="I56" s="383">
        <v>199.18333333333337</v>
      </c>
      <c r="J56" s="383">
        <v>201.56666666666666</v>
      </c>
      <c r="K56" s="382">
        <v>196.8</v>
      </c>
      <c r="L56" s="382">
        <v>191.9</v>
      </c>
      <c r="M56" s="382">
        <v>5.75108</v>
      </c>
      <c r="N56" s="1"/>
      <c r="O56" s="1"/>
    </row>
    <row r="57" spans="1:15" ht="12.75" customHeight="1">
      <c r="A57" s="31">
        <v>47</v>
      </c>
      <c r="B57" s="381" t="s">
        <v>314</v>
      </c>
      <c r="C57" s="382">
        <v>1223.05</v>
      </c>
      <c r="D57" s="383">
        <v>1231.95</v>
      </c>
      <c r="E57" s="383">
        <v>1205</v>
      </c>
      <c r="F57" s="383">
        <v>1186.95</v>
      </c>
      <c r="G57" s="383">
        <v>1160</v>
      </c>
      <c r="H57" s="383">
        <v>1250</v>
      </c>
      <c r="I57" s="383">
        <v>1276.9500000000003</v>
      </c>
      <c r="J57" s="383">
        <v>1295</v>
      </c>
      <c r="K57" s="382">
        <v>1258.9000000000001</v>
      </c>
      <c r="L57" s="382">
        <v>1213.9000000000001</v>
      </c>
      <c r="M57" s="382">
        <v>1.3070299999999999</v>
      </c>
      <c r="N57" s="1"/>
      <c r="O57" s="1"/>
    </row>
    <row r="58" spans="1:15" ht="12.75" customHeight="1">
      <c r="A58" s="31">
        <v>48</v>
      </c>
      <c r="B58" s="381" t="s">
        <v>64</v>
      </c>
      <c r="C58" s="382">
        <v>17986.5</v>
      </c>
      <c r="D58" s="383">
        <v>17922.5</v>
      </c>
      <c r="E58" s="383">
        <v>17765</v>
      </c>
      <c r="F58" s="383">
        <v>17543.5</v>
      </c>
      <c r="G58" s="383">
        <v>17386</v>
      </c>
      <c r="H58" s="383">
        <v>18144</v>
      </c>
      <c r="I58" s="383">
        <v>18301.5</v>
      </c>
      <c r="J58" s="383">
        <v>18523</v>
      </c>
      <c r="K58" s="382">
        <v>18080</v>
      </c>
      <c r="L58" s="382">
        <v>17701</v>
      </c>
      <c r="M58" s="382">
        <v>3.5113599999999998</v>
      </c>
      <c r="N58" s="1"/>
      <c r="O58" s="1"/>
    </row>
    <row r="59" spans="1:15" ht="12" customHeight="1">
      <c r="A59" s="31">
        <v>49</v>
      </c>
      <c r="B59" s="381" t="s">
        <v>246</v>
      </c>
      <c r="C59" s="382">
        <v>5245.6</v>
      </c>
      <c r="D59" s="383">
        <v>5273.5333333333338</v>
      </c>
      <c r="E59" s="383">
        <v>5192.0666666666675</v>
      </c>
      <c r="F59" s="383">
        <v>5138.5333333333338</v>
      </c>
      <c r="G59" s="383">
        <v>5057.0666666666675</v>
      </c>
      <c r="H59" s="383">
        <v>5327.0666666666675</v>
      </c>
      <c r="I59" s="383">
        <v>5408.5333333333328</v>
      </c>
      <c r="J59" s="383">
        <v>5462.0666666666675</v>
      </c>
      <c r="K59" s="382">
        <v>5355</v>
      </c>
      <c r="L59" s="382">
        <v>5220</v>
      </c>
      <c r="M59" s="382">
        <v>0.29360999999999998</v>
      </c>
      <c r="N59" s="1"/>
      <c r="O59" s="1"/>
    </row>
    <row r="60" spans="1:15" ht="12.75" customHeight="1">
      <c r="A60" s="31">
        <v>50</v>
      </c>
      <c r="B60" s="381" t="s">
        <v>65</v>
      </c>
      <c r="C60" s="382">
        <v>7748.25</v>
      </c>
      <c r="D60" s="383">
        <v>7682.8666666666659</v>
      </c>
      <c r="E60" s="383">
        <v>7586.3833333333314</v>
      </c>
      <c r="F60" s="383">
        <v>7424.5166666666655</v>
      </c>
      <c r="G60" s="383">
        <v>7328.033333333331</v>
      </c>
      <c r="H60" s="383">
        <v>7844.7333333333318</v>
      </c>
      <c r="I60" s="383">
        <v>7941.2166666666672</v>
      </c>
      <c r="J60" s="383">
        <v>8103.0833333333321</v>
      </c>
      <c r="K60" s="382">
        <v>7779.35</v>
      </c>
      <c r="L60" s="382">
        <v>7521</v>
      </c>
      <c r="M60" s="382">
        <v>15.359859999999999</v>
      </c>
      <c r="N60" s="1"/>
      <c r="O60" s="1"/>
    </row>
    <row r="61" spans="1:15" ht="12.75" customHeight="1">
      <c r="A61" s="31">
        <v>51</v>
      </c>
      <c r="B61" s="381" t="s">
        <v>315</v>
      </c>
      <c r="C61" s="382">
        <v>3724.75</v>
      </c>
      <c r="D61" s="383">
        <v>3698.25</v>
      </c>
      <c r="E61" s="383">
        <v>3606.5</v>
      </c>
      <c r="F61" s="383">
        <v>3488.25</v>
      </c>
      <c r="G61" s="383">
        <v>3396.5</v>
      </c>
      <c r="H61" s="383">
        <v>3816.5</v>
      </c>
      <c r="I61" s="383">
        <v>3908.25</v>
      </c>
      <c r="J61" s="383">
        <v>4026.5</v>
      </c>
      <c r="K61" s="382">
        <v>3790</v>
      </c>
      <c r="L61" s="382">
        <v>3580</v>
      </c>
      <c r="M61" s="382">
        <v>1.35869</v>
      </c>
      <c r="N61" s="1"/>
      <c r="O61" s="1"/>
    </row>
    <row r="62" spans="1:15" ht="12.75" customHeight="1">
      <c r="A62" s="31">
        <v>52</v>
      </c>
      <c r="B62" s="381" t="s">
        <v>66</v>
      </c>
      <c r="C62" s="382">
        <v>2368.1</v>
      </c>
      <c r="D62" s="383">
        <v>2348.7166666666667</v>
      </c>
      <c r="E62" s="383">
        <v>2322.4333333333334</v>
      </c>
      <c r="F62" s="383">
        <v>2276.7666666666669</v>
      </c>
      <c r="G62" s="383">
        <v>2250.4833333333336</v>
      </c>
      <c r="H62" s="383">
        <v>2394.3833333333332</v>
      </c>
      <c r="I62" s="383">
        <v>2420.666666666667</v>
      </c>
      <c r="J62" s="383">
        <v>2466.333333333333</v>
      </c>
      <c r="K62" s="382">
        <v>2375</v>
      </c>
      <c r="L62" s="382">
        <v>2303.0500000000002</v>
      </c>
      <c r="M62" s="382">
        <v>1.9161900000000001</v>
      </c>
      <c r="N62" s="1"/>
      <c r="O62" s="1"/>
    </row>
    <row r="63" spans="1:15" ht="12.75" customHeight="1">
      <c r="A63" s="31">
        <v>53</v>
      </c>
      <c r="B63" s="381" t="s">
        <v>316</v>
      </c>
      <c r="C63" s="382">
        <v>423.8</v>
      </c>
      <c r="D63" s="383">
        <v>423.68333333333334</v>
      </c>
      <c r="E63" s="383">
        <v>409.86666666666667</v>
      </c>
      <c r="F63" s="383">
        <v>395.93333333333334</v>
      </c>
      <c r="G63" s="383">
        <v>382.11666666666667</v>
      </c>
      <c r="H63" s="383">
        <v>437.61666666666667</v>
      </c>
      <c r="I63" s="383">
        <v>451.43333333333339</v>
      </c>
      <c r="J63" s="383">
        <v>465.36666666666667</v>
      </c>
      <c r="K63" s="382">
        <v>437.5</v>
      </c>
      <c r="L63" s="382">
        <v>409.75</v>
      </c>
      <c r="M63" s="382">
        <v>92.599050000000005</v>
      </c>
      <c r="N63" s="1"/>
      <c r="O63" s="1"/>
    </row>
    <row r="64" spans="1:15" ht="12.75" customHeight="1">
      <c r="A64" s="31">
        <v>54</v>
      </c>
      <c r="B64" s="381" t="s">
        <v>67</v>
      </c>
      <c r="C64" s="382">
        <v>264.45</v>
      </c>
      <c r="D64" s="383">
        <v>262.46666666666664</v>
      </c>
      <c r="E64" s="383">
        <v>258.5333333333333</v>
      </c>
      <c r="F64" s="383">
        <v>252.61666666666667</v>
      </c>
      <c r="G64" s="383">
        <v>248.68333333333334</v>
      </c>
      <c r="H64" s="383">
        <v>268.38333333333327</v>
      </c>
      <c r="I64" s="383">
        <v>272.31666666666655</v>
      </c>
      <c r="J64" s="383">
        <v>278.23333333333323</v>
      </c>
      <c r="K64" s="382">
        <v>266.39999999999998</v>
      </c>
      <c r="L64" s="382">
        <v>256.55</v>
      </c>
      <c r="M64" s="382">
        <v>106.97693</v>
      </c>
      <c r="N64" s="1"/>
      <c r="O64" s="1"/>
    </row>
    <row r="65" spans="1:15" ht="12.75" customHeight="1">
      <c r="A65" s="31">
        <v>55</v>
      </c>
      <c r="B65" s="381" t="s">
        <v>68</v>
      </c>
      <c r="C65" s="382">
        <v>86.6</v>
      </c>
      <c r="D65" s="383">
        <v>85.716666666666654</v>
      </c>
      <c r="E65" s="383">
        <v>84.133333333333312</v>
      </c>
      <c r="F65" s="383">
        <v>81.666666666666657</v>
      </c>
      <c r="G65" s="383">
        <v>80.083333333333314</v>
      </c>
      <c r="H65" s="383">
        <v>88.183333333333309</v>
      </c>
      <c r="I65" s="383">
        <v>89.766666666666652</v>
      </c>
      <c r="J65" s="383">
        <v>92.233333333333306</v>
      </c>
      <c r="K65" s="382">
        <v>87.3</v>
      </c>
      <c r="L65" s="382">
        <v>83.25</v>
      </c>
      <c r="M65" s="382">
        <v>342.06729000000001</v>
      </c>
      <c r="N65" s="1"/>
      <c r="O65" s="1"/>
    </row>
    <row r="66" spans="1:15" ht="12.75" customHeight="1">
      <c r="A66" s="31">
        <v>56</v>
      </c>
      <c r="B66" s="381" t="s">
        <v>247</v>
      </c>
      <c r="C66" s="382">
        <v>53.95</v>
      </c>
      <c r="D66" s="383">
        <v>53.916666666666664</v>
      </c>
      <c r="E66" s="383">
        <v>53.383333333333326</v>
      </c>
      <c r="F66" s="383">
        <v>52.816666666666663</v>
      </c>
      <c r="G66" s="383">
        <v>52.283333333333324</v>
      </c>
      <c r="H66" s="383">
        <v>54.483333333333327</v>
      </c>
      <c r="I66" s="383">
        <v>55.016666666666673</v>
      </c>
      <c r="J66" s="383">
        <v>55.583333333333329</v>
      </c>
      <c r="K66" s="382">
        <v>54.45</v>
      </c>
      <c r="L66" s="382">
        <v>53.35</v>
      </c>
      <c r="M66" s="382">
        <v>49.671889999999998</v>
      </c>
      <c r="N66" s="1"/>
      <c r="O66" s="1"/>
    </row>
    <row r="67" spans="1:15" ht="12.75" customHeight="1">
      <c r="A67" s="31">
        <v>57</v>
      </c>
      <c r="B67" s="381" t="s">
        <v>310</v>
      </c>
      <c r="C67" s="382">
        <v>2944.2</v>
      </c>
      <c r="D67" s="383">
        <v>2933.1</v>
      </c>
      <c r="E67" s="383">
        <v>2912.2</v>
      </c>
      <c r="F67" s="383">
        <v>2880.2</v>
      </c>
      <c r="G67" s="383">
        <v>2859.2999999999997</v>
      </c>
      <c r="H67" s="383">
        <v>2965.1</v>
      </c>
      <c r="I67" s="383">
        <v>2986.0000000000005</v>
      </c>
      <c r="J67" s="383">
        <v>3018</v>
      </c>
      <c r="K67" s="382">
        <v>2954</v>
      </c>
      <c r="L67" s="382">
        <v>2901.1</v>
      </c>
      <c r="M67" s="382">
        <v>0.15512999999999999</v>
      </c>
      <c r="N67" s="1"/>
      <c r="O67" s="1"/>
    </row>
    <row r="68" spans="1:15" ht="12.75" customHeight="1">
      <c r="A68" s="31">
        <v>58</v>
      </c>
      <c r="B68" s="381" t="s">
        <v>69</v>
      </c>
      <c r="C68" s="382">
        <v>1856.95</v>
      </c>
      <c r="D68" s="383">
        <v>1832.2166666666665</v>
      </c>
      <c r="E68" s="383">
        <v>1800.883333333333</v>
      </c>
      <c r="F68" s="383">
        <v>1744.8166666666666</v>
      </c>
      <c r="G68" s="383">
        <v>1713.4833333333331</v>
      </c>
      <c r="H68" s="383">
        <v>1888.2833333333328</v>
      </c>
      <c r="I68" s="383">
        <v>1919.6166666666663</v>
      </c>
      <c r="J68" s="383">
        <v>1975.6833333333327</v>
      </c>
      <c r="K68" s="382">
        <v>1863.55</v>
      </c>
      <c r="L68" s="382">
        <v>1776.15</v>
      </c>
      <c r="M68" s="382">
        <v>7.8590400000000002</v>
      </c>
      <c r="N68" s="1"/>
      <c r="O68" s="1"/>
    </row>
    <row r="69" spans="1:15" ht="12.75" customHeight="1">
      <c r="A69" s="31">
        <v>59</v>
      </c>
      <c r="B69" s="381" t="s">
        <v>318</v>
      </c>
      <c r="C69" s="382">
        <v>4900.45</v>
      </c>
      <c r="D69" s="383">
        <v>4923.8166666666666</v>
      </c>
      <c r="E69" s="383">
        <v>4851.6333333333332</v>
      </c>
      <c r="F69" s="383">
        <v>4802.8166666666666</v>
      </c>
      <c r="G69" s="383">
        <v>4730.6333333333332</v>
      </c>
      <c r="H69" s="383">
        <v>4972.6333333333332</v>
      </c>
      <c r="I69" s="383">
        <v>5044.8166666666657</v>
      </c>
      <c r="J69" s="383">
        <v>5093.6333333333332</v>
      </c>
      <c r="K69" s="382">
        <v>4996</v>
      </c>
      <c r="L69" s="382">
        <v>4875</v>
      </c>
      <c r="M69" s="382">
        <v>0.12113</v>
      </c>
      <c r="N69" s="1"/>
      <c r="O69" s="1"/>
    </row>
    <row r="70" spans="1:15" ht="12.75" customHeight="1">
      <c r="A70" s="31">
        <v>60</v>
      </c>
      <c r="B70" s="381" t="s">
        <v>248</v>
      </c>
      <c r="C70" s="382">
        <v>1087.8499999999999</v>
      </c>
      <c r="D70" s="383">
        <v>1089.5166666666667</v>
      </c>
      <c r="E70" s="383">
        <v>1079.3333333333333</v>
      </c>
      <c r="F70" s="383">
        <v>1070.8166666666666</v>
      </c>
      <c r="G70" s="383">
        <v>1060.6333333333332</v>
      </c>
      <c r="H70" s="383">
        <v>1098.0333333333333</v>
      </c>
      <c r="I70" s="383">
        <v>1108.2166666666667</v>
      </c>
      <c r="J70" s="383">
        <v>1116.7333333333333</v>
      </c>
      <c r="K70" s="382">
        <v>1099.7</v>
      </c>
      <c r="L70" s="382">
        <v>1081</v>
      </c>
      <c r="M70" s="382">
        <v>0.27684999999999998</v>
      </c>
      <c r="N70" s="1"/>
      <c r="O70" s="1"/>
    </row>
    <row r="71" spans="1:15" ht="12.75" customHeight="1">
      <c r="A71" s="31">
        <v>61</v>
      </c>
      <c r="B71" s="381" t="s">
        <v>319</v>
      </c>
      <c r="C71" s="382">
        <v>392.25</v>
      </c>
      <c r="D71" s="383">
        <v>391.18333333333334</v>
      </c>
      <c r="E71" s="383">
        <v>386.7166666666667</v>
      </c>
      <c r="F71" s="383">
        <v>381.18333333333334</v>
      </c>
      <c r="G71" s="383">
        <v>376.7166666666667</v>
      </c>
      <c r="H71" s="383">
        <v>396.7166666666667</v>
      </c>
      <c r="I71" s="383">
        <v>401.18333333333328</v>
      </c>
      <c r="J71" s="383">
        <v>406.7166666666667</v>
      </c>
      <c r="K71" s="382">
        <v>395.65</v>
      </c>
      <c r="L71" s="382">
        <v>385.65</v>
      </c>
      <c r="M71" s="382">
        <v>0.78676999999999997</v>
      </c>
      <c r="N71" s="1"/>
      <c r="O71" s="1"/>
    </row>
    <row r="72" spans="1:15" ht="12.75" customHeight="1">
      <c r="A72" s="31">
        <v>62</v>
      </c>
      <c r="B72" s="381" t="s">
        <v>71</v>
      </c>
      <c r="C72" s="382">
        <v>211.9</v>
      </c>
      <c r="D72" s="383">
        <v>211.88333333333333</v>
      </c>
      <c r="E72" s="383">
        <v>210.61666666666665</v>
      </c>
      <c r="F72" s="383">
        <v>209.33333333333331</v>
      </c>
      <c r="G72" s="383">
        <v>208.06666666666663</v>
      </c>
      <c r="H72" s="383">
        <v>213.16666666666666</v>
      </c>
      <c r="I72" s="383">
        <v>214.43333333333331</v>
      </c>
      <c r="J72" s="383">
        <v>215.71666666666667</v>
      </c>
      <c r="K72" s="382">
        <v>213.15</v>
      </c>
      <c r="L72" s="382">
        <v>210.6</v>
      </c>
      <c r="M72" s="382">
        <v>29.40305</v>
      </c>
      <c r="N72" s="1"/>
      <c r="O72" s="1"/>
    </row>
    <row r="73" spans="1:15" ht="12.75" customHeight="1">
      <c r="A73" s="31">
        <v>63</v>
      </c>
      <c r="B73" s="381" t="s">
        <v>311</v>
      </c>
      <c r="C73" s="382">
        <v>1861.05</v>
      </c>
      <c r="D73" s="383">
        <v>1860.3333333333333</v>
      </c>
      <c r="E73" s="383">
        <v>1800.8666666666666</v>
      </c>
      <c r="F73" s="383">
        <v>1740.6833333333334</v>
      </c>
      <c r="G73" s="383">
        <v>1681.2166666666667</v>
      </c>
      <c r="H73" s="383">
        <v>1920.5166666666664</v>
      </c>
      <c r="I73" s="383">
        <v>1979.9833333333331</v>
      </c>
      <c r="J73" s="383">
        <v>2040.1666666666663</v>
      </c>
      <c r="K73" s="382">
        <v>1919.8</v>
      </c>
      <c r="L73" s="382">
        <v>1800.15</v>
      </c>
      <c r="M73" s="382">
        <v>13.597849999999999</v>
      </c>
      <c r="N73" s="1"/>
      <c r="O73" s="1"/>
    </row>
    <row r="74" spans="1:15" ht="12.75" customHeight="1">
      <c r="A74" s="31">
        <v>64</v>
      </c>
      <c r="B74" s="381" t="s">
        <v>72</v>
      </c>
      <c r="C74" s="382">
        <v>780.6</v>
      </c>
      <c r="D74" s="383">
        <v>780.83333333333337</v>
      </c>
      <c r="E74" s="383">
        <v>775.11666666666679</v>
      </c>
      <c r="F74" s="383">
        <v>769.63333333333344</v>
      </c>
      <c r="G74" s="383">
        <v>763.91666666666686</v>
      </c>
      <c r="H74" s="383">
        <v>786.31666666666672</v>
      </c>
      <c r="I74" s="383">
        <v>792.03333333333319</v>
      </c>
      <c r="J74" s="383">
        <v>797.51666666666665</v>
      </c>
      <c r="K74" s="382">
        <v>786.55</v>
      </c>
      <c r="L74" s="382">
        <v>775.35</v>
      </c>
      <c r="M74" s="382">
        <v>3.3828</v>
      </c>
      <c r="N74" s="1"/>
      <c r="O74" s="1"/>
    </row>
    <row r="75" spans="1:15" ht="12.75" customHeight="1">
      <c r="A75" s="31">
        <v>65</v>
      </c>
      <c r="B75" s="381" t="s">
        <v>73</v>
      </c>
      <c r="C75" s="382">
        <v>748.95</v>
      </c>
      <c r="D75" s="383">
        <v>738.5</v>
      </c>
      <c r="E75" s="383">
        <v>725.45</v>
      </c>
      <c r="F75" s="383">
        <v>701.95</v>
      </c>
      <c r="G75" s="383">
        <v>688.90000000000009</v>
      </c>
      <c r="H75" s="383">
        <v>762</v>
      </c>
      <c r="I75" s="383">
        <v>775.05</v>
      </c>
      <c r="J75" s="383">
        <v>798.55</v>
      </c>
      <c r="K75" s="382">
        <v>751.55</v>
      </c>
      <c r="L75" s="382">
        <v>715</v>
      </c>
      <c r="M75" s="382">
        <v>26.394179999999999</v>
      </c>
      <c r="N75" s="1"/>
      <c r="O75" s="1"/>
    </row>
    <row r="76" spans="1:15" ht="12.75" customHeight="1">
      <c r="A76" s="31">
        <v>66</v>
      </c>
      <c r="B76" s="381" t="s">
        <v>320</v>
      </c>
      <c r="C76" s="382">
        <v>12207.2</v>
      </c>
      <c r="D76" s="383">
        <v>12219.066666666666</v>
      </c>
      <c r="E76" s="383">
        <v>11988.133333333331</v>
      </c>
      <c r="F76" s="383">
        <v>11769.066666666666</v>
      </c>
      <c r="G76" s="383">
        <v>11538.133333333331</v>
      </c>
      <c r="H76" s="383">
        <v>12438.133333333331</v>
      </c>
      <c r="I76" s="383">
        <v>12669.066666666666</v>
      </c>
      <c r="J76" s="383">
        <v>12888.133333333331</v>
      </c>
      <c r="K76" s="382">
        <v>12450</v>
      </c>
      <c r="L76" s="382">
        <v>12000</v>
      </c>
      <c r="M76" s="382">
        <v>6.9239999999999996E-2</v>
      </c>
      <c r="N76" s="1"/>
      <c r="O76" s="1"/>
    </row>
    <row r="77" spans="1:15" ht="12.75" customHeight="1">
      <c r="A77" s="31">
        <v>67</v>
      </c>
      <c r="B77" s="381" t="s">
        <v>75</v>
      </c>
      <c r="C77" s="382">
        <v>710.4</v>
      </c>
      <c r="D77" s="383">
        <v>710.30000000000007</v>
      </c>
      <c r="E77" s="383">
        <v>700.10000000000014</v>
      </c>
      <c r="F77" s="383">
        <v>689.80000000000007</v>
      </c>
      <c r="G77" s="383">
        <v>679.60000000000014</v>
      </c>
      <c r="H77" s="383">
        <v>720.60000000000014</v>
      </c>
      <c r="I77" s="383">
        <v>730.80000000000018</v>
      </c>
      <c r="J77" s="383">
        <v>741.10000000000014</v>
      </c>
      <c r="K77" s="382">
        <v>720.5</v>
      </c>
      <c r="L77" s="382">
        <v>700</v>
      </c>
      <c r="M77" s="382">
        <v>216.42413999999999</v>
      </c>
      <c r="N77" s="1"/>
      <c r="O77" s="1"/>
    </row>
    <row r="78" spans="1:15" ht="12.75" customHeight="1">
      <c r="A78" s="31">
        <v>68</v>
      </c>
      <c r="B78" s="381" t="s">
        <v>76</v>
      </c>
      <c r="C78" s="382">
        <v>60.15</v>
      </c>
      <c r="D78" s="383">
        <v>59.75</v>
      </c>
      <c r="E78" s="383">
        <v>58.95</v>
      </c>
      <c r="F78" s="383">
        <v>57.75</v>
      </c>
      <c r="G78" s="383">
        <v>56.95</v>
      </c>
      <c r="H78" s="383">
        <v>60.95</v>
      </c>
      <c r="I78" s="383">
        <v>61.75</v>
      </c>
      <c r="J78" s="383">
        <v>62.95</v>
      </c>
      <c r="K78" s="382">
        <v>60.55</v>
      </c>
      <c r="L78" s="382">
        <v>58.55</v>
      </c>
      <c r="M78" s="382">
        <v>212.74724000000001</v>
      </c>
      <c r="N78" s="1"/>
      <c r="O78" s="1"/>
    </row>
    <row r="79" spans="1:15" ht="12.75" customHeight="1">
      <c r="A79" s="31">
        <v>69</v>
      </c>
      <c r="B79" s="381" t="s">
        <v>77</v>
      </c>
      <c r="C79" s="382">
        <v>360.35</v>
      </c>
      <c r="D79" s="383">
        <v>361.40000000000003</v>
      </c>
      <c r="E79" s="383">
        <v>358.40000000000009</v>
      </c>
      <c r="F79" s="383">
        <v>356.45000000000005</v>
      </c>
      <c r="G79" s="383">
        <v>353.4500000000001</v>
      </c>
      <c r="H79" s="383">
        <v>363.35000000000008</v>
      </c>
      <c r="I79" s="383">
        <v>366.34999999999997</v>
      </c>
      <c r="J79" s="383">
        <v>368.30000000000007</v>
      </c>
      <c r="K79" s="382">
        <v>364.4</v>
      </c>
      <c r="L79" s="382">
        <v>359.45</v>
      </c>
      <c r="M79" s="382">
        <v>9.6793300000000002</v>
      </c>
      <c r="N79" s="1"/>
      <c r="O79" s="1"/>
    </row>
    <row r="80" spans="1:15" ht="12.75" customHeight="1">
      <c r="A80" s="31">
        <v>70</v>
      </c>
      <c r="B80" s="381" t="s">
        <v>321</v>
      </c>
      <c r="C80" s="382">
        <v>1425.7</v>
      </c>
      <c r="D80" s="383">
        <v>1441.2</v>
      </c>
      <c r="E80" s="383">
        <v>1402.5</v>
      </c>
      <c r="F80" s="383">
        <v>1379.3</v>
      </c>
      <c r="G80" s="383">
        <v>1340.6</v>
      </c>
      <c r="H80" s="383">
        <v>1464.4</v>
      </c>
      <c r="I80" s="383">
        <v>1503.1000000000004</v>
      </c>
      <c r="J80" s="383">
        <v>1526.3000000000002</v>
      </c>
      <c r="K80" s="382">
        <v>1479.9</v>
      </c>
      <c r="L80" s="382">
        <v>1418</v>
      </c>
      <c r="M80" s="382">
        <v>0.53339999999999999</v>
      </c>
      <c r="N80" s="1"/>
      <c r="O80" s="1"/>
    </row>
    <row r="81" spans="1:15" ht="12.75" customHeight="1">
      <c r="A81" s="31">
        <v>71</v>
      </c>
      <c r="B81" s="381" t="s">
        <v>323</v>
      </c>
      <c r="C81" s="382">
        <v>6802.5</v>
      </c>
      <c r="D81" s="383">
        <v>6758.2666666666664</v>
      </c>
      <c r="E81" s="383">
        <v>6673.2333333333327</v>
      </c>
      <c r="F81" s="383">
        <v>6543.9666666666662</v>
      </c>
      <c r="G81" s="383">
        <v>6458.9333333333325</v>
      </c>
      <c r="H81" s="383">
        <v>6887.5333333333328</v>
      </c>
      <c r="I81" s="383">
        <v>6972.5666666666657</v>
      </c>
      <c r="J81" s="383">
        <v>7101.833333333333</v>
      </c>
      <c r="K81" s="382">
        <v>6843.3</v>
      </c>
      <c r="L81" s="382">
        <v>6629</v>
      </c>
      <c r="M81" s="382">
        <v>0.22600000000000001</v>
      </c>
      <c r="N81" s="1"/>
      <c r="O81" s="1"/>
    </row>
    <row r="82" spans="1:15" ht="12.75" customHeight="1">
      <c r="A82" s="31">
        <v>72</v>
      </c>
      <c r="B82" s="381" t="s">
        <v>324</v>
      </c>
      <c r="C82" s="382">
        <v>1016.8</v>
      </c>
      <c r="D82" s="383">
        <v>1012.6</v>
      </c>
      <c r="E82" s="383">
        <v>994.2</v>
      </c>
      <c r="F82" s="383">
        <v>971.6</v>
      </c>
      <c r="G82" s="383">
        <v>953.2</v>
      </c>
      <c r="H82" s="383">
        <v>1035.2</v>
      </c>
      <c r="I82" s="383">
        <v>1053.5999999999999</v>
      </c>
      <c r="J82" s="383">
        <v>1076.2</v>
      </c>
      <c r="K82" s="382">
        <v>1031</v>
      </c>
      <c r="L82" s="382">
        <v>990</v>
      </c>
      <c r="M82" s="382">
        <v>0.43214000000000002</v>
      </c>
      <c r="N82" s="1"/>
      <c r="O82" s="1"/>
    </row>
    <row r="83" spans="1:15" ht="12.75" customHeight="1">
      <c r="A83" s="31">
        <v>73</v>
      </c>
      <c r="B83" s="381" t="s">
        <v>78</v>
      </c>
      <c r="C83" s="382">
        <v>17274.55</v>
      </c>
      <c r="D83" s="383">
        <v>17359.5</v>
      </c>
      <c r="E83" s="383">
        <v>17145.05</v>
      </c>
      <c r="F83" s="383">
        <v>17015.55</v>
      </c>
      <c r="G83" s="383">
        <v>16801.099999999999</v>
      </c>
      <c r="H83" s="383">
        <v>17489</v>
      </c>
      <c r="I83" s="383">
        <v>17703.449999999997</v>
      </c>
      <c r="J83" s="383">
        <v>17832.95</v>
      </c>
      <c r="K83" s="382">
        <v>17573.95</v>
      </c>
      <c r="L83" s="382">
        <v>17230</v>
      </c>
      <c r="M83" s="382">
        <v>0.53693999999999997</v>
      </c>
      <c r="N83" s="1"/>
      <c r="O83" s="1"/>
    </row>
    <row r="84" spans="1:15" ht="12.75" customHeight="1">
      <c r="A84" s="31">
        <v>74</v>
      </c>
      <c r="B84" s="381" t="s">
        <v>80</v>
      </c>
      <c r="C84" s="382">
        <v>395.8</v>
      </c>
      <c r="D84" s="383">
        <v>394.35000000000008</v>
      </c>
      <c r="E84" s="383">
        <v>392.05000000000018</v>
      </c>
      <c r="F84" s="383">
        <v>388.30000000000013</v>
      </c>
      <c r="G84" s="383">
        <v>386.00000000000023</v>
      </c>
      <c r="H84" s="383">
        <v>398.10000000000014</v>
      </c>
      <c r="I84" s="383">
        <v>400.4</v>
      </c>
      <c r="J84" s="383">
        <v>404.15000000000009</v>
      </c>
      <c r="K84" s="382">
        <v>396.65</v>
      </c>
      <c r="L84" s="382">
        <v>390.6</v>
      </c>
      <c r="M84" s="382">
        <v>41.185740000000003</v>
      </c>
      <c r="N84" s="1"/>
      <c r="O84" s="1"/>
    </row>
    <row r="85" spans="1:15" ht="12.75" customHeight="1">
      <c r="A85" s="31">
        <v>75</v>
      </c>
      <c r="B85" s="381" t="s">
        <v>325</v>
      </c>
      <c r="C85" s="382">
        <v>447.85</v>
      </c>
      <c r="D85" s="383">
        <v>453.11666666666662</v>
      </c>
      <c r="E85" s="383">
        <v>439.73333333333323</v>
      </c>
      <c r="F85" s="383">
        <v>431.61666666666662</v>
      </c>
      <c r="G85" s="383">
        <v>418.23333333333323</v>
      </c>
      <c r="H85" s="383">
        <v>461.23333333333323</v>
      </c>
      <c r="I85" s="383">
        <v>474.61666666666656</v>
      </c>
      <c r="J85" s="383">
        <v>482.73333333333323</v>
      </c>
      <c r="K85" s="382">
        <v>466.5</v>
      </c>
      <c r="L85" s="382">
        <v>445</v>
      </c>
      <c r="M85" s="382">
        <v>6.4168200000000004</v>
      </c>
      <c r="N85" s="1"/>
      <c r="O85" s="1"/>
    </row>
    <row r="86" spans="1:15" ht="12.75" customHeight="1">
      <c r="A86" s="31">
        <v>76</v>
      </c>
      <c r="B86" s="381" t="s">
        <v>81</v>
      </c>
      <c r="C86" s="382">
        <v>3675.1</v>
      </c>
      <c r="D86" s="383">
        <v>3662.6166666666663</v>
      </c>
      <c r="E86" s="383">
        <v>3638.2833333333328</v>
      </c>
      <c r="F86" s="383">
        <v>3601.4666666666667</v>
      </c>
      <c r="G86" s="383">
        <v>3577.1333333333332</v>
      </c>
      <c r="H86" s="383">
        <v>3699.4333333333325</v>
      </c>
      <c r="I86" s="383">
        <v>3723.7666666666655</v>
      </c>
      <c r="J86" s="383">
        <v>3760.5833333333321</v>
      </c>
      <c r="K86" s="382">
        <v>3686.95</v>
      </c>
      <c r="L86" s="382">
        <v>3625.8</v>
      </c>
      <c r="M86" s="382">
        <v>3.4034499999999999</v>
      </c>
      <c r="N86" s="1"/>
      <c r="O86" s="1"/>
    </row>
    <row r="87" spans="1:15" ht="12.75" customHeight="1">
      <c r="A87" s="31">
        <v>77</v>
      </c>
      <c r="B87" s="381" t="s">
        <v>312</v>
      </c>
      <c r="C87" s="382">
        <v>1925.25</v>
      </c>
      <c r="D87" s="383">
        <v>1918</v>
      </c>
      <c r="E87" s="383">
        <v>1889</v>
      </c>
      <c r="F87" s="383">
        <v>1852.75</v>
      </c>
      <c r="G87" s="383">
        <v>1823.75</v>
      </c>
      <c r="H87" s="383">
        <v>1954.25</v>
      </c>
      <c r="I87" s="383">
        <v>1983.25</v>
      </c>
      <c r="J87" s="383">
        <v>2019.5</v>
      </c>
      <c r="K87" s="382">
        <v>1947</v>
      </c>
      <c r="L87" s="382">
        <v>1881.75</v>
      </c>
      <c r="M87" s="382">
        <v>6.1534599999999999</v>
      </c>
      <c r="N87" s="1"/>
      <c r="O87" s="1"/>
    </row>
    <row r="88" spans="1:15" ht="12.75" customHeight="1">
      <c r="A88" s="31">
        <v>78</v>
      </c>
      <c r="B88" s="381" t="s">
        <v>322</v>
      </c>
      <c r="C88" s="382">
        <v>559.35</v>
      </c>
      <c r="D88" s="383">
        <v>553.75000000000011</v>
      </c>
      <c r="E88" s="383">
        <v>542.80000000000018</v>
      </c>
      <c r="F88" s="383">
        <v>526.25000000000011</v>
      </c>
      <c r="G88" s="383">
        <v>515.30000000000018</v>
      </c>
      <c r="H88" s="383">
        <v>570.30000000000018</v>
      </c>
      <c r="I88" s="383">
        <v>581.25000000000023</v>
      </c>
      <c r="J88" s="383">
        <v>597.80000000000018</v>
      </c>
      <c r="K88" s="382">
        <v>564.70000000000005</v>
      </c>
      <c r="L88" s="382">
        <v>537.20000000000005</v>
      </c>
      <c r="M88" s="382">
        <v>32.625619999999998</v>
      </c>
      <c r="N88" s="1"/>
      <c r="O88" s="1"/>
    </row>
    <row r="89" spans="1:15" ht="12.75" customHeight="1">
      <c r="A89" s="31">
        <v>79</v>
      </c>
      <c r="B89" s="381" t="s">
        <v>326</v>
      </c>
      <c r="C89" s="382">
        <v>138.69999999999999</v>
      </c>
      <c r="D89" s="383">
        <v>138.35</v>
      </c>
      <c r="E89" s="383">
        <v>137.69999999999999</v>
      </c>
      <c r="F89" s="383">
        <v>136.69999999999999</v>
      </c>
      <c r="G89" s="383">
        <v>136.04999999999998</v>
      </c>
      <c r="H89" s="383">
        <v>139.35</v>
      </c>
      <c r="I89" s="383">
        <v>140.00000000000003</v>
      </c>
      <c r="J89" s="383">
        <v>141</v>
      </c>
      <c r="K89" s="382">
        <v>139</v>
      </c>
      <c r="L89" s="382">
        <v>137.35</v>
      </c>
      <c r="M89" s="382">
        <v>11.472379999999999</v>
      </c>
      <c r="N89" s="1"/>
      <c r="O89" s="1"/>
    </row>
    <row r="90" spans="1:15" ht="12.75" customHeight="1">
      <c r="A90" s="31">
        <v>80</v>
      </c>
      <c r="B90" s="381" t="s">
        <v>82</v>
      </c>
      <c r="C90" s="382">
        <v>457.1</v>
      </c>
      <c r="D90" s="383">
        <v>458.13333333333338</v>
      </c>
      <c r="E90" s="383">
        <v>454.96666666666675</v>
      </c>
      <c r="F90" s="383">
        <v>452.83333333333337</v>
      </c>
      <c r="G90" s="383">
        <v>449.66666666666674</v>
      </c>
      <c r="H90" s="383">
        <v>460.26666666666677</v>
      </c>
      <c r="I90" s="383">
        <v>463.43333333333339</v>
      </c>
      <c r="J90" s="383">
        <v>465.56666666666678</v>
      </c>
      <c r="K90" s="382">
        <v>461.3</v>
      </c>
      <c r="L90" s="382">
        <v>456</v>
      </c>
      <c r="M90" s="382">
        <v>14.50122</v>
      </c>
      <c r="N90" s="1"/>
      <c r="O90" s="1"/>
    </row>
    <row r="91" spans="1:15" ht="12.75" customHeight="1">
      <c r="A91" s="31">
        <v>81</v>
      </c>
      <c r="B91" s="381" t="s">
        <v>344</v>
      </c>
      <c r="C91" s="382">
        <v>2783.45</v>
      </c>
      <c r="D91" s="383">
        <v>2797.2333333333336</v>
      </c>
      <c r="E91" s="383">
        <v>2761.2166666666672</v>
      </c>
      <c r="F91" s="383">
        <v>2738.9833333333336</v>
      </c>
      <c r="G91" s="383">
        <v>2702.9666666666672</v>
      </c>
      <c r="H91" s="383">
        <v>2819.4666666666672</v>
      </c>
      <c r="I91" s="383">
        <v>2855.4833333333336</v>
      </c>
      <c r="J91" s="383">
        <v>2877.7166666666672</v>
      </c>
      <c r="K91" s="382">
        <v>2833.25</v>
      </c>
      <c r="L91" s="382">
        <v>2775</v>
      </c>
      <c r="M91" s="382">
        <v>1.1978599999999999</v>
      </c>
      <c r="N91" s="1"/>
      <c r="O91" s="1"/>
    </row>
    <row r="92" spans="1:15" ht="12.75" customHeight="1">
      <c r="A92" s="31">
        <v>82</v>
      </c>
      <c r="B92" s="381" t="s">
        <v>83</v>
      </c>
      <c r="C92" s="382">
        <v>212.5</v>
      </c>
      <c r="D92" s="383">
        <v>211.23333333333335</v>
      </c>
      <c r="E92" s="383">
        <v>208.7166666666667</v>
      </c>
      <c r="F92" s="383">
        <v>204.93333333333334</v>
      </c>
      <c r="G92" s="383">
        <v>202.41666666666669</v>
      </c>
      <c r="H92" s="383">
        <v>215.01666666666671</v>
      </c>
      <c r="I92" s="383">
        <v>217.53333333333336</v>
      </c>
      <c r="J92" s="383">
        <v>221.31666666666672</v>
      </c>
      <c r="K92" s="382">
        <v>213.75</v>
      </c>
      <c r="L92" s="382">
        <v>207.45</v>
      </c>
      <c r="M92" s="382">
        <v>107.30879</v>
      </c>
      <c r="N92" s="1"/>
      <c r="O92" s="1"/>
    </row>
    <row r="93" spans="1:15" ht="12.75" customHeight="1">
      <c r="A93" s="31">
        <v>83</v>
      </c>
      <c r="B93" s="381" t="s">
        <v>330</v>
      </c>
      <c r="C93" s="382">
        <v>588.95000000000005</v>
      </c>
      <c r="D93" s="383">
        <v>585.80000000000007</v>
      </c>
      <c r="E93" s="383">
        <v>581.15000000000009</v>
      </c>
      <c r="F93" s="383">
        <v>573.35</v>
      </c>
      <c r="G93" s="383">
        <v>568.70000000000005</v>
      </c>
      <c r="H93" s="383">
        <v>593.60000000000014</v>
      </c>
      <c r="I93" s="383">
        <v>598.25</v>
      </c>
      <c r="J93" s="383">
        <v>606.05000000000018</v>
      </c>
      <c r="K93" s="382">
        <v>590.45000000000005</v>
      </c>
      <c r="L93" s="382">
        <v>578</v>
      </c>
      <c r="M93" s="382">
        <v>3.2989199999999999</v>
      </c>
      <c r="N93" s="1"/>
      <c r="O93" s="1"/>
    </row>
    <row r="94" spans="1:15" ht="12.75" customHeight="1">
      <c r="A94" s="31">
        <v>84</v>
      </c>
      <c r="B94" s="381" t="s">
        <v>331</v>
      </c>
      <c r="C94" s="382">
        <v>852.95</v>
      </c>
      <c r="D94" s="383">
        <v>860.44999999999993</v>
      </c>
      <c r="E94" s="383">
        <v>832.89999999999986</v>
      </c>
      <c r="F94" s="383">
        <v>812.84999999999991</v>
      </c>
      <c r="G94" s="383">
        <v>785.29999999999984</v>
      </c>
      <c r="H94" s="383">
        <v>880.49999999999989</v>
      </c>
      <c r="I94" s="383">
        <v>908.04999999999984</v>
      </c>
      <c r="J94" s="383">
        <v>928.09999999999991</v>
      </c>
      <c r="K94" s="382">
        <v>888</v>
      </c>
      <c r="L94" s="382">
        <v>840.4</v>
      </c>
      <c r="M94" s="382">
        <v>2.2082099999999998</v>
      </c>
      <c r="N94" s="1"/>
      <c r="O94" s="1"/>
    </row>
    <row r="95" spans="1:15" ht="12.75" customHeight="1">
      <c r="A95" s="31">
        <v>85</v>
      </c>
      <c r="B95" s="381" t="s">
        <v>333</v>
      </c>
      <c r="C95" s="382">
        <v>1000.95</v>
      </c>
      <c r="D95" s="383">
        <v>991.73333333333323</v>
      </c>
      <c r="E95" s="383">
        <v>979.46666666666647</v>
      </c>
      <c r="F95" s="383">
        <v>957.98333333333323</v>
      </c>
      <c r="G95" s="383">
        <v>945.71666666666647</v>
      </c>
      <c r="H95" s="383">
        <v>1013.2166666666665</v>
      </c>
      <c r="I95" s="383">
        <v>1025.4833333333331</v>
      </c>
      <c r="J95" s="383">
        <v>1046.9666666666665</v>
      </c>
      <c r="K95" s="382">
        <v>1004</v>
      </c>
      <c r="L95" s="382">
        <v>970.25</v>
      </c>
      <c r="M95" s="382">
        <v>1.8709499999999999</v>
      </c>
      <c r="N95" s="1"/>
      <c r="O95" s="1"/>
    </row>
    <row r="96" spans="1:15" ht="12.75" customHeight="1">
      <c r="A96" s="31">
        <v>86</v>
      </c>
      <c r="B96" s="381" t="s">
        <v>250</v>
      </c>
      <c r="C96" s="382">
        <v>121.95</v>
      </c>
      <c r="D96" s="383">
        <v>122.58333333333333</v>
      </c>
      <c r="E96" s="383">
        <v>121.16666666666666</v>
      </c>
      <c r="F96" s="383">
        <v>120.38333333333333</v>
      </c>
      <c r="G96" s="383">
        <v>118.96666666666665</v>
      </c>
      <c r="H96" s="383">
        <v>123.36666666666666</v>
      </c>
      <c r="I96" s="383">
        <v>124.78333333333332</v>
      </c>
      <c r="J96" s="383">
        <v>125.56666666666666</v>
      </c>
      <c r="K96" s="382">
        <v>124</v>
      </c>
      <c r="L96" s="382">
        <v>121.8</v>
      </c>
      <c r="M96" s="382">
        <v>15.512</v>
      </c>
      <c r="N96" s="1"/>
      <c r="O96" s="1"/>
    </row>
    <row r="97" spans="1:15" ht="12.75" customHeight="1">
      <c r="A97" s="31">
        <v>87</v>
      </c>
      <c r="B97" s="381" t="s">
        <v>327</v>
      </c>
      <c r="C97" s="382">
        <v>420.2</v>
      </c>
      <c r="D97" s="383">
        <v>417.61666666666662</v>
      </c>
      <c r="E97" s="383">
        <v>412.63333333333321</v>
      </c>
      <c r="F97" s="383">
        <v>405.06666666666661</v>
      </c>
      <c r="G97" s="383">
        <v>400.0833333333332</v>
      </c>
      <c r="H97" s="383">
        <v>425.18333333333322</v>
      </c>
      <c r="I97" s="383">
        <v>430.16666666666669</v>
      </c>
      <c r="J97" s="383">
        <v>437.73333333333323</v>
      </c>
      <c r="K97" s="382">
        <v>422.6</v>
      </c>
      <c r="L97" s="382">
        <v>410.05</v>
      </c>
      <c r="M97" s="382">
        <v>2.4515699999999998</v>
      </c>
      <c r="N97" s="1"/>
      <c r="O97" s="1"/>
    </row>
    <row r="98" spans="1:15" ht="12.75" customHeight="1">
      <c r="A98" s="31">
        <v>88</v>
      </c>
      <c r="B98" s="381" t="s">
        <v>336</v>
      </c>
      <c r="C98" s="382">
        <v>1548.6</v>
      </c>
      <c r="D98" s="383">
        <v>1539.5333333333335</v>
      </c>
      <c r="E98" s="383">
        <v>1514.0666666666671</v>
      </c>
      <c r="F98" s="383">
        <v>1479.5333333333335</v>
      </c>
      <c r="G98" s="383">
        <v>1454.0666666666671</v>
      </c>
      <c r="H98" s="383">
        <v>1574.0666666666671</v>
      </c>
      <c r="I98" s="383">
        <v>1599.5333333333338</v>
      </c>
      <c r="J98" s="383">
        <v>1634.0666666666671</v>
      </c>
      <c r="K98" s="382">
        <v>1565</v>
      </c>
      <c r="L98" s="382">
        <v>1505</v>
      </c>
      <c r="M98" s="382">
        <v>6.9981499999999999</v>
      </c>
      <c r="N98" s="1"/>
      <c r="O98" s="1"/>
    </row>
    <row r="99" spans="1:15" ht="12.75" customHeight="1">
      <c r="A99" s="31">
        <v>89</v>
      </c>
      <c r="B99" s="381" t="s">
        <v>334</v>
      </c>
      <c r="C99" s="382">
        <v>1159.3</v>
      </c>
      <c r="D99" s="383">
        <v>1163.45</v>
      </c>
      <c r="E99" s="383">
        <v>1151.4000000000001</v>
      </c>
      <c r="F99" s="383">
        <v>1143.5</v>
      </c>
      <c r="G99" s="383">
        <v>1131.45</v>
      </c>
      <c r="H99" s="383">
        <v>1171.3500000000001</v>
      </c>
      <c r="I99" s="383">
        <v>1183.3999999999999</v>
      </c>
      <c r="J99" s="383">
        <v>1191.3000000000002</v>
      </c>
      <c r="K99" s="382">
        <v>1175.5</v>
      </c>
      <c r="L99" s="382">
        <v>1155.55</v>
      </c>
      <c r="M99" s="382">
        <v>0.74861999999999995</v>
      </c>
      <c r="N99" s="1"/>
      <c r="O99" s="1"/>
    </row>
    <row r="100" spans="1:15" ht="12.75" customHeight="1">
      <c r="A100" s="31">
        <v>90</v>
      </c>
      <c r="B100" s="381" t="s">
        <v>335</v>
      </c>
      <c r="C100" s="382">
        <v>21.6</v>
      </c>
      <c r="D100" s="383">
        <v>21.55</v>
      </c>
      <c r="E100" s="383">
        <v>21.25</v>
      </c>
      <c r="F100" s="383">
        <v>20.9</v>
      </c>
      <c r="G100" s="383">
        <v>20.599999999999998</v>
      </c>
      <c r="H100" s="383">
        <v>21.900000000000002</v>
      </c>
      <c r="I100" s="383">
        <v>22.200000000000006</v>
      </c>
      <c r="J100" s="383">
        <v>22.550000000000004</v>
      </c>
      <c r="K100" s="382">
        <v>21.85</v>
      </c>
      <c r="L100" s="382">
        <v>21.2</v>
      </c>
      <c r="M100" s="382">
        <v>30.22148</v>
      </c>
      <c r="N100" s="1"/>
      <c r="O100" s="1"/>
    </row>
    <row r="101" spans="1:15" ht="12.75" customHeight="1">
      <c r="A101" s="31">
        <v>91</v>
      </c>
      <c r="B101" s="381" t="s">
        <v>337</v>
      </c>
      <c r="C101" s="382">
        <v>632.25</v>
      </c>
      <c r="D101" s="383">
        <v>632.28333333333342</v>
      </c>
      <c r="E101" s="383">
        <v>624.16666666666686</v>
      </c>
      <c r="F101" s="383">
        <v>616.08333333333348</v>
      </c>
      <c r="G101" s="383">
        <v>607.96666666666692</v>
      </c>
      <c r="H101" s="383">
        <v>640.36666666666679</v>
      </c>
      <c r="I101" s="383">
        <v>648.48333333333335</v>
      </c>
      <c r="J101" s="383">
        <v>656.56666666666672</v>
      </c>
      <c r="K101" s="382">
        <v>640.4</v>
      </c>
      <c r="L101" s="382">
        <v>624.20000000000005</v>
      </c>
      <c r="M101" s="382">
        <v>1.7250399999999999</v>
      </c>
      <c r="N101" s="1"/>
      <c r="O101" s="1"/>
    </row>
    <row r="102" spans="1:15" ht="12.75" customHeight="1">
      <c r="A102" s="31">
        <v>92</v>
      </c>
      <c r="B102" s="381" t="s">
        <v>338</v>
      </c>
      <c r="C102" s="382">
        <v>911.7</v>
      </c>
      <c r="D102" s="383">
        <v>910.86666666666667</v>
      </c>
      <c r="E102" s="383">
        <v>896.83333333333337</v>
      </c>
      <c r="F102" s="383">
        <v>881.9666666666667</v>
      </c>
      <c r="G102" s="383">
        <v>867.93333333333339</v>
      </c>
      <c r="H102" s="383">
        <v>925.73333333333335</v>
      </c>
      <c r="I102" s="383">
        <v>939.76666666666665</v>
      </c>
      <c r="J102" s="383">
        <v>954.63333333333333</v>
      </c>
      <c r="K102" s="382">
        <v>924.9</v>
      </c>
      <c r="L102" s="382">
        <v>896</v>
      </c>
      <c r="M102" s="382">
        <v>4.3310399999999998</v>
      </c>
      <c r="N102" s="1"/>
      <c r="O102" s="1"/>
    </row>
    <row r="103" spans="1:15" ht="12.75" customHeight="1">
      <c r="A103" s="31">
        <v>93</v>
      </c>
      <c r="B103" s="381" t="s">
        <v>339</v>
      </c>
      <c r="C103" s="382">
        <v>4902.1499999999996</v>
      </c>
      <c r="D103" s="383">
        <v>4901.9000000000005</v>
      </c>
      <c r="E103" s="383">
        <v>4875.3000000000011</v>
      </c>
      <c r="F103" s="383">
        <v>4848.4500000000007</v>
      </c>
      <c r="G103" s="383">
        <v>4821.8500000000013</v>
      </c>
      <c r="H103" s="383">
        <v>4928.7500000000009</v>
      </c>
      <c r="I103" s="383">
        <v>4955.3500000000013</v>
      </c>
      <c r="J103" s="383">
        <v>4982.2000000000007</v>
      </c>
      <c r="K103" s="382">
        <v>4928.5</v>
      </c>
      <c r="L103" s="382">
        <v>4875.05</v>
      </c>
      <c r="M103" s="382">
        <v>0.1061</v>
      </c>
      <c r="N103" s="1"/>
      <c r="O103" s="1"/>
    </row>
    <row r="104" spans="1:15" ht="12.75" customHeight="1">
      <c r="A104" s="31">
        <v>94</v>
      </c>
      <c r="B104" s="381" t="s">
        <v>249</v>
      </c>
      <c r="C104" s="382">
        <v>90.6</v>
      </c>
      <c r="D104" s="383">
        <v>91.516666666666666</v>
      </c>
      <c r="E104" s="383">
        <v>88.583333333333329</v>
      </c>
      <c r="F104" s="383">
        <v>86.566666666666663</v>
      </c>
      <c r="G104" s="383">
        <v>83.633333333333326</v>
      </c>
      <c r="H104" s="383">
        <v>93.533333333333331</v>
      </c>
      <c r="I104" s="383">
        <v>96.466666666666669</v>
      </c>
      <c r="J104" s="383">
        <v>98.483333333333334</v>
      </c>
      <c r="K104" s="382">
        <v>94.45</v>
      </c>
      <c r="L104" s="382">
        <v>89.5</v>
      </c>
      <c r="M104" s="382">
        <v>131.42481000000001</v>
      </c>
      <c r="N104" s="1"/>
      <c r="O104" s="1"/>
    </row>
    <row r="105" spans="1:15" ht="12.75" customHeight="1">
      <c r="A105" s="31">
        <v>95</v>
      </c>
      <c r="B105" s="381" t="s">
        <v>332</v>
      </c>
      <c r="C105" s="382">
        <v>523.85</v>
      </c>
      <c r="D105" s="383">
        <v>519.41666666666663</v>
      </c>
      <c r="E105" s="383">
        <v>509.73333333333323</v>
      </c>
      <c r="F105" s="383">
        <v>495.61666666666662</v>
      </c>
      <c r="G105" s="383">
        <v>485.93333333333322</v>
      </c>
      <c r="H105" s="383">
        <v>533.5333333333333</v>
      </c>
      <c r="I105" s="383">
        <v>543.2166666666667</v>
      </c>
      <c r="J105" s="383">
        <v>557.33333333333326</v>
      </c>
      <c r="K105" s="382">
        <v>529.1</v>
      </c>
      <c r="L105" s="382">
        <v>505.3</v>
      </c>
      <c r="M105" s="382">
        <v>0.40967999999999999</v>
      </c>
      <c r="N105" s="1"/>
      <c r="O105" s="1"/>
    </row>
    <row r="106" spans="1:15" ht="12.75" customHeight="1">
      <c r="A106" s="31">
        <v>96</v>
      </c>
      <c r="B106" s="381" t="s">
        <v>839</v>
      </c>
      <c r="C106" s="382">
        <v>197.9</v>
      </c>
      <c r="D106" s="383">
        <v>199.35</v>
      </c>
      <c r="E106" s="383">
        <v>194.2</v>
      </c>
      <c r="F106" s="383">
        <v>190.5</v>
      </c>
      <c r="G106" s="383">
        <v>185.35</v>
      </c>
      <c r="H106" s="383">
        <v>203.04999999999998</v>
      </c>
      <c r="I106" s="383">
        <v>208.20000000000002</v>
      </c>
      <c r="J106" s="383">
        <v>211.89999999999998</v>
      </c>
      <c r="K106" s="382">
        <v>204.5</v>
      </c>
      <c r="L106" s="382">
        <v>195.65</v>
      </c>
      <c r="M106" s="382">
        <v>94.263339999999999</v>
      </c>
      <c r="N106" s="1"/>
      <c r="O106" s="1"/>
    </row>
    <row r="107" spans="1:15" ht="12.75" customHeight="1">
      <c r="A107" s="31">
        <v>97</v>
      </c>
      <c r="B107" s="381" t="s">
        <v>340</v>
      </c>
      <c r="C107" s="382">
        <v>224.15</v>
      </c>
      <c r="D107" s="383">
        <v>220.81666666666669</v>
      </c>
      <c r="E107" s="383">
        <v>216.13333333333338</v>
      </c>
      <c r="F107" s="383">
        <v>208.1166666666667</v>
      </c>
      <c r="G107" s="383">
        <v>203.43333333333339</v>
      </c>
      <c r="H107" s="383">
        <v>228.83333333333337</v>
      </c>
      <c r="I107" s="383">
        <v>233.51666666666671</v>
      </c>
      <c r="J107" s="383">
        <v>241.53333333333336</v>
      </c>
      <c r="K107" s="382">
        <v>225.5</v>
      </c>
      <c r="L107" s="382">
        <v>212.8</v>
      </c>
      <c r="M107" s="382">
        <v>2.45255</v>
      </c>
      <c r="N107" s="1"/>
      <c r="O107" s="1"/>
    </row>
    <row r="108" spans="1:15" ht="12.75" customHeight="1">
      <c r="A108" s="31">
        <v>98</v>
      </c>
      <c r="B108" s="381" t="s">
        <v>341</v>
      </c>
      <c r="C108" s="382">
        <v>426.85</v>
      </c>
      <c r="D108" s="383">
        <v>428.59999999999997</v>
      </c>
      <c r="E108" s="383">
        <v>419.79999999999995</v>
      </c>
      <c r="F108" s="383">
        <v>412.75</v>
      </c>
      <c r="G108" s="383">
        <v>403.95</v>
      </c>
      <c r="H108" s="383">
        <v>435.64999999999992</v>
      </c>
      <c r="I108" s="383">
        <v>444.45</v>
      </c>
      <c r="J108" s="383">
        <v>451.49999999999989</v>
      </c>
      <c r="K108" s="382">
        <v>437.4</v>
      </c>
      <c r="L108" s="382">
        <v>421.55</v>
      </c>
      <c r="M108" s="382">
        <v>36.226019999999998</v>
      </c>
      <c r="N108" s="1"/>
      <c r="O108" s="1"/>
    </row>
    <row r="109" spans="1:15" ht="12.75" customHeight="1">
      <c r="A109" s="31">
        <v>99</v>
      </c>
      <c r="B109" s="381" t="s">
        <v>84</v>
      </c>
      <c r="C109" s="382">
        <v>564.9</v>
      </c>
      <c r="D109" s="383">
        <v>561.66666666666663</v>
      </c>
      <c r="E109" s="383">
        <v>556.5333333333333</v>
      </c>
      <c r="F109" s="383">
        <v>548.16666666666663</v>
      </c>
      <c r="G109" s="383">
        <v>543.0333333333333</v>
      </c>
      <c r="H109" s="383">
        <v>570.0333333333333</v>
      </c>
      <c r="I109" s="383">
        <v>575.16666666666674</v>
      </c>
      <c r="J109" s="383">
        <v>583.5333333333333</v>
      </c>
      <c r="K109" s="382">
        <v>566.79999999999995</v>
      </c>
      <c r="L109" s="382">
        <v>553.29999999999995</v>
      </c>
      <c r="M109" s="382">
        <v>18.673159999999999</v>
      </c>
      <c r="N109" s="1"/>
      <c r="O109" s="1"/>
    </row>
    <row r="110" spans="1:15" ht="12.75" customHeight="1">
      <c r="A110" s="31">
        <v>100</v>
      </c>
      <c r="B110" s="381" t="s">
        <v>342</v>
      </c>
      <c r="C110" s="382">
        <v>647.5</v>
      </c>
      <c r="D110" s="383">
        <v>646.16666666666663</v>
      </c>
      <c r="E110" s="383">
        <v>641.33333333333326</v>
      </c>
      <c r="F110" s="383">
        <v>635.16666666666663</v>
      </c>
      <c r="G110" s="383">
        <v>630.33333333333326</v>
      </c>
      <c r="H110" s="383">
        <v>652.33333333333326</v>
      </c>
      <c r="I110" s="383">
        <v>657.16666666666652</v>
      </c>
      <c r="J110" s="383">
        <v>663.33333333333326</v>
      </c>
      <c r="K110" s="382">
        <v>651</v>
      </c>
      <c r="L110" s="382">
        <v>640</v>
      </c>
      <c r="M110" s="382">
        <v>0.87556999999999996</v>
      </c>
      <c r="N110" s="1"/>
      <c r="O110" s="1"/>
    </row>
    <row r="111" spans="1:15" ht="12.75" customHeight="1">
      <c r="A111" s="31">
        <v>101</v>
      </c>
      <c r="B111" s="381" t="s">
        <v>85</v>
      </c>
      <c r="C111" s="382">
        <v>922</v>
      </c>
      <c r="D111" s="383">
        <v>925.75</v>
      </c>
      <c r="E111" s="383">
        <v>915.55</v>
      </c>
      <c r="F111" s="383">
        <v>909.09999999999991</v>
      </c>
      <c r="G111" s="383">
        <v>898.89999999999986</v>
      </c>
      <c r="H111" s="383">
        <v>932.2</v>
      </c>
      <c r="I111" s="383">
        <v>942.40000000000009</v>
      </c>
      <c r="J111" s="383">
        <v>948.85000000000014</v>
      </c>
      <c r="K111" s="382">
        <v>935.95</v>
      </c>
      <c r="L111" s="382">
        <v>919.3</v>
      </c>
      <c r="M111" s="382">
        <v>13.84402</v>
      </c>
      <c r="N111" s="1"/>
      <c r="O111" s="1"/>
    </row>
    <row r="112" spans="1:15" ht="12.75" customHeight="1">
      <c r="A112" s="31">
        <v>102</v>
      </c>
      <c r="B112" s="381" t="s">
        <v>86</v>
      </c>
      <c r="C112" s="382">
        <v>154.65</v>
      </c>
      <c r="D112" s="383">
        <v>154.31666666666666</v>
      </c>
      <c r="E112" s="383">
        <v>153.38333333333333</v>
      </c>
      <c r="F112" s="383">
        <v>152.11666666666667</v>
      </c>
      <c r="G112" s="383">
        <v>151.18333333333334</v>
      </c>
      <c r="H112" s="383">
        <v>155.58333333333331</v>
      </c>
      <c r="I112" s="383">
        <v>156.51666666666665</v>
      </c>
      <c r="J112" s="383">
        <v>157.7833333333333</v>
      </c>
      <c r="K112" s="382">
        <v>155.25</v>
      </c>
      <c r="L112" s="382">
        <v>153.05000000000001</v>
      </c>
      <c r="M112" s="382">
        <v>124.46899999999999</v>
      </c>
      <c r="N112" s="1"/>
      <c r="O112" s="1"/>
    </row>
    <row r="113" spans="1:15" ht="12.75" customHeight="1">
      <c r="A113" s="31">
        <v>103</v>
      </c>
      <c r="B113" s="381" t="s">
        <v>343</v>
      </c>
      <c r="C113" s="382">
        <v>345.45</v>
      </c>
      <c r="D113" s="383">
        <v>346.31666666666666</v>
      </c>
      <c r="E113" s="383">
        <v>344.13333333333333</v>
      </c>
      <c r="F113" s="383">
        <v>342.81666666666666</v>
      </c>
      <c r="G113" s="383">
        <v>340.63333333333333</v>
      </c>
      <c r="H113" s="383">
        <v>347.63333333333333</v>
      </c>
      <c r="I113" s="383">
        <v>349.81666666666661</v>
      </c>
      <c r="J113" s="383">
        <v>351.13333333333333</v>
      </c>
      <c r="K113" s="382">
        <v>348.5</v>
      </c>
      <c r="L113" s="382">
        <v>345</v>
      </c>
      <c r="M113" s="382">
        <v>0.93837000000000004</v>
      </c>
      <c r="N113" s="1"/>
      <c r="O113" s="1"/>
    </row>
    <row r="114" spans="1:15" ht="12.75" customHeight="1">
      <c r="A114" s="31">
        <v>104</v>
      </c>
      <c r="B114" s="381" t="s">
        <v>88</v>
      </c>
      <c r="C114" s="382">
        <v>5931.15</v>
      </c>
      <c r="D114" s="383">
        <v>5890.7333333333327</v>
      </c>
      <c r="E114" s="383">
        <v>5797.0666666666657</v>
      </c>
      <c r="F114" s="383">
        <v>5662.9833333333327</v>
      </c>
      <c r="G114" s="383">
        <v>5569.3166666666657</v>
      </c>
      <c r="H114" s="383">
        <v>6024.8166666666657</v>
      </c>
      <c r="I114" s="383">
        <v>6118.4833333333318</v>
      </c>
      <c r="J114" s="383">
        <v>6252.5666666666657</v>
      </c>
      <c r="K114" s="382">
        <v>5984.4</v>
      </c>
      <c r="L114" s="382">
        <v>5756.65</v>
      </c>
      <c r="M114" s="382">
        <v>3.4399799999999998</v>
      </c>
      <c r="N114" s="1"/>
      <c r="O114" s="1"/>
    </row>
    <row r="115" spans="1:15" ht="12.75" customHeight="1">
      <c r="A115" s="31">
        <v>105</v>
      </c>
      <c r="B115" s="381" t="s">
        <v>89</v>
      </c>
      <c r="C115" s="382">
        <v>1456.9</v>
      </c>
      <c r="D115" s="383">
        <v>1455.0166666666667</v>
      </c>
      <c r="E115" s="383">
        <v>1447.0333333333333</v>
      </c>
      <c r="F115" s="383">
        <v>1437.1666666666667</v>
      </c>
      <c r="G115" s="383">
        <v>1429.1833333333334</v>
      </c>
      <c r="H115" s="383">
        <v>1464.8833333333332</v>
      </c>
      <c r="I115" s="383">
        <v>1472.8666666666663</v>
      </c>
      <c r="J115" s="383">
        <v>1482.7333333333331</v>
      </c>
      <c r="K115" s="382">
        <v>1463</v>
      </c>
      <c r="L115" s="382">
        <v>1445.15</v>
      </c>
      <c r="M115" s="382">
        <v>3.3906100000000001</v>
      </c>
      <c r="N115" s="1"/>
      <c r="O115" s="1"/>
    </row>
    <row r="116" spans="1:15" ht="12.75" customHeight="1">
      <c r="A116" s="31">
        <v>106</v>
      </c>
      <c r="B116" s="381" t="s">
        <v>90</v>
      </c>
      <c r="C116" s="382">
        <v>634.25</v>
      </c>
      <c r="D116" s="383">
        <v>632.7166666666667</v>
      </c>
      <c r="E116" s="383">
        <v>625.53333333333342</v>
      </c>
      <c r="F116" s="383">
        <v>616.81666666666672</v>
      </c>
      <c r="G116" s="383">
        <v>609.63333333333344</v>
      </c>
      <c r="H116" s="383">
        <v>641.43333333333339</v>
      </c>
      <c r="I116" s="383">
        <v>648.61666666666679</v>
      </c>
      <c r="J116" s="383">
        <v>657.33333333333337</v>
      </c>
      <c r="K116" s="382">
        <v>639.9</v>
      </c>
      <c r="L116" s="382">
        <v>624</v>
      </c>
      <c r="M116" s="382">
        <v>10.52909</v>
      </c>
      <c r="N116" s="1"/>
      <c r="O116" s="1"/>
    </row>
    <row r="117" spans="1:15" ht="12.75" customHeight="1">
      <c r="A117" s="31">
        <v>107</v>
      </c>
      <c r="B117" s="381" t="s">
        <v>91</v>
      </c>
      <c r="C117" s="382">
        <v>777.15</v>
      </c>
      <c r="D117" s="383">
        <v>776.43333333333339</v>
      </c>
      <c r="E117" s="383">
        <v>767.61666666666679</v>
      </c>
      <c r="F117" s="383">
        <v>758.08333333333337</v>
      </c>
      <c r="G117" s="383">
        <v>749.26666666666677</v>
      </c>
      <c r="H117" s="383">
        <v>785.96666666666681</v>
      </c>
      <c r="I117" s="383">
        <v>794.78333333333342</v>
      </c>
      <c r="J117" s="383">
        <v>804.31666666666683</v>
      </c>
      <c r="K117" s="382">
        <v>785.25</v>
      </c>
      <c r="L117" s="382">
        <v>766.9</v>
      </c>
      <c r="M117" s="382">
        <v>4.65855</v>
      </c>
      <c r="N117" s="1"/>
      <c r="O117" s="1"/>
    </row>
    <row r="118" spans="1:15" ht="12.75" customHeight="1">
      <c r="A118" s="31">
        <v>108</v>
      </c>
      <c r="B118" s="381" t="s">
        <v>345</v>
      </c>
      <c r="C118" s="382">
        <v>575.15</v>
      </c>
      <c r="D118" s="383">
        <v>578.11666666666667</v>
      </c>
      <c r="E118" s="383">
        <v>569.0333333333333</v>
      </c>
      <c r="F118" s="383">
        <v>562.91666666666663</v>
      </c>
      <c r="G118" s="383">
        <v>553.83333333333326</v>
      </c>
      <c r="H118" s="383">
        <v>584.23333333333335</v>
      </c>
      <c r="I118" s="383">
        <v>593.31666666666661</v>
      </c>
      <c r="J118" s="383">
        <v>599.43333333333339</v>
      </c>
      <c r="K118" s="382">
        <v>587.20000000000005</v>
      </c>
      <c r="L118" s="382">
        <v>572</v>
      </c>
      <c r="M118" s="382">
        <v>0.71819999999999995</v>
      </c>
      <c r="N118" s="1"/>
      <c r="O118" s="1"/>
    </row>
    <row r="119" spans="1:15" ht="12.75" customHeight="1">
      <c r="A119" s="31">
        <v>109</v>
      </c>
      <c r="B119" s="381" t="s">
        <v>328</v>
      </c>
      <c r="C119" s="382">
        <v>2871.6</v>
      </c>
      <c r="D119" s="383">
        <v>2873.3666666666668</v>
      </c>
      <c r="E119" s="383">
        <v>2847.1333333333337</v>
      </c>
      <c r="F119" s="383">
        <v>2822.666666666667</v>
      </c>
      <c r="G119" s="383">
        <v>2796.4333333333338</v>
      </c>
      <c r="H119" s="383">
        <v>2897.8333333333335</v>
      </c>
      <c r="I119" s="383">
        <v>2924.0666666666671</v>
      </c>
      <c r="J119" s="383">
        <v>2948.5333333333333</v>
      </c>
      <c r="K119" s="382">
        <v>2899.6</v>
      </c>
      <c r="L119" s="382">
        <v>2848.9</v>
      </c>
      <c r="M119" s="382">
        <v>0.2132</v>
      </c>
      <c r="N119" s="1"/>
      <c r="O119" s="1"/>
    </row>
    <row r="120" spans="1:15" ht="12.75" customHeight="1">
      <c r="A120" s="31">
        <v>110</v>
      </c>
      <c r="B120" s="381" t="s">
        <v>251</v>
      </c>
      <c r="C120" s="382">
        <v>441.15</v>
      </c>
      <c r="D120" s="383">
        <v>439.7166666666667</v>
      </c>
      <c r="E120" s="383">
        <v>435.18333333333339</v>
      </c>
      <c r="F120" s="383">
        <v>429.2166666666667</v>
      </c>
      <c r="G120" s="383">
        <v>424.68333333333339</v>
      </c>
      <c r="H120" s="383">
        <v>445.68333333333339</v>
      </c>
      <c r="I120" s="383">
        <v>450.2166666666667</v>
      </c>
      <c r="J120" s="383">
        <v>456.18333333333339</v>
      </c>
      <c r="K120" s="382">
        <v>444.25</v>
      </c>
      <c r="L120" s="382">
        <v>433.75</v>
      </c>
      <c r="M120" s="382">
        <v>9.1461600000000001</v>
      </c>
      <c r="N120" s="1"/>
      <c r="O120" s="1"/>
    </row>
    <row r="121" spans="1:15" ht="12.75" customHeight="1">
      <c r="A121" s="31">
        <v>111</v>
      </c>
      <c r="B121" s="381" t="s">
        <v>329</v>
      </c>
      <c r="C121" s="382">
        <v>253.65</v>
      </c>
      <c r="D121" s="383">
        <v>253.75</v>
      </c>
      <c r="E121" s="383">
        <v>248.7</v>
      </c>
      <c r="F121" s="383">
        <v>243.75</v>
      </c>
      <c r="G121" s="383">
        <v>238.7</v>
      </c>
      <c r="H121" s="383">
        <v>258.7</v>
      </c>
      <c r="I121" s="383">
        <v>263.74999999999994</v>
      </c>
      <c r="J121" s="383">
        <v>268.7</v>
      </c>
      <c r="K121" s="382">
        <v>258.8</v>
      </c>
      <c r="L121" s="382">
        <v>248.8</v>
      </c>
      <c r="M121" s="382">
        <v>2.8251400000000002</v>
      </c>
      <c r="N121" s="1"/>
      <c r="O121" s="1"/>
    </row>
    <row r="122" spans="1:15" ht="12.75" customHeight="1">
      <c r="A122" s="31">
        <v>112</v>
      </c>
      <c r="B122" s="381" t="s">
        <v>92</v>
      </c>
      <c r="C122" s="382">
        <v>140</v>
      </c>
      <c r="D122" s="383">
        <v>141.16666666666666</v>
      </c>
      <c r="E122" s="383">
        <v>138.33333333333331</v>
      </c>
      <c r="F122" s="383">
        <v>136.66666666666666</v>
      </c>
      <c r="G122" s="383">
        <v>133.83333333333331</v>
      </c>
      <c r="H122" s="383">
        <v>142.83333333333331</v>
      </c>
      <c r="I122" s="383">
        <v>145.66666666666663</v>
      </c>
      <c r="J122" s="383">
        <v>147.33333333333331</v>
      </c>
      <c r="K122" s="382">
        <v>144</v>
      </c>
      <c r="L122" s="382">
        <v>139.5</v>
      </c>
      <c r="M122" s="382">
        <v>44.164540000000002</v>
      </c>
      <c r="N122" s="1"/>
      <c r="O122" s="1"/>
    </row>
    <row r="123" spans="1:15" ht="12.75" customHeight="1">
      <c r="A123" s="31">
        <v>113</v>
      </c>
      <c r="B123" s="381" t="s">
        <v>93</v>
      </c>
      <c r="C123" s="382">
        <v>941.65</v>
      </c>
      <c r="D123" s="383">
        <v>930.85</v>
      </c>
      <c r="E123" s="383">
        <v>916.80000000000007</v>
      </c>
      <c r="F123" s="383">
        <v>891.95</v>
      </c>
      <c r="G123" s="383">
        <v>877.90000000000009</v>
      </c>
      <c r="H123" s="383">
        <v>955.7</v>
      </c>
      <c r="I123" s="383">
        <v>969.75</v>
      </c>
      <c r="J123" s="383">
        <v>994.6</v>
      </c>
      <c r="K123" s="382">
        <v>944.9</v>
      </c>
      <c r="L123" s="382">
        <v>906</v>
      </c>
      <c r="M123" s="382">
        <v>7.14262</v>
      </c>
      <c r="N123" s="1"/>
      <c r="O123" s="1"/>
    </row>
    <row r="124" spans="1:15" ht="12.75" customHeight="1">
      <c r="A124" s="31">
        <v>114</v>
      </c>
      <c r="B124" s="381" t="s">
        <v>346</v>
      </c>
      <c r="C124" s="382">
        <v>1050.45</v>
      </c>
      <c r="D124" s="383">
        <v>1046.4833333333333</v>
      </c>
      <c r="E124" s="383">
        <v>1038.9666666666667</v>
      </c>
      <c r="F124" s="383">
        <v>1027.4833333333333</v>
      </c>
      <c r="G124" s="383">
        <v>1019.9666666666667</v>
      </c>
      <c r="H124" s="383">
        <v>1057.9666666666667</v>
      </c>
      <c r="I124" s="383">
        <v>1065.4833333333336</v>
      </c>
      <c r="J124" s="383">
        <v>1076.9666666666667</v>
      </c>
      <c r="K124" s="382">
        <v>1054</v>
      </c>
      <c r="L124" s="382">
        <v>1035</v>
      </c>
      <c r="M124" s="382">
        <v>2.1520899999999998</v>
      </c>
      <c r="N124" s="1"/>
      <c r="O124" s="1"/>
    </row>
    <row r="125" spans="1:15" ht="12.75" customHeight="1">
      <c r="A125" s="31">
        <v>115</v>
      </c>
      <c r="B125" s="381" t="s">
        <v>94</v>
      </c>
      <c r="C125" s="382">
        <v>582.54999999999995</v>
      </c>
      <c r="D125" s="383">
        <v>580.13333333333333</v>
      </c>
      <c r="E125" s="383">
        <v>576.81666666666661</v>
      </c>
      <c r="F125" s="383">
        <v>571.08333333333326</v>
      </c>
      <c r="G125" s="383">
        <v>567.76666666666654</v>
      </c>
      <c r="H125" s="383">
        <v>585.86666666666667</v>
      </c>
      <c r="I125" s="383">
        <v>589.18333333333351</v>
      </c>
      <c r="J125" s="383">
        <v>594.91666666666674</v>
      </c>
      <c r="K125" s="382">
        <v>583.45000000000005</v>
      </c>
      <c r="L125" s="382">
        <v>574.4</v>
      </c>
      <c r="M125" s="382">
        <v>12.46823</v>
      </c>
      <c r="N125" s="1"/>
      <c r="O125" s="1"/>
    </row>
    <row r="126" spans="1:15" ht="12.75" customHeight="1">
      <c r="A126" s="31">
        <v>116</v>
      </c>
      <c r="B126" s="381" t="s">
        <v>252</v>
      </c>
      <c r="C126" s="382">
        <v>1887.4</v>
      </c>
      <c r="D126" s="383">
        <v>1894.5833333333333</v>
      </c>
      <c r="E126" s="383">
        <v>1869.8166666666666</v>
      </c>
      <c r="F126" s="383">
        <v>1852.2333333333333</v>
      </c>
      <c r="G126" s="383">
        <v>1827.4666666666667</v>
      </c>
      <c r="H126" s="383">
        <v>1912.1666666666665</v>
      </c>
      <c r="I126" s="383">
        <v>1936.9333333333334</v>
      </c>
      <c r="J126" s="383">
        <v>1954.5166666666664</v>
      </c>
      <c r="K126" s="382">
        <v>1919.35</v>
      </c>
      <c r="L126" s="382">
        <v>1877</v>
      </c>
      <c r="M126" s="382">
        <v>1.5768800000000001</v>
      </c>
      <c r="N126" s="1"/>
      <c r="O126" s="1"/>
    </row>
    <row r="127" spans="1:15" ht="12.75" customHeight="1">
      <c r="A127" s="31">
        <v>117</v>
      </c>
      <c r="B127" s="381" t="s">
        <v>351</v>
      </c>
      <c r="C127" s="382">
        <v>424.6</v>
      </c>
      <c r="D127" s="383">
        <v>426.23333333333335</v>
      </c>
      <c r="E127" s="383">
        <v>421.36666666666667</v>
      </c>
      <c r="F127" s="383">
        <v>418.13333333333333</v>
      </c>
      <c r="G127" s="383">
        <v>413.26666666666665</v>
      </c>
      <c r="H127" s="383">
        <v>429.4666666666667</v>
      </c>
      <c r="I127" s="383">
        <v>434.33333333333337</v>
      </c>
      <c r="J127" s="383">
        <v>437.56666666666672</v>
      </c>
      <c r="K127" s="382">
        <v>431.1</v>
      </c>
      <c r="L127" s="382">
        <v>423</v>
      </c>
      <c r="M127" s="382">
        <v>4.8965199999999998</v>
      </c>
      <c r="N127" s="1"/>
      <c r="O127" s="1"/>
    </row>
    <row r="128" spans="1:15" ht="12.75" customHeight="1">
      <c r="A128" s="31">
        <v>118</v>
      </c>
      <c r="B128" s="381" t="s">
        <v>347</v>
      </c>
      <c r="C128" s="382">
        <v>83.2</v>
      </c>
      <c r="D128" s="383">
        <v>82.633333333333326</v>
      </c>
      <c r="E128" s="383">
        <v>81.766666666666652</v>
      </c>
      <c r="F128" s="383">
        <v>80.333333333333329</v>
      </c>
      <c r="G128" s="383">
        <v>79.466666666666654</v>
      </c>
      <c r="H128" s="383">
        <v>84.066666666666649</v>
      </c>
      <c r="I128" s="383">
        <v>84.933333333333323</v>
      </c>
      <c r="J128" s="383">
        <v>86.366666666666646</v>
      </c>
      <c r="K128" s="382">
        <v>83.5</v>
      </c>
      <c r="L128" s="382">
        <v>81.2</v>
      </c>
      <c r="M128" s="382">
        <v>20.266110000000001</v>
      </c>
      <c r="N128" s="1"/>
      <c r="O128" s="1"/>
    </row>
    <row r="129" spans="1:15" ht="12.75" customHeight="1">
      <c r="A129" s="31">
        <v>119</v>
      </c>
      <c r="B129" s="381" t="s">
        <v>348</v>
      </c>
      <c r="C129" s="382">
        <v>989.65</v>
      </c>
      <c r="D129" s="383">
        <v>1007.6166666666668</v>
      </c>
      <c r="E129" s="383">
        <v>964.23333333333358</v>
      </c>
      <c r="F129" s="383">
        <v>938.81666666666683</v>
      </c>
      <c r="G129" s="383">
        <v>895.43333333333362</v>
      </c>
      <c r="H129" s="383">
        <v>1033.0333333333335</v>
      </c>
      <c r="I129" s="383">
        <v>1076.4166666666667</v>
      </c>
      <c r="J129" s="383">
        <v>1101.8333333333335</v>
      </c>
      <c r="K129" s="382">
        <v>1051</v>
      </c>
      <c r="L129" s="382">
        <v>982.2</v>
      </c>
      <c r="M129" s="382">
        <v>1.1689099999999999</v>
      </c>
      <c r="N129" s="1"/>
      <c r="O129" s="1"/>
    </row>
    <row r="130" spans="1:15" ht="12.75" customHeight="1">
      <c r="A130" s="31">
        <v>120</v>
      </c>
      <c r="B130" s="381" t="s">
        <v>95</v>
      </c>
      <c r="C130" s="382">
        <v>2534.15</v>
      </c>
      <c r="D130" s="383">
        <v>2521.0499999999997</v>
      </c>
      <c r="E130" s="383">
        <v>2497.0999999999995</v>
      </c>
      <c r="F130" s="383">
        <v>2460.0499999999997</v>
      </c>
      <c r="G130" s="383">
        <v>2436.0999999999995</v>
      </c>
      <c r="H130" s="383">
        <v>2558.0999999999995</v>
      </c>
      <c r="I130" s="383">
        <v>2582.0499999999993</v>
      </c>
      <c r="J130" s="383">
        <v>2619.0999999999995</v>
      </c>
      <c r="K130" s="382">
        <v>2545</v>
      </c>
      <c r="L130" s="382">
        <v>2484</v>
      </c>
      <c r="M130" s="382">
        <v>4.6892300000000002</v>
      </c>
      <c r="N130" s="1"/>
      <c r="O130" s="1"/>
    </row>
    <row r="131" spans="1:15" ht="12.75" customHeight="1">
      <c r="A131" s="31">
        <v>121</v>
      </c>
      <c r="B131" s="381" t="s">
        <v>349</v>
      </c>
      <c r="C131" s="382">
        <v>272.05</v>
      </c>
      <c r="D131" s="383">
        <v>267.16666666666669</v>
      </c>
      <c r="E131" s="383">
        <v>261.13333333333338</v>
      </c>
      <c r="F131" s="383">
        <v>250.2166666666667</v>
      </c>
      <c r="G131" s="383">
        <v>244.18333333333339</v>
      </c>
      <c r="H131" s="383">
        <v>278.08333333333337</v>
      </c>
      <c r="I131" s="383">
        <v>284.11666666666667</v>
      </c>
      <c r="J131" s="383">
        <v>295.03333333333336</v>
      </c>
      <c r="K131" s="382">
        <v>273.2</v>
      </c>
      <c r="L131" s="382">
        <v>256.25</v>
      </c>
      <c r="M131" s="382">
        <v>68.375929999999997</v>
      </c>
      <c r="N131" s="1"/>
      <c r="O131" s="1"/>
    </row>
    <row r="132" spans="1:15" ht="12.75" customHeight="1">
      <c r="A132" s="31">
        <v>122</v>
      </c>
      <c r="B132" s="381" t="s">
        <v>253</v>
      </c>
      <c r="C132" s="382">
        <v>158.5</v>
      </c>
      <c r="D132" s="383">
        <v>159.46666666666667</v>
      </c>
      <c r="E132" s="383">
        <v>154.73333333333335</v>
      </c>
      <c r="F132" s="383">
        <v>150.96666666666667</v>
      </c>
      <c r="G132" s="383">
        <v>146.23333333333335</v>
      </c>
      <c r="H132" s="383">
        <v>163.23333333333335</v>
      </c>
      <c r="I132" s="383">
        <v>167.96666666666664</v>
      </c>
      <c r="J132" s="383">
        <v>171.73333333333335</v>
      </c>
      <c r="K132" s="382">
        <v>164.2</v>
      </c>
      <c r="L132" s="382">
        <v>155.69999999999999</v>
      </c>
      <c r="M132" s="382">
        <v>13.23129</v>
      </c>
      <c r="N132" s="1"/>
      <c r="O132" s="1"/>
    </row>
    <row r="133" spans="1:15" ht="12.75" customHeight="1">
      <c r="A133" s="31">
        <v>123</v>
      </c>
      <c r="B133" s="381" t="s">
        <v>350</v>
      </c>
      <c r="C133" s="382">
        <v>754.5</v>
      </c>
      <c r="D133" s="383">
        <v>756.73333333333323</v>
      </c>
      <c r="E133" s="383">
        <v>745.56666666666649</v>
      </c>
      <c r="F133" s="383">
        <v>736.63333333333321</v>
      </c>
      <c r="G133" s="383">
        <v>725.46666666666647</v>
      </c>
      <c r="H133" s="383">
        <v>765.66666666666652</v>
      </c>
      <c r="I133" s="383">
        <v>776.83333333333326</v>
      </c>
      <c r="J133" s="383">
        <v>785.76666666666654</v>
      </c>
      <c r="K133" s="382">
        <v>767.9</v>
      </c>
      <c r="L133" s="382">
        <v>747.8</v>
      </c>
      <c r="M133" s="382">
        <v>1.0698099999999999</v>
      </c>
      <c r="N133" s="1"/>
      <c r="O133" s="1"/>
    </row>
    <row r="134" spans="1:15" ht="12.75" customHeight="1">
      <c r="A134" s="31">
        <v>124</v>
      </c>
      <c r="B134" s="381" t="s">
        <v>96</v>
      </c>
      <c r="C134" s="382">
        <v>4489.1499999999996</v>
      </c>
      <c r="D134" s="383">
        <v>4505.3833333333332</v>
      </c>
      <c r="E134" s="383">
        <v>4453.7666666666664</v>
      </c>
      <c r="F134" s="383">
        <v>4418.3833333333332</v>
      </c>
      <c r="G134" s="383">
        <v>4366.7666666666664</v>
      </c>
      <c r="H134" s="383">
        <v>4540.7666666666664</v>
      </c>
      <c r="I134" s="383">
        <v>4592.3833333333332</v>
      </c>
      <c r="J134" s="383">
        <v>4627.7666666666664</v>
      </c>
      <c r="K134" s="382">
        <v>4557</v>
      </c>
      <c r="L134" s="382">
        <v>4470</v>
      </c>
      <c r="M134" s="382">
        <v>4.4772600000000002</v>
      </c>
      <c r="N134" s="1"/>
      <c r="O134" s="1"/>
    </row>
    <row r="135" spans="1:15" ht="12.75" customHeight="1">
      <c r="A135" s="31">
        <v>125</v>
      </c>
      <c r="B135" s="381" t="s">
        <v>254</v>
      </c>
      <c r="C135" s="382">
        <v>5338.5</v>
      </c>
      <c r="D135" s="383">
        <v>5302.0999999999995</v>
      </c>
      <c r="E135" s="383">
        <v>5256.3999999999987</v>
      </c>
      <c r="F135" s="383">
        <v>5174.2999999999993</v>
      </c>
      <c r="G135" s="383">
        <v>5128.5999999999985</v>
      </c>
      <c r="H135" s="383">
        <v>5384.1999999999989</v>
      </c>
      <c r="I135" s="383">
        <v>5429.9</v>
      </c>
      <c r="J135" s="383">
        <v>5511.9999999999991</v>
      </c>
      <c r="K135" s="382">
        <v>5347.8</v>
      </c>
      <c r="L135" s="382">
        <v>5220</v>
      </c>
      <c r="M135" s="382">
        <v>2.7620100000000001</v>
      </c>
      <c r="N135" s="1"/>
      <c r="O135" s="1"/>
    </row>
    <row r="136" spans="1:15" ht="12.75" customHeight="1">
      <c r="A136" s="31">
        <v>126</v>
      </c>
      <c r="B136" s="381" t="s">
        <v>98</v>
      </c>
      <c r="C136" s="382">
        <v>398.95</v>
      </c>
      <c r="D136" s="383">
        <v>396.93333333333334</v>
      </c>
      <c r="E136" s="383">
        <v>393.01666666666665</v>
      </c>
      <c r="F136" s="383">
        <v>387.08333333333331</v>
      </c>
      <c r="G136" s="383">
        <v>383.16666666666663</v>
      </c>
      <c r="H136" s="383">
        <v>402.86666666666667</v>
      </c>
      <c r="I136" s="383">
        <v>406.7833333333333</v>
      </c>
      <c r="J136" s="383">
        <v>412.7166666666667</v>
      </c>
      <c r="K136" s="382">
        <v>400.85</v>
      </c>
      <c r="L136" s="382">
        <v>391</v>
      </c>
      <c r="M136" s="382">
        <v>52.823810000000002</v>
      </c>
      <c r="N136" s="1"/>
      <c r="O136" s="1"/>
    </row>
    <row r="137" spans="1:15" ht="12.75" customHeight="1">
      <c r="A137" s="31">
        <v>127</v>
      </c>
      <c r="B137" s="381" t="s">
        <v>245</v>
      </c>
      <c r="C137" s="382">
        <v>4705.6499999999996</v>
      </c>
      <c r="D137" s="383">
        <v>4688.0999999999995</v>
      </c>
      <c r="E137" s="383">
        <v>4660.1999999999989</v>
      </c>
      <c r="F137" s="383">
        <v>4614.7499999999991</v>
      </c>
      <c r="G137" s="383">
        <v>4586.8499999999985</v>
      </c>
      <c r="H137" s="383">
        <v>4733.5499999999993</v>
      </c>
      <c r="I137" s="383">
        <v>4761.4499999999989</v>
      </c>
      <c r="J137" s="383">
        <v>4806.8999999999996</v>
      </c>
      <c r="K137" s="382">
        <v>4716</v>
      </c>
      <c r="L137" s="382">
        <v>4642.6499999999996</v>
      </c>
      <c r="M137" s="382">
        <v>3.6150500000000001</v>
      </c>
      <c r="N137" s="1"/>
      <c r="O137" s="1"/>
    </row>
    <row r="138" spans="1:15" ht="12.75" customHeight="1">
      <c r="A138" s="31">
        <v>128</v>
      </c>
      <c r="B138" s="381" t="s">
        <v>99</v>
      </c>
      <c r="C138" s="382">
        <v>4739.45</v>
      </c>
      <c r="D138" s="383">
        <v>4767.9333333333334</v>
      </c>
      <c r="E138" s="383">
        <v>4699.8166666666666</v>
      </c>
      <c r="F138" s="383">
        <v>4660.1833333333334</v>
      </c>
      <c r="G138" s="383">
        <v>4592.0666666666666</v>
      </c>
      <c r="H138" s="383">
        <v>4807.5666666666666</v>
      </c>
      <c r="I138" s="383">
        <v>4875.6833333333334</v>
      </c>
      <c r="J138" s="383">
        <v>4915.3166666666666</v>
      </c>
      <c r="K138" s="382">
        <v>4836.05</v>
      </c>
      <c r="L138" s="382">
        <v>4728.3</v>
      </c>
      <c r="M138" s="382">
        <v>3.81643</v>
      </c>
      <c r="N138" s="1"/>
      <c r="O138" s="1"/>
    </row>
    <row r="139" spans="1:15" ht="12.75" customHeight="1">
      <c r="A139" s="31">
        <v>129</v>
      </c>
      <c r="B139" s="381" t="s">
        <v>565</v>
      </c>
      <c r="C139" s="382">
        <v>2765.85</v>
      </c>
      <c r="D139" s="383">
        <v>2770.2833333333333</v>
      </c>
      <c r="E139" s="383">
        <v>2730.6666666666665</v>
      </c>
      <c r="F139" s="383">
        <v>2695.4833333333331</v>
      </c>
      <c r="G139" s="383">
        <v>2655.8666666666663</v>
      </c>
      <c r="H139" s="383">
        <v>2805.4666666666667</v>
      </c>
      <c r="I139" s="383">
        <v>2845.0833333333335</v>
      </c>
      <c r="J139" s="383">
        <v>2880.2666666666669</v>
      </c>
      <c r="K139" s="382">
        <v>2809.9</v>
      </c>
      <c r="L139" s="382">
        <v>2735.1</v>
      </c>
      <c r="M139" s="382">
        <v>1.1612499999999999</v>
      </c>
      <c r="N139" s="1"/>
      <c r="O139" s="1"/>
    </row>
    <row r="140" spans="1:15" ht="12.75" customHeight="1">
      <c r="A140" s="31">
        <v>130</v>
      </c>
      <c r="B140" s="381" t="s">
        <v>355</v>
      </c>
      <c r="C140" s="382">
        <v>73.95</v>
      </c>
      <c r="D140" s="383">
        <v>73.816666666666663</v>
      </c>
      <c r="E140" s="383">
        <v>73.133333333333326</v>
      </c>
      <c r="F140" s="383">
        <v>72.316666666666663</v>
      </c>
      <c r="G140" s="383">
        <v>71.633333333333326</v>
      </c>
      <c r="H140" s="383">
        <v>74.633333333333326</v>
      </c>
      <c r="I140" s="383">
        <v>75.316666666666663</v>
      </c>
      <c r="J140" s="383">
        <v>76.133333333333326</v>
      </c>
      <c r="K140" s="382">
        <v>74.5</v>
      </c>
      <c r="L140" s="382">
        <v>73</v>
      </c>
      <c r="M140" s="382">
        <v>7.2483899999999997</v>
      </c>
      <c r="N140" s="1"/>
      <c r="O140" s="1"/>
    </row>
    <row r="141" spans="1:15" ht="12.75" customHeight="1">
      <c r="A141" s="31">
        <v>131</v>
      </c>
      <c r="B141" s="381" t="s">
        <v>100</v>
      </c>
      <c r="C141" s="382">
        <v>2817.15</v>
      </c>
      <c r="D141" s="383">
        <v>2788.5333333333333</v>
      </c>
      <c r="E141" s="383">
        <v>2748.6166666666668</v>
      </c>
      <c r="F141" s="383">
        <v>2680.0833333333335</v>
      </c>
      <c r="G141" s="383">
        <v>2640.166666666667</v>
      </c>
      <c r="H141" s="383">
        <v>2857.0666666666666</v>
      </c>
      <c r="I141" s="383">
        <v>2896.9833333333336</v>
      </c>
      <c r="J141" s="383">
        <v>2965.5166666666664</v>
      </c>
      <c r="K141" s="382">
        <v>2828.45</v>
      </c>
      <c r="L141" s="382">
        <v>2720</v>
      </c>
      <c r="M141" s="382">
        <v>10.563230000000001</v>
      </c>
      <c r="N141" s="1"/>
      <c r="O141" s="1"/>
    </row>
    <row r="142" spans="1:15" ht="12.75" customHeight="1">
      <c r="A142" s="31">
        <v>132</v>
      </c>
      <c r="B142" s="381" t="s">
        <v>352</v>
      </c>
      <c r="C142" s="382">
        <v>476.55</v>
      </c>
      <c r="D142" s="383">
        <v>483.48333333333335</v>
      </c>
      <c r="E142" s="383">
        <v>464.06666666666672</v>
      </c>
      <c r="F142" s="383">
        <v>451.58333333333337</v>
      </c>
      <c r="G142" s="383">
        <v>432.16666666666674</v>
      </c>
      <c r="H142" s="383">
        <v>495.9666666666667</v>
      </c>
      <c r="I142" s="383">
        <v>515.38333333333333</v>
      </c>
      <c r="J142" s="383">
        <v>527.86666666666667</v>
      </c>
      <c r="K142" s="382">
        <v>502.9</v>
      </c>
      <c r="L142" s="382">
        <v>471</v>
      </c>
      <c r="M142" s="382">
        <v>11.352740000000001</v>
      </c>
      <c r="N142" s="1"/>
      <c r="O142" s="1"/>
    </row>
    <row r="143" spans="1:15" ht="12.75" customHeight="1">
      <c r="A143" s="31">
        <v>133</v>
      </c>
      <c r="B143" s="381" t="s">
        <v>353</v>
      </c>
      <c r="C143" s="382">
        <v>127.4</v>
      </c>
      <c r="D143" s="383">
        <v>126.8</v>
      </c>
      <c r="E143" s="383">
        <v>125.6</v>
      </c>
      <c r="F143" s="383">
        <v>123.8</v>
      </c>
      <c r="G143" s="383">
        <v>122.6</v>
      </c>
      <c r="H143" s="383">
        <v>128.6</v>
      </c>
      <c r="I143" s="383">
        <v>129.80000000000001</v>
      </c>
      <c r="J143" s="383">
        <v>131.6</v>
      </c>
      <c r="K143" s="382">
        <v>128</v>
      </c>
      <c r="L143" s="382">
        <v>125</v>
      </c>
      <c r="M143" s="382">
        <v>1.6549700000000001</v>
      </c>
      <c r="N143" s="1"/>
      <c r="O143" s="1"/>
    </row>
    <row r="144" spans="1:15" ht="12.75" customHeight="1">
      <c r="A144" s="31">
        <v>134</v>
      </c>
      <c r="B144" s="381" t="s">
        <v>356</v>
      </c>
      <c r="C144" s="382">
        <v>337.35</v>
      </c>
      <c r="D144" s="383">
        <v>328.16666666666669</v>
      </c>
      <c r="E144" s="383">
        <v>315.38333333333338</v>
      </c>
      <c r="F144" s="383">
        <v>293.41666666666669</v>
      </c>
      <c r="G144" s="383">
        <v>280.63333333333338</v>
      </c>
      <c r="H144" s="383">
        <v>350.13333333333338</v>
      </c>
      <c r="I144" s="383">
        <v>362.91666666666669</v>
      </c>
      <c r="J144" s="383">
        <v>384.88333333333338</v>
      </c>
      <c r="K144" s="382">
        <v>340.95</v>
      </c>
      <c r="L144" s="382">
        <v>306.2</v>
      </c>
      <c r="M144" s="382">
        <v>9.8204600000000006</v>
      </c>
      <c r="N144" s="1"/>
      <c r="O144" s="1"/>
    </row>
    <row r="145" spans="1:15" ht="12.75" customHeight="1">
      <c r="A145" s="31">
        <v>135</v>
      </c>
      <c r="B145" s="381" t="s">
        <v>255</v>
      </c>
      <c r="C145" s="382">
        <v>518.1</v>
      </c>
      <c r="D145" s="383">
        <v>515.93333333333339</v>
      </c>
      <c r="E145" s="383">
        <v>508.76666666666677</v>
      </c>
      <c r="F145" s="383">
        <v>499.43333333333339</v>
      </c>
      <c r="G145" s="383">
        <v>492.26666666666677</v>
      </c>
      <c r="H145" s="383">
        <v>525.26666666666677</v>
      </c>
      <c r="I145" s="383">
        <v>532.43333333333328</v>
      </c>
      <c r="J145" s="383">
        <v>541.76666666666677</v>
      </c>
      <c r="K145" s="382">
        <v>523.1</v>
      </c>
      <c r="L145" s="382">
        <v>506.6</v>
      </c>
      <c r="M145" s="382">
        <v>18.89301</v>
      </c>
      <c r="N145" s="1"/>
      <c r="O145" s="1"/>
    </row>
    <row r="146" spans="1:15" ht="12.75" customHeight="1">
      <c r="A146" s="31">
        <v>136</v>
      </c>
      <c r="B146" s="381" t="s">
        <v>256</v>
      </c>
      <c r="C146" s="382">
        <v>1712.3</v>
      </c>
      <c r="D146" s="383">
        <v>1700.5</v>
      </c>
      <c r="E146" s="383">
        <v>1679.3</v>
      </c>
      <c r="F146" s="383">
        <v>1646.3</v>
      </c>
      <c r="G146" s="383">
        <v>1625.1</v>
      </c>
      <c r="H146" s="383">
        <v>1733.5</v>
      </c>
      <c r="I146" s="383">
        <v>1754.6999999999998</v>
      </c>
      <c r="J146" s="383">
        <v>1787.7</v>
      </c>
      <c r="K146" s="382">
        <v>1721.7</v>
      </c>
      <c r="L146" s="382">
        <v>1667.5</v>
      </c>
      <c r="M146" s="382">
        <v>0.58560000000000001</v>
      </c>
      <c r="N146" s="1"/>
      <c r="O146" s="1"/>
    </row>
    <row r="147" spans="1:15" ht="12.75" customHeight="1">
      <c r="A147" s="31">
        <v>137</v>
      </c>
      <c r="B147" s="381" t="s">
        <v>357</v>
      </c>
      <c r="C147" s="382">
        <v>69.900000000000006</v>
      </c>
      <c r="D147" s="383">
        <v>69.899999999999991</v>
      </c>
      <c r="E147" s="383">
        <v>69.499999999999986</v>
      </c>
      <c r="F147" s="383">
        <v>69.099999999999994</v>
      </c>
      <c r="G147" s="383">
        <v>68.699999999999989</v>
      </c>
      <c r="H147" s="383">
        <v>70.299999999999983</v>
      </c>
      <c r="I147" s="383">
        <v>70.699999999999989</v>
      </c>
      <c r="J147" s="383">
        <v>71.09999999999998</v>
      </c>
      <c r="K147" s="382">
        <v>70.3</v>
      </c>
      <c r="L147" s="382">
        <v>69.5</v>
      </c>
      <c r="M147" s="382">
        <v>10.37378</v>
      </c>
      <c r="N147" s="1"/>
      <c r="O147" s="1"/>
    </row>
    <row r="148" spans="1:15" ht="12.75" customHeight="1">
      <c r="A148" s="31">
        <v>138</v>
      </c>
      <c r="B148" s="381" t="s">
        <v>354</v>
      </c>
      <c r="C148" s="382">
        <v>202.35</v>
      </c>
      <c r="D148" s="383">
        <v>203.01666666666665</v>
      </c>
      <c r="E148" s="383">
        <v>200.98333333333329</v>
      </c>
      <c r="F148" s="383">
        <v>199.61666666666665</v>
      </c>
      <c r="G148" s="383">
        <v>197.58333333333329</v>
      </c>
      <c r="H148" s="383">
        <v>204.3833333333333</v>
      </c>
      <c r="I148" s="383">
        <v>206.41666666666666</v>
      </c>
      <c r="J148" s="383">
        <v>207.7833333333333</v>
      </c>
      <c r="K148" s="382">
        <v>205.05</v>
      </c>
      <c r="L148" s="382">
        <v>201.65</v>
      </c>
      <c r="M148" s="382">
        <v>0.70116000000000001</v>
      </c>
      <c r="N148" s="1"/>
      <c r="O148" s="1"/>
    </row>
    <row r="149" spans="1:15" ht="12.75" customHeight="1">
      <c r="A149" s="31">
        <v>139</v>
      </c>
      <c r="B149" s="381" t="s">
        <v>358</v>
      </c>
      <c r="C149" s="382">
        <v>114.05</v>
      </c>
      <c r="D149" s="383">
        <v>114.40000000000002</v>
      </c>
      <c r="E149" s="383">
        <v>112.80000000000004</v>
      </c>
      <c r="F149" s="383">
        <v>111.55000000000003</v>
      </c>
      <c r="G149" s="383">
        <v>109.95000000000005</v>
      </c>
      <c r="H149" s="383">
        <v>115.65000000000003</v>
      </c>
      <c r="I149" s="383">
        <v>117.25000000000003</v>
      </c>
      <c r="J149" s="383">
        <v>118.50000000000003</v>
      </c>
      <c r="K149" s="382">
        <v>116</v>
      </c>
      <c r="L149" s="382">
        <v>113.15</v>
      </c>
      <c r="M149" s="382">
        <v>8.8996700000000004</v>
      </c>
      <c r="N149" s="1"/>
      <c r="O149" s="1"/>
    </row>
    <row r="150" spans="1:15" ht="12.75" customHeight="1">
      <c r="A150" s="31">
        <v>140</v>
      </c>
      <c r="B150" s="381" t="s">
        <v>840</v>
      </c>
      <c r="C150" s="382">
        <v>59.25</v>
      </c>
      <c r="D150" s="383">
        <v>59.283333333333331</v>
      </c>
      <c r="E150" s="383">
        <v>58.966666666666661</v>
      </c>
      <c r="F150" s="383">
        <v>58.68333333333333</v>
      </c>
      <c r="G150" s="383">
        <v>58.36666666666666</v>
      </c>
      <c r="H150" s="383">
        <v>59.566666666666663</v>
      </c>
      <c r="I150" s="383">
        <v>59.883333333333326</v>
      </c>
      <c r="J150" s="383">
        <v>60.166666666666664</v>
      </c>
      <c r="K150" s="382">
        <v>59.6</v>
      </c>
      <c r="L150" s="382">
        <v>59</v>
      </c>
      <c r="M150" s="382">
        <v>2.8611800000000001</v>
      </c>
      <c r="N150" s="1"/>
      <c r="O150" s="1"/>
    </row>
    <row r="151" spans="1:15" ht="12.75" customHeight="1">
      <c r="A151" s="31">
        <v>141</v>
      </c>
      <c r="B151" s="381" t="s">
        <v>359</v>
      </c>
      <c r="C151" s="382">
        <v>762.8</v>
      </c>
      <c r="D151" s="383">
        <v>758.18333333333339</v>
      </c>
      <c r="E151" s="383">
        <v>748.36666666666679</v>
      </c>
      <c r="F151" s="383">
        <v>733.93333333333339</v>
      </c>
      <c r="G151" s="383">
        <v>724.11666666666679</v>
      </c>
      <c r="H151" s="383">
        <v>772.61666666666679</v>
      </c>
      <c r="I151" s="383">
        <v>782.43333333333339</v>
      </c>
      <c r="J151" s="383">
        <v>796.86666666666679</v>
      </c>
      <c r="K151" s="382">
        <v>768</v>
      </c>
      <c r="L151" s="382">
        <v>743.75</v>
      </c>
      <c r="M151" s="382">
        <v>0.51783999999999997</v>
      </c>
      <c r="N151" s="1"/>
      <c r="O151" s="1"/>
    </row>
    <row r="152" spans="1:15" ht="12.75" customHeight="1">
      <c r="A152" s="31">
        <v>142</v>
      </c>
      <c r="B152" s="381" t="s">
        <v>101</v>
      </c>
      <c r="C152" s="382">
        <v>1883.3</v>
      </c>
      <c r="D152" s="383">
        <v>1882.1833333333334</v>
      </c>
      <c r="E152" s="383">
        <v>1873.3166666666668</v>
      </c>
      <c r="F152" s="383">
        <v>1863.3333333333335</v>
      </c>
      <c r="G152" s="383">
        <v>1854.4666666666669</v>
      </c>
      <c r="H152" s="383">
        <v>1892.1666666666667</v>
      </c>
      <c r="I152" s="383">
        <v>1901.0333333333335</v>
      </c>
      <c r="J152" s="383">
        <v>1911.0166666666667</v>
      </c>
      <c r="K152" s="382">
        <v>1891.05</v>
      </c>
      <c r="L152" s="382">
        <v>1872.2</v>
      </c>
      <c r="M152" s="382">
        <v>6.4580700000000002</v>
      </c>
      <c r="N152" s="1"/>
      <c r="O152" s="1"/>
    </row>
    <row r="153" spans="1:15" ht="12.75" customHeight="1">
      <c r="A153" s="31">
        <v>143</v>
      </c>
      <c r="B153" s="381" t="s">
        <v>102</v>
      </c>
      <c r="C153" s="382">
        <v>170.95</v>
      </c>
      <c r="D153" s="383">
        <v>170.16666666666666</v>
      </c>
      <c r="E153" s="383">
        <v>168.83333333333331</v>
      </c>
      <c r="F153" s="383">
        <v>166.71666666666667</v>
      </c>
      <c r="G153" s="383">
        <v>165.38333333333333</v>
      </c>
      <c r="H153" s="383">
        <v>172.2833333333333</v>
      </c>
      <c r="I153" s="383">
        <v>173.61666666666662</v>
      </c>
      <c r="J153" s="383">
        <v>175.73333333333329</v>
      </c>
      <c r="K153" s="382">
        <v>171.5</v>
      </c>
      <c r="L153" s="382">
        <v>168.05</v>
      </c>
      <c r="M153" s="382">
        <v>17.15072</v>
      </c>
      <c r="N153" s="1"/>
      <c r="O153" s="1"/>
    </row>
    <row r="154" spans="1:15" ht="12.75" customHeight="1">
      <c r="A154" s="31">
        <v>144</v>
      </c>
      <c r="B154" s="381" t="s">
        <v>841</v>
      </c>
      <c r="C154" s="382">
        <v>135.44999999999999</v>
      </c>
      <c r="D154" s="383">
        <v>135.24999999999997</v>
      </c>
      <c r="E154" s="383">
        <v>131.89999999999995</v>
      </c>
      <c r="F154" s="383">
        <v>128.34999999999997</v>
      </c>
      <c r="G154" s="383">
        <v>124.99999999999994</v>
      </c>
      <c r="H154" s="383">
        <v>138.79999999999995</v>
      </c>
      <c r="I154" s="383">
        <v>142.14999999999998</v>
      </c>
      <c r="J154" s="383">
        <v>145.69999999999996</v>
      </c>
      <c r="K154" s="382">
        <v>138.6</v>
      </c>
      <c r="L154" s="382">
        <v>131.69999999999999</v>
      </c>
      <c r="M154" s="382">
        <v>3.6293500000000001</v>
      </c>
      <c r="N154" s="1"/>
      <c r="O154" s="1"/>
    </row>
    <row r="155" spans="1:15" ht="12.75" customHeight="1">
      <c r="A155" s="31">
        <v>145</v>
      </c>
      <c r="B155" s="381" t="s">
        <v>360</v>
      </c>
      <c r="C155" s="382">
        <v>305.10000000000002</v>
      </c>
      <c r="D155" s="383">
        <v>302.43333333333334</v>
      </c>
      <c r="E155" s="383">
        <v>298.06666666666666</v>
      </c>
      <c r="F155" s="383">
        <v>291.0333333333333</v>
      </c>
      <c r="G155" s="383">
        <v>286.66666666666663</v>
      </c>
      <c r="H155" s="383">
        <v>309.4666666666667</v>
      </c>
      <c r="I155" s="383">
        <v>313.83333333333337</v>
      </c>
      <c r="J155" s="383">
        <v>320.86666666666673</v>
      </c>
      <c r="K155" s="382">
        <v>306.8</v>
      </c>
      <c r="L155" s="382">
        <v>295.39999999999998</v>
      </c>
      <c r="M155" s="382">
        <v>1.09151</v>
      </c>
      <c r="N155" s="1"/>
      <c r="O155" s="1"/>
    </row>
    <row r="156" spans="1:15" ht="12.75" customHeight="1">
      <c r="A156" s="31">
        <v>146</v>
      </c>
      <c r="B156" s="381" t="s">
        <v>103</v>
      </c>
      <c r="C156" s="382">
        <v>90.05</v>
      </c>
      <c r="D156" s="383">
        <v>89.883333333333326</v>
      </c>
      <c r="E156" s="383">
        <v>89.166666666666657</v>
      </c>
      <c r="F156" s="383">
        <v>88.283333333333331</v>
      </c>
      <c r="G156" s="383">
        <v>87.566666666666663</v>
      </c>
      <c r="H156" s="383">
        <v>90.766666666666652</v>
      </c>
      <c r="I156" s="383">
        <v>91.48333333333332</v>
      </c>
      <c r="J156" s="383">
        <v>92.366666666666646</v>
      </c>
      <c r="K156" s="382">
        <v>90.6</v>
      </c>
      <c r="L156" s="382">
        <v>89</v>
      </c>
      <c r="M156" s="382">
        <v>164.21120999999999</v>
      </c>
      <c r="N156" s="1"/>
      <c r="O156" s="1"/>
    </row>
    <row r="157" spans="1:15" ht="12.75" customHeight="1">
      <c r="A157" s="31">
        <v>147</v>
      </c>
      <c r="B157" s="381" t="s">
        <v>362</v>
      </c>
      <c r="C157" s="382">
        <v>530.04999999999995</v>
      </c>
      <c r="D157" s="383">
        <v>530.56666666666672</v>
      </c>
      <c r="E157" s="383">
        <v>526.78333333333342</v>
      </c>
      <c r="F157" s="383">
        <v>523.51666666666665</v>
      </c>
      <c r="G157" s="383">
        <v>519.73333333333335</v>
      </c>
      <c r="H157" s="383">
        <v>533.83333333333348</v>
      </c>
      <c r="I157" s="383">
        <v>537.61666666666679</v>
      </c>
      <c r="J157" s="383">
        <v>540.88333333333355</v>
      </c>
      <c r="K157" s="382">
        <v>534.35</v>
      </c>
      <c r="L157" s="382">
        <v>527.29999999999995</v>
      </c>
      <c r="M157" s="382">
        <v>0.59718000000000004</v>
      </c>
      <c r="N157" s="1"/>
      <c r="O157" s="1"/>
    </row>
    <row r="158" spans="1:15" ht="12.75" customHeight="1">
      <c r="A158" s="31">
        <v>148</v>
      </c>
      <c r="B158" s="381" t="s">
        <v>361</v>
      </c>
      <c r="C158" s="382">
        <v>3730.2</v>
      </c>
      <c r="D158" s="383">
        <v>3742.9333333333329</v>
      </c>
      <c r="E158" s="383">
        <v>3698.2166666666658</v>
      </c>
      <c r="F158" s="383">
        <v>3666.2333333333327</v>
      </c>
      <c r="G158" s="383">
        <v>3621.5166666666655</v>
      </c>
      <c r="H158" s="383">
        <v>3774.9166666666661</v>
      </c>
      <c r="I158" s="383">
        <v>3819.6333333333332</v>
      </c>
      <c r="J158" s="383">
        <v>3851.6166666666663</v>
      </c>
      <c r="K158" s="382">
        <v>3787.65</v>
      </c>
      <c r="L158" s="382">
        <v>3710.95</v>
      </c>
      <c r="M158" s="382">
        <v>0.10290000000000001</v>
      </c>
      <c r="N158" s="1"/>
      <c r="O158" s="1"/>
    </row>
    <row r="159" spans="1:15" ht="12.75" customHeight="1">
      <c r="A159" s="31">
        <v>149</v>
      </c>
      <c r="B159" s="381" t="s">
        <v>363</v>
      </c>
      <c r="C159" s="382">
        <v>203.25</v>
      </c>
      <c r="D159" s="383">
        <v>203.61666666666667</v>
      </c>
      <c r="E159" s="383">
        <v>202.23333333333335</v>
      </c>
      <c r="F159" s="383">
        <v>201.21666666666667</v>
      </c>
      <c r="G159" s="383">
        <v>199.83333333333334</v>
      </c>
      <c r="H159" s="383">
        <v>204.63333333333335</v>
      </c>
      <c r="I159" s="383">
        <v>206.01666666666668</v>
      </c>
      <c r="J159" s="383">
        <v>207.03333333333336</v>
      </c>
      <c r="K159" s="382">
        <v>205</v>
      </c>
      <c r="L159" s="382">
        <v>202.6</v>
      </c>
      <c r="M159" s="382">
        <v>1.80962</v>
      </c>
      <c r="N159" s="1"/>
      <c r="O159" s="1"/>
    </row>
    <row r="160" spans="1:15" ht="12.75" customHeight="1">
      <c r="A160" s="31">
        <v>150</v>
      </c>
      <c r="B160" s="381" t="s">
        <v>380</v>
      </c>
      <c r="C160" s="382">
        <v>2702.35</v>
      </c>
      <c r="D160" s="383">
        <v>2695.05</v>
      </c>
      <c r="E160" s="383">
        <v>2660.1000000000004</v>
      </c>
      <c r="F160" s="383">
        <v>2617.8500000000004</v>
      </c>
      <c r="G160" s="383">
        <v>2582.9000000000005</v>
      </c>
      <c r="H160" s="383">
        <v>2737.3</v>
      </c>
      <c r="I160" s="383">
        <v>2772.25</v>
      </c>
      <c r="J160" s="383">
        <v>2814.5</v>
      </c>
      <c r="K160" s="382">
        <v>2730</v>
      </c>
      <c r="L160" s="382">
        <v>2652.8</v>
      </c>
      <c r="M160" s="382">
        <v>0.69272999999999996</v>
      </c>
      <c r="N160" s="1"/>
      <c r="O160" s="1"/>
    </row>
    <row r="161" spans="1:15" ht="12.75" customHeight="1">
      <c r="A161" s="31">
        <v>151</v>
      </c>
      <c r="B161" s="381" t="s">
        <v>257</v>
      </c>
      <c r="C161" s="382">
        <v>288.64999999999998</v>
      </c>
      <c r="D161" s="383">
        <v>287.61666666666662</v>
      </c>
      <c r="E161" s="383">
        <v>284.28333333333325</v>
      </c>
      <c r="F161" s="383">
        <v>279.91666666666663</v>
      </c>
      <c r="G161" s="383">
        <v>276.58333333333326</v>
      </c>
      <c r="H161" s="383">
        <v>291.98333333333323</v>
      </c>
      <c r="I161" s="383">
        <v>295.31666666666661</v>
      </c>
      <c r="J161" s="383">
        <v>299.68333333333322</v>
      </c>
      <c r="K161" s="382">
        <v>290.95</v>
      </c>
      <c r="L161" s="382">
        <v>283.25</v>
      </c>
      <c r="M161" s="382">
        <v>28.041740000000001</v>
      </c>
      <c r="N161" s="1"/>
      <c r="O161" s="1"/>
    </row>
    <row r="162" spans="1:15" ht="12.75" customHeight="1">
      <c r="A162" s="31">
        <v>152</v>
      </c>
      <c r="B162" s="381" t="s">
        <v>366</v>
      </c>
      <c r="C162" s="382">
        <v>53</v>
      </c>
      <c r="D162" s="383">
        <v>53.65</v>
      </c>
      <c r="E162" s="383">
        <v>52</v>
      </c>
      <c r="F162" s="383">
        <v>51</v>
      </c>
      <c r="G162" s="383">
        <v>49.35</v>
      </c>
      <c r="H162" s="383">
        <v>54.65</v>
      </c>
      <c r="I162" s="383">
        <v>56.29999999999999</v>
      </c>
      <c r="J162" s="383">
        <v>57.3</v>
      </c>
      <c r="K162" s="382">
        <v>55.3</v>
      </c>
      <c r="L162" s="382">
        <v>52.65</v>
      </c>
      <c r="M162" s="382">
        <v>124.44981</v>
      </c>
      <c r="N162" s="1"/>
      <c r="O162" s="1"/>
    </row>
    <row r="163" spans="1:15" ht="12.75" customHeight="1">
      <c r="A163" s="31">
        <v>153</v>
      </c>
      <c r="B163" s="381" t="s">
        <v>364</v>
      </c>
      <c r="C163" s="382">
        <v>181.05</v>
      </c>
      <c r="D163" s="383">
        <v>180.45000000000002</v>
      </c>
      <c r="E163" s="383">
        <v>177.10000000000002</v>
      </c>
      <c r="F163" s="383">
        <v>173.15</v>
      </c>
      <c r="G163" s="383">
        <v>169.8</v>
      </c>
      <c r="H163" s="383">
        <v>184.40000000000003</v>
      </c>
      <c r="I163" s="383">
        <v>187.75</v>
      </c>
      <c r="J163" s="383">
        <v>191.70000000000005</v>
      </c>
      <c r="K163" s="382">
        <v>183.8</v>
      </c>
      <c r="L163" s="382">
        <v>176.5</v>
      </c>
      <c r="M163" s="382">
        <v>44.07676</v>
      </c>
      <c r="N163" s="1"/>
      <c r="O163" s="1"/>
    </row>
    <row r="164" spans="1:15" ht="12.75" customHeight="1">
      <c r="A164" s="31">
        <v>154</v>
      </c>
      <c r="B164" s="381" t="s">
        <v>379</v>
      </c>
      <c r="C164" s="382">
        <v>167</v>
      </c>
      <c r="D164" s="383">
        <v>167.46666666666667</v>
      </c>
      <c r="E164" s="383">
        <v>165.83333333333334</v>
      </c>
      <c r="F164" s="383">
        <v>164.66666666666669</v>
      </c>
      <c r="G164" s="383">
        <v>163.03333333333336</v>
      </c>
      <c r="H164" s="383">
        <v>168.63333333333333</v>
      </c>
      <c r="I164" s="383">
        <v>170.26666666666665</v>
      </c>
      <c r="J164" s="383">
        <v>171.43333333333331</v>
      </c>
      <c r="K164" s="382">
        <v>169.1</v>
      </c>
      <c r="L164" s="382">
        <v>166.3</v>
      </c>
      <c r="M164" s="382">
        <v>1.3491200000000001</v>
      </c>
      <c r="N164" s="1"/>
      <c r="O164" s="1"/>
    </row>
    <row r="165" spans="1:15" ht="12.75" customHeight="1">
      <c r="A165" s="31">
        <v>155</v>
      </c>
      <c r="B165" s="381" t="s">
        <v>104</v>
      </c>
      <c r="C165" s="382">
        <v>138.85</v>
      </c>
      <c r="D165" s="383">
        <v>137.35</v>
      </c>
      <c r="E165" s="383">
        <v>135.6</v>
      </c>
      <c r="F165" s="383">
        <v>132.35</v>
      </c>
      <c r="G165" s="383">
        <v>130.6</v>
      </c>
      <c r="H165" s="383">
        <v>140.6</v>
      </c>
      <c r="I165" s="383">
        <v>142.35</v>
      </c>
      <c r="J165" s="383">
        <v>145.6</v>
      </c>
      <c r="K165" s="382">
        <v>139.1</v>
      </c>
      <c r="L165" s="382">
        <v>134.1</v>
      </c>
      <c r="M165" s="382">
        <v>129.32561999999999</v>
      </c>
      <c r="N165" s="1"/>
      <c r="O165" s="1"/>
    </row>
    <row r="166" spans="1:15" ht="12.75" customHeight="1">
      <c r="A166" s="31">
        <v>156</v>
      </c>
      <c r="B166" s="381" t="s">
        <v>368</v>
      </c>
      <c r="C166" s="382">
        <v>3130.3</v>
      </c>
      <c r="D166" s="383">
        <v>3116.0333333333333</v>
      </c>
      <c r="E166" s="383">
        <v>3086.0666666666666</v>
      </c>
      <c r="F166" s="383">
        <v>3041.8333333333335</v>
      </c>
      <c r="G166" s="383">
        <v>3011.8666666666668</v>
      </c>
      <c r="H166" s="383">
        <v>3160.2666666666664</v>
      </c>
      <c r="I166" s="383">
        <v>3190.2333333333327</v>
      </c>
      <c r="J166" s="383">
        <v>3234.4666666666662</v>
      </c>
      <c r="K166" s="382">
        <v>3146</v>
      </c>
      <c r="L166" s="382">
        <v>3071.8</v>
      </c>
      <c r="M166" s="382">
        <v>0.26683000000000001</v>
      </c>
      <c r="N166" s="1"/>
      <c r="O166" s="1"/>
    </row>
    <row r="167" spans="1:15" ht="12.75" customHeight="1">
      <c r="A167" s="31">
        <v>157</v>
      </c>
      <c r="B167" s="381" t="s">
        <v>369</v>
      </c>
      <c r="C167" s="382">
        <v>3178.1</v>
      </c>
      <c r="D167" s="383">
        <v>3181.0333333333333</v>
      </c>
      <c r="E167" s="383">
        <v>3147.0666666666666</v>
      </c>
      <c r="F167" s="383">
        <v>3116.0333333333333</v>
      </c>
      <c r="G167" s="383">
        <v>3082.0666666666666</v>
      </c>
      <c r="H167" s="383">
        <v>3212.0666666666666</v>
      </c>
      <c r="I167" s="383">
        <v>3246.0333333333328</v>
      </c>
      <c r="J167" s="383">
        <v>3277.0666666666666</v>
      </c>
      <c r="K167" s="382">
        <v>3215</v>
      </c>
      <c r="L167" s="382">
        <v>3150</v>
      </c>
      <c r="M167" s="382">
        <v>0.38658999999999999</v>
      </c>
      <c r="N167" s="1"/>
      <c r="O167" s="1"/>
    </row>
    <row r="168" spans="1:15" ht="12.75" customHeight="1">
      <c r="A168" s="31">
        <v>158</v>
      </c>
      <c r="B168" s="381" t="s">
        <v>375</v>
      </c>
      <c r="C168" s="382">
        <v>300.7</v>
      </c>
      <c r="D168" s="383">
        <v>299.66666666666669</v>
      </c>
      <c r="E168" s="383">
        <v>295.63333333333338</v>
      </c>
      <c r="F168" s="383">
        <v>290.56666666666672</v>
      </c>
      <c r="G168" s="383">
        <v>286.53333333333342</v>
      </c>
      <c r="H168" s="383">
        <v>304.73333333333335</v>
      </c>
      <c r="I168" s="383">
        <v>308.76666666666665</v>
      </c>
      <c r="J168" s="383">
        <v>313.83333333333331</v>
      </c>
      <c r="K168" s="382">
        <v>303.7</v>
      </c>
      <c r="L168" s="382">
        <v>294.60000000000002</v>
      </c>
      <c r="M168" s="382">
        <v>1.9700599999999999</v>
      </c>
      <c r="N168" s="1"/>
      <c r="O168" s="1"/>
    </row>
    <row r="169" spans="1:15" ht="12.75" customHeight="1">
      <c r="A169" s="31">
        <v>159</v>
      </c>
      <c r="B169" s="381" t="s">
        <v>370</v>
      </c>
      <c r="C169" s="382">
        <v>140.4</v>
      </c>
      <c r="D169" s="383">
        <v>139.96666666666667</v>
      </c>
      <c r="E169" s="383">
        <v>137.93333333333334</v>
      </c>
      <c r="F169" s="383">
        <v>135.46666666666667</v>
      </c>
      <c r="G169" s="383">
        <v>133.43333333333334</v>
      </c>
      <c r="H169" s="383">
        <v>142.43333333333334</v>
      </c>
      <c r="I169" s="383">
        <v>144.4666666666667</v>
      </c>
      <c r="J169" s="383">
        <v>146.93333333333334</v>
      </c>
      <c r="K169" s="382">
        <v>142</v>
      </c>
      <c r="L169" s="382">
        <v>137.5</v>
      </c>
      <c r="M169" s="382">
        <v>3.2491500000000002</v>
      </c>
      <c r="N169" s="1"/>
      <c r="O169" s="1"/>
    </row>
    <row r="170" spans="1:15" ht="12.75" customHeight="1">
      <c r="A170" s="31">
        <v>160</v>
      </c>
      <c r="B170" s="381" t="s">
        <v>371</v>
      </c>
      <c r="C170" s="382">
        <v>5300.75</v>
      </c>
      <c r="D170" s="383">
        <v>5298.583333333333</v>
      </c>
      <c r="E170" s="383">
        <v>5280.1666666666661</v>
      </c>
      <c r="F170" s="383">
        <v>5259.583333333333</v>
      </c>
      <c r="G170" s="383">
        <v>5241.1666666666661</v>
      </c>
      <c r="H170" s="383">
        <v>5319.1666666666661</v>
      </c>
      <c r="I170" s="383">
        <v>5337.5833333333321</v>
      </c>
      <c r="J170" s="383">
        <v>5358.1666666666661</v>
      </c>
      <c r="K170" s="382">
        <v>5317</v>
      </c>
      <c r="L170" s="382">
        <v>5278</v>
      </c>
      <c r="M170" s="382">
        <v>2.3529999999999999E-2</v>
      </c>
      <c r="N170" s="1"/>
      <c r="O170" s="1"/>
    </row>
    <row r="171" spans="1:15" ht="12.75" customHeight="1">
      <c r="A171" s="31">
        <v>161</v>
      </c>
      <c r="B171" s="381" t="s">
        <v>258</v>
      </c>
      <c r="C171" s="382">
        <v>3981.05</v>
      </c>
      <c r="D171" s="383">
        <v>3982.8666666666668</v>
      </c>
      <c r="E171" s="383">
        <v>3902.7833333333338</v>
      </c>
      <c r="F171" s="383">
        <v>3824.5166666666669</v>
      </c>
      <c r="G171" s="383">
        <v>3744.4333333333338</v>
      </c>
      <c r="H171" s="383">
        <v>4061.1333333333337</v>
      </c>
      <c r="I171" s="383">
        <v>4141.2166666666672</v>
      </c>
      <c r="J171" s="383">
        <v>4219.4833333333336</v>
      </c>
      <c r="K171" s="382">
        <v>4062.95</v>
      </c>
      <c r="L171" s="382">
        <v>3904.6</v>
      </c>
      <c r="M171" s="382">
        <v>4.00366</v>
      </c>
      <c r="N171" s="1"/>
      <c r="O171" s="1"/>
    </row>
    <row r="172" spans="1:15" ht="12.75" customHeight="1">
      <c r="A172" s="31">
        <v>162</v>
      </c>
      <c r="B172" s="381" t="s">
        <v>372</v>
      </c>
      <c r="C172" s="382">
        <v>1724.85</v>
      </c>
      <c r="D172" s="383">
        <v>1714.95</v>
      </c>
      <c r="E172" s="383">
        <v>1699.9</v>
      </c>
      <c r="F172" s="383">
        <v>1674.95</v>
      </c>
      <c r="G172" s="383">
        <v>1659.9</v>
      </c>
      <c r="H172" s="383">
        <v>1739.9</v>
      </c>
      <c r="I172" s="383">
        <v>1754.9499999999998</v>
      </c>
      <c r="J172" s="383">
        <v>1779.9</v>
      </c>
      <c r="K172" s="382">
        <v>1730</v>
      </c>
      <c r="L172" s="382">
        <v>1690</v>
      </c>
      <c r="M172" s="382">
        <v>0.47608</v>
      </c>
      <c r="N172" s="1"/>
      <c r="O172" s="1"/>
    </row>
    <row r="173" spans="1:15" ht="12.75" customHeight="1">
      <c r="A173" s="31">
        <v>163</v>
      </c>
      <c r="B173" s="381" t="s">
        <v>105</v>
      </c>
      <c r="C173" s="382">
        <v>515.04999999999995</v>
      </c>
      <c r="D173" s="383">
        <v>516.01666666666665</v>
      </c>
      <c r="E173" s="383">
        <v>509.48333333333335</v>
      </c>
      <c r="F173" s="383">
        <v>503.91666666666669</v>
      </c>
      <c r="G173" s="383">
        <v>497.38333333333338</v>
      </c>
      <c r="H173" s="383">
        <v>521.58333333333326</v>
      </c>
      <c r="I173" s="383">
        <v>528.11666666666656</v>
      </c>
      <c r="J173" s="383">
        <v>533.68333333333328</v>
      </c>
      <c r="K173" s="382">
        <v>522.54999999999995</v>
      </c>
      <c r="L173" s="382">
        <v>510.45</v>
      </c>
      <c r="M173" s="382">
        <v>9.67807</v>
      </c>
      <c r="N173" s="1"/>
      <c r="O173" s="1"/>
    </row>
    <row r="174" spans="1:15" ht="12.75" customHeight="1">
      <c r="A174" s="31">
        <v>164</v>
      </c>
      <c r="B174" s="381" t="s">
        <v>367</v>
      </c>
      <c r="C174" s="382">
        <v>5095.05</v>
      </c>
      <c r="D174" s="383">
        <v>5090.7500000000009</v>
      </c>
      <c r="E174" s="383">
        <v>4978.9000000000015</v>
      </c>
      <c r="F174" s="383">
        <v>4862.7500000000009</v>
      </c>
      <c r="G174" s="383">
        <v>4750.9000000000015</v>
      </c>
      <c r="H174" s="383">
        <v>5206.9000000000015</v>
      </c>
      <c r="I174" s="383">
        <v>5318.7500000000018</v>
      </c>
      <c r="J174" s="383">
        <v>5434.9000000000015</v>
      </c>
      <c r="K174" s="382">
        <v>5202.6000000000004</v>
      </c>
      <c r="L174" s="382">
        <v>4974.6000000000004</v>
      </c>
      <c r="M174" s="382">
        <v>0.82282</v>
      </c>
      <c r="N174" s="1"/>
      <c r="O174" s="1"/>
    </row>
    <row r="175" spans="1:15" ht="12.75" customHeight="1">
      <c r="A175" s="31">
        <v>165</v>
      </c>
      <c r="B175" s="381" t="s">
        <v>107</v>
      </c>
      <c r="C175" s="382">
        <v>48.3</v>
      </c>
      <c r="D175" s="383">
        <v>48.050000000000004</v>
      </c>
      <c r="E175" s="383">
        <v>47.000000000000007</v>
      </c>
      <c r="F175" s="383">
        <v>45.7</v>
      </c>
      <c r="G175" s="383">
        <v>44.650000000000006</v>
      </c>
      <c r="H175" s="383">
        <v>49.350000000000009</v>
      </c>
      <c r="I175" s="383">
        <v>50.400000000000006</v>
      </c>
      <c r="J175" s="383">
        <v>51.70000000000001</v>
      </c>
      <c r="K175" s="382">
        <v>49.1</v>
      </c>
      <c r="L175" s="382">
        <v>46.75</v>
      </c>
      <c r="M175" s="382">
        <v>424.48469</v>
      </c>
      <c r="N175" s="1"/>
      <c r="O175" s="1"/>
    </row>
    <row r="176" spans="1:15" ht="12.75" customHeight="1">
      <c r="A176" s="31">
        <v>166</v>
      </c>
      <c r="B176" s="381" t="s">
        <v>381</v>
      </c>
      <c r="C176" s="382">
        <v>457.9</v>
      </c>
      <c r="D176" s="383">
        <v>457.7833333333333</v>
      </c>
      <c r="E176" s="383">
        <v>444.11666666666662</v>
      </c>
      <c r="F176" s="383">
        <v>430.33333333333331</v>
      </c>
      <c r="G176" s="383">
        <v>416.66666666666663</v>
      </c>
      <c r="H176" s="383">
        <v>471.56666666666661</v>
      </c>
      <c r="I176" s="383">
        <v>485.23333333333335</v>
      </c>
      <c r="J176" s="383">
        <v>499.01666666666659</v>
      </c>
      <c r="K176" s="382">
        <v>471.45</v>
      </c>
      <c r="L176" s="382">
        <v>444</v>
      </c>
      <c r="M176" s="382">
        <v>16.912790000000001</v>
      </c>
      <c r="N176" s="1"/>
      <c r="O176" s="1"/>
    </row>
    <row r="177" spans="1:15" ht="12.75" customHeight="1">
      <c r="A177" s="31">
        <v>167</v>
      </c>
      <c r="B177" s="381" t="s">
        <v>373</v>
      </c>
      <c r="C177" s="382">
        <v>1127</v>
      </c>
      <c r="D177" s="383">
        <v>1128</v>
      </c>
      <c r="E177" s="383">
        <v>1120.0999999999999</v>
      </c>
      <c r="F177" s="383">
        <v>1113.1999999999998</v>
      </c>
      <c r="G177" s="383">
        <v>1105.2999999999997</v>
      </c>
      <c r="H177" s="383">
        <v>1134.9000000000001</v>
      </c>
      <c r="I177" s="383">
        <v>1142.8000000000002</v>
      </c>
      <c r="J177" s="383">
        <v>1149.7000000000003</v>
      </c>
      <c r="K177" s="382">
        <v>1135.9000000000001</v>
      </c>
      <c r="L177" s="382">
        <v>1121.0999999999999</v>
      </c>
      <c r="M177" s="382">
        <v>8.0449999999999994E-2</v>
      </c>
      <c r="N177" s="1"/>
      <c r="O177" s="1"/>
    </row>
    <row r="178" spans="1:15" ht="12.75" customHeight="1">
      <c r="A178" s="31">
        <v>168</v>
      </c>
      <c r="B178" s="381" t="s">
        <v>259</v>
      </c>
      <c r="C178" s="382">
        <v>525.6</v>
      </c>
      <c r="D178" s="383">
        <v>525.68333333333339</v>
      </c>
      <c r="E178" s="383">
        <v>522.51666666666677</v>
      </c>
      <c r="F178" s="383">
        <v>519.43333333333339</v>
      </c>
      <c r="G178" s="383">
        <v>516.26666666666677</v>
      </c>
      <c r="H178" s="383">
        <v>528.76666666666677</v>
      </c>
      <c r="I178" s="383">
        <v>531.93333333333328</v>
      </c>
      <c r="J178" s="383">
        <v>535.01666666666677</v>
      </c>
      <c r="K178" s="382">
        <v>528.85</v>
      </c>
      <c r="L178" s="382">
        <v>522.6</v>
      </c>
      <c r="M178" s="382">
        <v>0.60121999999999998</v>
      </c>
      <c r="N178" s="1"/>
      <c r="O178" s="1"/>
    </row>
    <row r="179" spans="1:15" ht="12.75" customHeight="1">
      <c r="A179" s="31">
        <v>169</v>
      </c>
      <c r="B179" s="381" t="s">
        <v>108</v>
      </c>
      <c r="C179" s="382">
        <v>949.05</v>
      </c>
      <c r="D179" s="383">
        <v>946</v>
      </c>
      <c r="E179" s="383">
        <v>936.5</v>
      </c>
      <c r="F179" s="383">
        <v>923.95</v>
      </c>
      <c r="G179" s="383">
        <v>914.45</v>
      </c>
      <c r="H179" s="383">
        <v>958.55</v>
      </c>
      <c r="I179" s="383">
        <v>968.05</v>
      </c>
      <c r="J179" s="383">
        <v>980.59999999999991</v>
      </c>
      <c r="K179" s="382">
        <v>955.5</v>
      </c>
      <c r="L179" s="382">
        <v>933.45</v>
      </c>
      <c r="M179" s="382">
        <v>3.99966</v>
      </c>
      <c r="N179" s="1"/>
      <c r="O179" s="1"/>
    </row>
    <row r="180" spans="1:15" ht="12.75" customHeight="1">
      <c r="A180" s="31">
        <v>170</v>
      </c>
      <c r="B180" s="381" t="s">
        <v>260</v>
      </c>
      <c r="C180" s="382">
        <v>628.25</v>
      </c>
      <c r="D180" s="383">
        <v>625.75</v>
      </c>
      <c r="E180" s="383">
        <v>617.70000000000005</v>
      </c>
      <c r="F180" s="383">
        <v>607.15000000000009</v>
      </c>
      <c r="G180" s="383">
        <v>599.10000000000014</v>
      </c>
      <c r="H180" s="383">
        <v>636.29999999999995</v>
      </c>
      <c r="I180" s="383">
        <v>644.34999999999991</v>
      </c>
      <c r="J180" s="383">
        <v>654.89999999999986</v>
      </c>
      <c r="K180" s="382">
        <v>633.79999999999995</v>
      </c>
      <c r="L180" s="382">
        <v>615.20000000000005</v>
      </c>
      <c r="M180" s="382">
        <v>3.7779799999999999</v>
      </c>
      <c r="N180" s="1"/>
      <c r="O180" s="1"/>
    </row>
    <row r="181" spans="1:15" ht="12.75" customHeight="1">
      <c r="A181" s="31">
        <v>171</v>
      </c>
      <c r="B181" s="381" t="s">
        <v>109</v>
      </c>
      <c r="C181" s="382">
        <v>1903.55</v>
      </c>
      <c r="D181" s="383">
        <v>1896.7666666666667</v>
      </c>
      <c r="E181" s="383">
        <v>1883.5333333333333</v>
      </c>
      <c r="F181" s="383">
        <v>1863.5166666666667</v>
      </c>
      <c r="G181" s="383">
        <v>1850.2833333333333</v>
      </c>
      <c r="H181" s="383">
        <v>1916.7833333333333</v>
      </c>
      <c r="I181" s="383">
        <v>1930.0166666666664</v>
      </c>
      <c r="J181" s="383">
        <v>1950.0333333333333</v>
      </c>
      <c r="K181" s="382">
        <v>1910</v>
      </c>
      <c r="L181" s="382">
        <v>1876.75</v>
      </c>
      <c r="M181" s="382">
        <v>5.27766</v>
      </c>
      <c r="N181" s="1"/>
      <c r="O181" s="1"/>
    </row>
    <row r="182" spans="1:15" ht="12.75" customHeight="1">
      <c r="A182" s="31">
        <v>172</v>
      </c>
      <c r="B182" s="381" t="s">
        <v>382</v>
      </c>
      <c r="C182" s="382">
        <v>98.2</v>
      </c>
      <c r="D182" s="383">
        <v>98.63333333333334</v>
      </c>
      <c r="E182" s="383">
        <v>97.366666666666674</v>
      </c>
      <c r="F182" s="383">
        <v>96.533333333333331</v>
      </c>
      <c r="G182" s="383">
        <v>95.266666666666666</v>
      </c>
      <c r="H182" s="383">
        <v>99.466666666666683</v>
      </c>
      <c r="I182" s="383">
        <v>100.73333333333336</v>
      </c>
      <c r="J182" s="383">
        <v>101.56666666666669</v>
      </c>
      <c r="K182" s="382">
        <v>99.9</v>
      </c>
      <c r="L182" s="382">
        <v>97.8</v>
      </c>
      <c r="M182" s="382">
        <v>2.6953299999999998</v>
      </c>
      <c r="N182" s="1"/>
      <c r="O182" s="1"/>
    </row>
    <row r="183" spans="1:15" ht="12.75" customHeight="1">
      <c r="A183" s="31">
        <v>173</v>
      </c>
      <c r="B183" s="381" t="s">
        <v>110</v>
      </c>
      <c r="C183" s="382">
        <v>324.8</v>
      </c>
      <c r="D183" s="383">
        <v>325.61666666666667</v>
      </c>
      <c r="E183" s="383">
        <v>322.78333333333336</v>
      </c>
      <c r="F183" s="383">
        <v>320.76666666666671</v>
      </c>
      <c r="G183" s="383">
        <v>317.93333333333339</v>
      </c>
      <c r="H183" s="383">
        <v>327.63333333333333</v>
      </c>
      <c r="I183" s="383">
        <v>330.46666666666658</v>
      </c>
      <c r="J183" s="383">
        <v>332.48333333333329</v>
      </c>
      <c r="K183" s="382">
        <v>328.45</v>
      </c>
      <c r="L183" s="382">
        <v>323.60000000000002</v>
      </c>
      <c r="M183" s="382">
        <v>6.6919399999999998</v>
      </c>
      <c r="N183" s="1"/>
      <c r="O183" s="1"/>
    </row>
    <row r="184" spans="1:15" ht="12.75" customHeight="1">
      <c r="A184" s="31">
        <v>174</v>
      </c>
      <c r="B184" s="381" t="s">
        <v>374</v>
      </c>
      <c r="C184" s="382">
        <v>496.85</v>
      </c>
      <c r="D184" s="383">
        <v>499.05</v>
      </c>
      <c r="E184" s="383">
        <v>493.1</v>
      </c>
      <c r="F184" s="383">
        <v>489.35</v>
      </c>
      <c r="G184" s="383">
        <v>483.40000000000003</v>
      </c>
      <c r="H184" s="383">
        <v>502.8</v>
      </c>
      <c r="I184" s="383">
        <v>508.74999999999994</v>
      </c>
      <c r="J184" s="383">
        <v>512.5</v>
      </c>
      <c r="K184" s="382">
        <v>505</v>
      </c>
      <c r="L184" s="382">
        <v>495.3</v>
      </c>
      <c r="M184" s="382">
        <v>9.5697799999999997</v>
      </c>
      <c r="N184" s="1"/>
      <c r="O184" s="1"/>
    </row>
    <row r="185" spans="1:15" ht="12.75" customHeight="1">
      <c r="A185" s="31">
        <v>175</v>
      </c>
      <c r="B185" s="381" t="s">
        <v>111</v>
      </c>
      <c r="C185" s="382">
        <v>1720.55</v>
      </c>
      <c r="D185" s="383">
        <v>1725.75</v>
      </c>
      <c r="E185" s="383">
        <v>1705.4</v>
      </c>
      <c r="F185" s="383">
        <v>1690.25</v>
      </c>
      <c r="G185" s="383">
        <v>1669.9</v>
      </c>
      <c r="H185" s="383">
        <v>1740.9</v>
      </c>
      <c r="I185" s="383">
        <v>1761.25</v>
      </c>
      <c r="J185" s="383">
        <v>1776.4</v>
      </c>
      <c r="K185" s="382">
        <v>1746.1</v>
      </c>
      <c r="L185" s="382">
        <v>1710.6</v>
      </c>
      <c r="M185" s="382">
        <v>11.541180000000001</v>
      </c>
      <c r="N185" s="1"/>
      <c r="O185" s="1"/>
    </row>
    <row r="186" spans="1:15" ht="12.75" customHeight="1">
      <c r="A186" s="31">
        <v>176</v>
      </c>
      <c r="B186" s="381" t="s">
        <v>376</v>
      </c>
      <c r="C186" s="382">
        <v>167.75</v>
      </c>
      <c r="D186" s="383">
        <v>165.33333333333334</v>
      </c>
      <c r="E186" s="383">
        <v>160.66666666666669</v>
      </c>
      <c r="F186" s="383">
        <v>153.58333333333334</v>
      </c>
      <c r="G186" s="383">
        <v>148.91666666666669</v>
      </c>
      <c r="H186" s="383">
        <v>172.41666666666669</v>
      </c>
      <c r="I186" s="383">
        <v>177.08333333333337</v>
      </c>
      <c r="J186" s="383">
        <v>184.16666666666669</v>
      </c>
      <c r="K186" s="382">
        <v>170</v>
      </c>
      <c r="L186" s="382">
        <v>158.25</v>
      </c>
      <c r="M186" s="382">
        <v>99.996560000000002</v>
      </c>
      <c r="N186" s="1"/>
      <c r="O186" s="1"/>
    </row>
    <row r="187" spans="1:15" ht="12.75" customHeight="1">
      <c r="A187" s="31">
        <v>177</v>
      </c>
      <c r="B187" s="381" t="s">
        <v>377</v>
      </c>
      <c r="C187" s="382">
        <v>1946.9</v>
      </c>
      <c r="D187" s="383">
        <v>1925.3999999999999</v>
      </c>
      <c r="E187" s="383">
        <v>1900.7999999999997</v>
      </c>
      <c r="F187" s="383">
        <v>1854.6999999999998</v>
      </c>
      <c r="G187" s="383">
        <v>1830.0999999999997</v>
      </c>
      <c r="H187" s="383">
        <v>1971.4999999999998</v>
      </c>
      <c r="I187" s="383">
        <v>1996.0999999999997</v>
      </c>
      <c r="J187" s="383">
        <v>2042.1999999999998</v>
      </c>
      <c r="K187" s="382">
        <v>1950</v>
      </c>
      <c r="L187" s="382">
        <v>1879.3</v>
      </c>
      <c r="M187" s="382">
        <v>0.57443999999999995</v>
      </c>
      <c r="N187" s="1"/>
      <c r="O187" s="1"/>
    </row>
    <row r="188" spans="1:15" ht="12.75" customHeight="1">
      <c r="A188" s="31">
        <v>178</v>
      </c>
      <c r="B188" s="381" t="s">
        <v>383</v>
      </c>
      <c r="C188" s="382">
        <v>121.25</v>
      </c>
      <c r="D188" s="383">
        <v>121.46666666666665</v>
      </c>
      <c r="E188" s="383">
        <v>120.18333333333331</v>
      </c>
      <c r="F188" s="383">
        <v>119.11666666666666</v>
      </c>
      <c r="G188" s="383">
        <v>117.83333333333331</v>
      </c>
      <c r="H188" s="383">
        <v>122.5333333333333</v>
      </c>
      <c r="I188" s="383">
        <v>123.81666666666663</v>
      </c>
      <c r="J188" s="383">
        <v>124.8833333333333</v>
      </c>
      <c r="K188" s="382">
        <v>122.75</v>
      </c>
      <c r="L188" s="382">
        <v>120.4</v>
      </c>
      <c r="M188" s="382">
        <v>11.994479999999999</v>
      </c>
      <c r="N188" s="1"/>
      <c r="O188" s="1"/>
    </row>
    <row r="189" spans="1:15" ht="12.75" customHeight="1">
      <c r="A189" s="31">
        <v>179</v>
      </c>
      <c r="B189" s="381" t="s">
        <v>261</v>
      </c>
      <c r="C189" s="382">
        <v>302.7</v>
      </c>
      <c r="D189" s="383">
        <v>302.90000000000003</v>
      </c>
      <c r="E189" s="383">
        <v>299.80000000000007</v>
      </c>
      <c r="F189" s="383">
        <v>296.90000000000003</v>
      </c>
      <c r="G189" s="383">
        <v>293.80000000000007</v>
      </c>
      <c r="H189" s="383">
        <v>305.80000000000007</v>
      </c>
      <c r="I189" s="383">
        <v>308.90000000000009</v>
      </c>
      <c r="J189" s="383">
        <v>311.80000000000007</v>
      </c>
      <c r="K189" s="382">
        <v>306</v>
      </c>
      <c r="L189" s="382">
        <v>300</v>
      </c>
      <c r="M189" s="382">
        <v>5.3324800000000003</v>
      </c>
      <c r="N189" s="1"/>
      <c r="O189" s="1"/>
    </row>
    <row r="190" spans="1:15" ht="12.75" customHeight="1">
      <c r="A190" s="31">
        <v>180</v>
      </c>
      <c r="B190" s="381" t="s">
        <v>378</v>
      </c>
      <c r="C190" s="382">
        <v>645.79999999999995</v>
      </c>
      <c r="D190" s="383">
        <v>648.80000000000007</v>
      </c>
      <c r="E190" s="383">
        <v>638.10000000000014</v>
      </c>
      <c r="F190" s="383">
        <v>630.40000000000009</v>
      </c>
      <c r="G190" s="383">
        <v>619.70000000000016</v>
      </c>
      <c r="H190" s="383">
        <v>656.50000000000011</v>
      </c>
      <c r="I190" s="383">
        <v>667.20000000000016</v>
      </c>
      <c r="J190" s="383">
        <v>674.90000000000009</v>
      </c>
      <c r="K190" s="382">
        <v>659.5</v>
      </c>
      <c r="L190" s="382">
        <v>641.1</v>
      </c>
      <c r="M190" s="382">
        <v>0.99129</v>
      </c>
      <c r="N190" s="1"/>
      <c r="O190" s="1"/>
    </row>
    <row r="191" spans="1:15" ht="12.75" customHeight="1">
      <c r="A191" s="31">
        <v>181</v>
      </c>
      <c r="B191" s="381" t="s">
        <v>112</v>
      </c>
      <c r="C191" s="382">
        <v>669.2</v>
      </c>
      <c r="D191" s="383">
        <v>658.7166666666667</v>
      </c>
      <c r="E191" s="383">
        <v>646.13333333333344</v>
      </c>
      <c r="F191" s="383">
        <v>623.06666666666672</v>
      </c>
      <c r="G191" s="383">
        <v>610.48333333333346</v>
      </c>
      <c r="H191" s="383">
        <v>681.78333333333342</v>
      </c>
      <c r="I191" s="383">
        <v>694.36666666666667</v>
      </c>
      <c r="J191" s="383">
        <v>717.43333333333339</v>
      </c>
      <c r="K191" s="382">
        <v>671.3</v>
      </c>
      <c r="L191" s="382">
        <v>635.65</v>
      </c>
      <c r="M191" s="382">
        <v>16.487400000000001</v>
      </c>
      <c r="N191" s="1"/>
      <c r="O191" s="1"/>
    </row>
    <row r="192" spans="1:15" ht="12.75" customHeight="1">
      <c r="A192" s="31">
        <v>182</v>
      </c>
      <c r="B192" s="381" t="s">
        <v>262</v>
      </c>
      <c r="C192" s="382">
        <v>1248.3499999999999</v>
      </c>
      <c r="D192" s="383">
        <v>1256.4166666666667</v>
      </c>
      <c r="E192" s="383">
        <v>1236.8333333333335</v>
      </c>
      <c r="F192" s="383">
        <v>1225.3166666666668</v>
      </c>
      <c r="G192" s="383">
        <v>1205.7333333333336</v>
      </c>
      <c r="H192" s="383">
        <v>1267.9333333333334</v>
      </c>
      <c r="I192" s="383">
        <v>1287.5166666666669</v>
      </c>
      <c r="J192" s="383">
        <v>1299.0333333333333</v>
      </c>
      <c r="K192" s="382">
        <v>1276</v>
      </c>
      <c r="L192" s="382">
        <v>1244.9000000000001</v>
      </c>
      <c r="M192" s="382">
        <v>7.6593200000000001</v>
      </c>
      <c r="N192" s="1"/>
      <c r="O192" s="1"/>
    </row>
    <row r="193" spans="1:15" ht="12.75" customHeight="1">
      <c r="A193" s="31">
        <v>183</v>
      </c>
      <c r="B193" s="381" t="s">
        <v>387</v>
      </c>
      <c r="C193" s="382">
        <v>1298.6500000000001</v>
      </c>
      <c r="D193" s="383">
        <v>1304.3333333333335</v>
      </c>
      <c r="E193" s="383">
        <v>1291.4666666666669</v>
      </c>
      <c r="F193" s="383">
        <v>1284.2833333333335</v>
      </c>
      <c r="G193" s="383">
        <v>1271.416666666667</v>
      </c>
      <c r="H193" s="383">
        <v>1311.5166666666669</v>
      </c>
      <c r="I193" s="383">
        <v>1324.3833333333337</v>
      </c>
      <c r="J193" s="383">
        <v>1331.5666666666668</v>
      </c>
      <c r="K193" s="382">
        <v>1317.2</v>
      </c>
      <c r="L193" s="382">
        <v>1297.1500000000001</v>
      </c>
      <c r="M193" s="382">
        <v>1.91595</v>
      </c>
      <c r="N193" s="1"/>
      <c r="O193" s="1"/>
    </row>
    <row r="194" spans="1:15" ht="12.75" customHeight="1">
      <c r="A194" s="31">
        <v>184</v>
      </c>
      <c r="B194" s="381" t="s">
        <v>842</v>
      </c>
      <c r="C194" s="382">
        <v>22.1</v>
      </c>
      <c r="D194" s="383">
        <v>22.116666666666664</v>
      </c>
      <c r="E194" s="383">
        <v>21.833333333333329</v>
      </c>
      <c r="F194" s="383">
        <v>21.566666666666666</v>
      </c>
      <c r="G194" s="383">
        <v>21.283333333333331</v>
      </c>
      <c r="H194" s="383">
        <v>22.383333333333326</v>
      </c>
      <c r="I194" s="383">
        <v>22.666666666666664</v>
      </c>
      <c r="J194" s="383">
        <v>22.933333333333323</v>
      </c>
      <c r="K194" s="382">
        <v>22.4</v>
      </c>
      <c r="L194" s="382">
        <v>21.85</v>
      </c>
      <c r="M194" s="382">
        <v>24.516970000000001</v>
      </c>
      <c r="N194" s="1"/>
      <c r="O194" s="1"/>
    </row>
    <row r="195" spans="1:15" ht="12.75" customHeight="1">
      <c r="A195" s="31">
        <v>185</v>
      </c>
      <c r="B195" s="381" t="s">
        <v>388</v>
      </c>
      <c r="C195" s="382">
        <v>1236</v>
      </c>
      <c r="D195" s="383">
        <v>1241.8</v>
      </c>
      <c r="E195" s="383">
        <v>1224.1999999999998</v>
      </c>
      <c r="F195" s="383">
        <v>1212.3999999999999</v>
      </c>
      <c r="G195" s="383">
        <v>1194.7999999999997</v>
      </c>
      <c r="H195" s="383">
        <v>1253.5999999999999</v>
      </c>
      <c r="I195" s="383">
        <v>1271.1999999999998</v>
      </c>
      <c r="J195" s="383">
        <v>1283</v>
      </c>
      <c r="K195" s="382">
        <v>1259.4000000000001</v>
      </c>
      <c r="L195" s="382">
        <v>1230</v>
      </c>
      <c r="M195" s="382">
        <v>0.22694</v>
      </c>
      <c r="N195" s="1"/>
      <c r="O195" s="1"/>
    </row>
    <row r="196" spans="1:15" ht="12.75" customHeight="1">
      <c r="A196" s="31">
        <v>186</v>
      </c>
      <c r="B196" s="381" t="s">
        <v>113</v>
      </c>
      <c r="C196" s="382">
        <v>1386.25</v>
      </c>
      <c r="D196" s="383">
        <v>1383.3</v>
      </c>
      <c r="E196" s="383">
        <v>1373.25</v>
      </c>
      <c r="F196" s="383">
        <v>1360.25</v>
      </c>
      <c r="G196" s="383">
        <v>1350.2</v>
      </c>
      <c r="H196" s="383">
        <v>1396.3</v>
      </c>
      <c r="I196" s="383">
        <v>1406.3499999999997</v>
      </c>
      <c r="J196" s="383">
        <v>1419.35</v>
      </c>
      <c r="K196" s="382">
        <v>1393.35</v>
      </c>
      <c r="L196" s="382">
        <v>1370.3</v>
      </c>
      <c r="M196" s="382">
        <v>4.0935899999999998</v>
      </c>
      <c r="N196" s="1"/>
      <c r="O196" s="1"/>
    </row>
    <row r="197" spans="1:15" ht="12.75" customHeight="1">
      <c r="A197" s="31">
        <v>187</v>
      </c>
      <c r="B197" s="381" t="s">
        <v>114</v>
      </c>
      <c r="C197" s="382">
        <v>1284.9000000000001</v>
      </c>
      <c r="D197" s="383">
        <v>1286.5666666666666</v>
      </c>
      <c r="E197" s="383">
        <v>1275.3333333333333</v>
      </c>
      <c r="F197" s="383">
        <v>1265.7666666666667</v>
      </c>
      <c r="G197" s="383">
        <v>1254.5333333333333</v>
      </c>
      <c r="H197" s="383">
        <v>1296.1333333333332</v>
      </c>
      <c r="I197" s="383">
        <v>1307.3666666666668</v>
      </c>
      <c r="J197" s="383">
        <v>1316.9333333333332</v>
      </c>
      <c r="K197" s="382">
        <v>1297.8</v>
      </c>
      <c r="L197" s="382">
        <v>1277</v>
      </c>
      <c r="M197" s="382">
        <v>44.096319999999999</v>
      </c>
      <c r="N197" s="1"/>
      <c r="O197" s="1"/>
    </row>
    <row r="198" spans="1:15" ht="12.75" customHeight="1">
      <c r="A198" s="31">
        <v>188</v>
      </c>
      <c r="B198" s="381" t="s">
        <v>115</v>
      </c>
      <c r="C198" s="382">
        <v>2620.4</v>
      </c>
      <c r="D198" s="383">
        <v>2626.2166666666667</v>
      </c>
      <c r="E198" s="383">
        <v>2597.6833333333334</v>
      </c>
      <c r="F198" s="383">
        <v>2574.9666666666667</v>
      </c>
      <c r="G198" s="383">
        <v>2546.4333333333334</v>
      </c>
      <c r="H198" s="383">
        <v>2648.9333333333334</v>
      </c>
      <c r="I198" s="383">
        <v>2677.4666666666672</v>
      </c>
      <c r="J198" s="383">
        <v>2700.1833333333334</v>
      </c>
      <c r="K198" s="382">
        <v>2654.75</v>
      </c>
      <c r="L198" s="382">
        <v>2603.5</v>
      </c>
      <c r="M198" s="382">
        <v>46.167000000000002</v>
      </c>
      <c r="N198" s="1"/>
      <c r="O198" s="1"/>
    </row>
    <row r="199" spans="1:15" ht="12.75" customHeight="1">
      <c r="A199" s="31">
        <v>189</v>
      </c>
      <c r="B199" s="381" t="s">
        <v>116</v>
      </c>
      <c r="C199" s="382">
        <v>2450.1999999999998</v>
      </c>
      <c r="D199" s="383">
        <v>2453.1333333333332</v>
      </c>
      <c r="E199" s="383">
        <v>2438.2666666666664</v>
      </c>
      <c r="F199" s="383">
        <v>2426.333333333333</v>
      </c>
      <c r="G199" s="383">
        <v>2411.4666666666662</v>
      </c>
      <c r="H199" s="383">
        <v>2465.0666666666666</v>
      </c>
      <c r="I199" s="383">
        <v>2479.9333333333334</v>
      </c>
      <c r="J199" s="383">
        <v>2491.8666666666668</v>
      </c>
      <c r="K199" s="382">
        <v>2468</v>
      </c>
      <c r="L199" s="382">
        <v>2441.1999999999998</v>
      </c>
      <c r="M199" s="382">
        <v>1.6093599999999999</v>
      </c>
      <c r="N199" s="1"/>
      <c r="O199" s="1"/>
    </row>
    <row r="200" spans="1:15" ht="12.75" customHeight="1">
      <c r="A200" s="31">
        <v>190</v>
      </c>
      <c r="B200" s="381" t="s">
        <v>117</v>
      </c>
      <c r="C200" s="382">
        <v>1539.75</v>
      </c>
      <c r="D200" s="383">
        <v>1541.5166666666667</v>
      </c>
      <c r="E200" s="383">
        <v>1528.2833333333333</v>
      </c>
      <c r="F200" s="383">
        <v>1516.8166666666666</v>
      </c>
      <c r="G200" s="383">
        <v>1503.5833333333333</v>
      </c>
      <c r="H200" s="383">
        <v>1552.9833333333333</v>
      </c>
      <c r="I200" s="383">
        <v>1566.2166666666665</v>
      </c>
      <c r="J200" s="383">
        <v>1577.6833333333334</v>
      </c>
      <c r="K200" s="382">
        <v>1554.75</v>
      </c>
      <c r="L200" s="382">
        <v>1530.05</v>
      </c>
      <c r="M200" s="382">
        <v>48.144649999999999</v>
      </c>
      <c r="N200" s="1"/>
      <c r="O200" s="1"/>
    </row>
    <row r="201" spans="1:15" ht="12.75" customHeight="1">
      <c r="A201" s="31">
        <v>191</v>
      </c>
      <c r="B201" s="381" t="s">
        <v>118</v>
      </c>
      <c r="C201" s="382">
        <v>646.9</v>
      </c>
      <c r="D201" s="383">
        <v>647.91666666666663</v>
      </c>
      <c r="E201" s="383">
        <v>643.88333333333321</v>
      </c>
      <c r="F201" s="383">
        <v>640.86666666666656</v>
      </c>
      <c r="G201" s="383">
        <v>636.83333333333314</v>
      </c>
      <c r="H201" s="383">
        <v>650.93333333333328</v>
      </c>
      <c r="I201" s="383">
        <v>654.96666666666681</v>
      </c>
      <c r="J201" s="383">
        <v>657.98333333333335</v>
      </c>
      <c r="K201" s="382">
        <v>651.95000000000005</v>
      </c>
      <c r="L201" s="382">
        <v>644.9</v>
      </c>
      <c r="M201" s="382">
        <v>25.48339</v>
      </c>
      <c r="N201" s="1"/>
      <c r="O201" s="1"/>
    </row>
    <row r="202" spans="1:15" ht="12.75" customHeight="1">
      <c r="A202" s="31">
        <v>192</v>
      </c>
      <c r="B202" s="381" t="s">
        <v>385</v>
      </c>
      <c r="C202" s="382">
        <v>1789.05</v>
      </c>
      <c r="D202" s="383">
        <v>1798.2166666666665</v>
      </c>
      <c r="E202" s="383">
        <v>1775.833333333333</v>
      </c>
      <c r="F202" s="383">
        <v>1762.6166666666666</v>
      </c>
      <c r="G202" s="383">
        <v>1740.2333333333331</v>
      </c>
      <c r="H202" s="383">
        <v>1811.4333333333329</v>
      </c>
      <c r="I202" s="383">
        <v>1833.8166666666666</v>
      </c>
      <c r="J202" s="383">
        <v>1847.0333333333328</v>
      </c>
      <c r="K202" s="382">
        <v>1820.6</v>
      </c>
      <c r="L202" s="382">
        <v>1785</v>
      </c>
      <c r="M202" s="382">
        <v>1.7230099999999999</v>
      </c>
      <c r="N202" s="1"/>
      <c r="O202" s="1"/>
    </row>
    <row r="203" spans="1:15" ht="12.75" customHeight="1">
      <c r="A203" s="31">
        <v>193</v>
      </c>
      <c r="B203" s="381" t="s">
        <v>389</v>
      </c>
      <c r="C203" s="382">
        <v>225.95</v>
      </c>
      <c r="D203" s="383">
        <v>226.23333333333335</v>
      </c>
      <c r="E203" s="383">
        <v>223.7166666666667</v>
      </c>
      <c r="F203" s="383">
        <v>221.48333333333335</v>
      </c>
      <c r="G203" s="383">
        <v>218.9666666666667</v>
      </c>
      <c r="H203" s="383">
        <v>228.4666666666667</v>
      </c>
      <c r="I203" s="383">
        <v>230.98333333333335</v>
      </c>
      <c r="J203" s="383">
        <v>233.2166666666667</v>
      </c>
      <c r="K203" s="382">
        <v>228.75</v>
      </c>
      <c r="L203" s="382">
        <v>224</v>
      </c>
      <c r="M203" s="382">
        <v>0.82018999999999997</v>
      </c>
      <c r="N203" s="1"/>
      <c r="O203" s="1"/>
    </row>
    <row r="204" spans="1:15" ht="12.75" customHeight="1">
      <c r="A204" s="31">
        <v>194</v>
      </c>
      <c r="B204" s="381" t="s">
        <v>390</v>
      </c>
      <c r="C204" s="382">
        <v>129.55000000000001</v>
      </c>
      <c r="D204" s="383">
        <v>129.76666666666668</v>
      </c>
      <c r="E204" s="383">
        <v>128.33333333333337</v>
      </c>
      <c r="F204" s="383">
        <v>127.1166666666667</v>
      </c>
      <c r="G204" s="383">
        <v>125.68333333333339</v>
      </c>
      <c r="H204" s="383">
        <v>130.98333333333335</v>
      </c>
      <c r="I204" s="383">
        <v>132.41666666666669</v>
      </c>
      <c r="J204" s="383">
        <v>133.63333333333333</v>
      </c>
      <c r="K204" s="382">
        <v>131.19999999999999</v>
      </c>
      <c r="L204" s="382">
        <v>128.55000000000001</v>
      </c>
      <c r="M204" s="382">
        <v>4.8543799999999999</v>
      </c>
      <c r="N204" s="1"/>
      <c r="O204" s="1"/>
    </row>
    <row r="205" spans="1:15" ht="12.75" customHeight="1">
      <c r="A205" s="31">
        <v>195</v>
      </c>
      <c r="B205" s="381" t="s">
        <v>119</v>
      </c>
      <c r="C205" s="382">
        <v>2496</v>
      </c>
      <c r="D205" s="383">
        <v>2489.6666666666665</v>
      </c>
      <c r="E205" s="383">
        <v>2470.333333333333</v>
      </c>
      <c r="F205" s="383">
        <v>2444.6666666666665</v>
      </c>
      <c r="G205" s="383">
        <v>2425.333333333333</v>
      </c>
      <c r="H205" s="383">
        <v>2515.333333333333</v>
      </c>
      <c r="I205" s="383">
        <v>2534.6666666666661</v>
      </c>
      <c r="J205" s="383">
        <v>2560.333333333333</v>
      </c>
      <c r="K205" s="382">
        <v>2509</v>
      </c>
      <c r="L205" s="382">
        <v>2464</v>
      </c>
      <c r="M205" s="382">
        <v>4.0640200000000002</v>
      </c>
      <c r="N205" s="1"/>
      <c r="O205" s="1"/>
    </row>
    <row r="206" spans="1:15" ht="12.75" customHeight="1">
      <c r="A206" s="31">
        <v>196</v>
      </c>
      <c r="B206" s="381" t="s">
        <v>386</v>
      </c>
      <c r="C206" s="382">
        <v>86.75</v>
      </c>
      <c r="D206" s="383">
        <v>86.25</v>
      </c>
      <c r="E206" s="383">
        <v>84</v>
      </c>
      <c r="F206" s="383">
        <v>81.25</v>
      </c>
      <c r="G206" s="383">
        <v>79</v>
      </c>
      <c r="H206" s="383">
        <v>89</v>
      </c>
      <c r="I206" s="383">
        <v>91.25</v>
      </c>
      <c r="J206" s="383">
        <v>94</v>
      </c>
      <c r="K206" s="382">
        <v>88.5</v>
      </c>
      <c r="L206" s="382">
        <v>83.5</v>
      </c>
      <c r="M206" s="382">
        <v>354.07197000000002</v>
      </c>
      <c r="N206" s="1"/>
      <c r="O206" s="1"/>
    </row>
    <row r="207" spans="1:15" ht="12.75" customHeight="1">
      <c r="A207" s="31">
        <v>197</v>
      </c>
      <c r="B207" s="381" t="s">
        <v>843</v>
      </c>
      <c r="C207" s="382">
        <v>3570.8</v>
      </c>
      <c r="D207" s="383">
        <v>3590.6</v>
      </c>
      <c r="E207" s="383">
        <v>3532.2</v>
      </c>
      <c r="F207" s="383">
        <v>3493.6</v>
      </c>
      <c r="G207" s="383">
        <v>3435.2</v>
      </c>
      <c r="H207" s="383">
        <v>3629.2</v>
      </c>
      <c r="I207" s="383">
        <v>3687.6000000000004</v>
      </c>
      <c r="J207" s="383">
        <v>3726.2</v>
      </c>
      <c r="K207" s="382">
        <v>3649</v>
      </c>
      <c r="L207" s="382">
        <v>3552</v>
      </c>
      <c r="M207" s="382">
        <v>1.6227100000000001</v>
      </c>
      <c r="N207" s="1"/>
      <c r="O207" s="1"/>
    </row>
    <row r="208" spans="1:15" ht="12.75" customHeight="1">
      <c r="A208" s="31">
        <v>198</v>
      </c>
      <c r="B208" s="381" t="s">
        <v>829</v>
      </c>
      <c r="C208" s="382">
        <v>573.95000000000005</v>
      </c>
      <c r="D208" s="383">
        <v>579.65</v>
      </c>
      <c r="E208" s="383">
        <v>564.29999999999995</v>
      </c>
      <c r="F208" s="383">
        <v>554.65</v>
      </c>
      <c r="G208" s="383">
        <v>539.29999999999995</v>
      </c>
      <c r="H208" s="383">
        <v>589.29999999999995</v>
      </c>
      <c r="I208" s="383">
        <v>604.65000000000009</v>
      </c>
      <c r="J208" s="383">
        <v>614.29999999999995</v>
      </c>
      <c r="K208" s="382">
        <v>595</v>
      </c>
      <c r="L208" s="382">
        <v>570</v>
      </c>
      <c r="M208" s="382">
        <v>4.4430899999999998</v>
      </c>
      <c r="N208" s="1"/>
      <c r="O208" s="1"/>
    </row>
    <row r="209" spans="1:15" ht="12.75" customHeight="1">
      <c r="A209" s="31">
        <v>199</v>
      </c>
      <c r="B209" s="381" t="s">
        <v>121</v>
      </c>
      <c r="C209" s="382">
        <v>479.1</v>
      </c>
      <c r="D209" s="383">
        <v>479.43333333333334</v>
      </c>
      <c r="E209" s="383">
        <v>473.16666666666669</v>
      </c>
      <c r="F209" s="383">
        <v>467.23333333333335</v>
      </c>
      <c r="G209" s="383">
        <v>460.9666666666667</v>
      </c>
      <c r="H209" s="383">
        <v>485.36666666666667</v>
      </c>
      <c r="I209" s="383">
        <v>491.63333333333333</v>
      </c>
      <c r="J209" s="383">
        <v>497.56666666666666</v>
      </c>
      <c r="K209" s="382">
        <v>485.7</v>
      </c>
      <c r="L209" s="382">
        <v>473.5</v>
      </c>
      <c r="M209" s="382">
        <v>121.32277000000001</v>
      </c>
      <c r="N209" s="1"/>
      <c r="O209" s="1"/>
    </row>
    <row r="210" spans="1:15" ht="12.75" customHeight="1">
      <c r="A210" s="31">
        <v>200</v>
      </c>
      <c r="B210" s="381" t="s">
        <v>391</v>
      </c>
      <c r="C210" s="382">
        <v>131.80000000000001</v>
      </c>
      <c r="D210" s="383">
        <v>132.51666666666668</v>
      </c>
      <c r="E210" s="383">
        <v>130.28333333333336</v>
      </c>
      <c r="F210" s="383">
        <v>128.76666666666668</v>
      </c>
      <c r="G210" s="383">
        <v>126.53333333333336</v>
      </c>
      <c r="H210" s="383">
        <v>134.03333333333336</v>
      </c>
      <c r="I210" s="383">
        <v>136.26666666666665</v>
      </c>
      <c r="J210" s="383">
        <v>137.78333333333336</v>
      </c>
      <c r="K210" s="382">
        <v>134.75</v>
      </c>
      <c r="L210" s="382">
        <v>131</v>
      </c>
      <c r="M210" s="382">
        <v>46.582889999999999</v>
      </c>
      <c r="N210" s="1"/>
      <c r="O210" s="1"/>
    </row>
    <row r="211" spans="1:15" ht="12.75" customHeight="1">
      <c r="A211" s="31">
        <v>201</v>
      </c>
      <c r="B211" s="381" t="s">
        <v>122</v>
      </c>
      <c r="C211" s="382">
        <v>314.14999999999998</v>
      </c>
      <c r="D211" s="383">
        <v>313.21666666666664</v>
      </c>
      <c r="E211" s="383">
        <v>309.43333333333328</v>
      </c>
      <c r="F211" s="383">
        <v>304.71666666666664</v>
      </c>
      <c r="G211" s="383">
        <v>300.93333333333328</v>
      </c>
      <c r="H211" s="383">
        <v>317.93333333333328</v>
      </c>
      <c r="I211" s="383">
        <v>321.7166666666667</v>
      </c>
      <c r="J211" s="383">
        <v>326.43333333333328</v>
      </c>
      <c r="K211" s="382">
        <v>317</v>
      </c>
      <c r="L211" s="382">
        <v>308.5</v>
      </c>
      <c r="M211" s="382">
        <v>43.712600000000002</v>
      </c>
      <c r="N211" s="1"/>
      <c r="O211" s="1"/>
    </row>
    <row r="212" spans="1:15" ht="12.75" customHeight="1">
      <c r="A212" s="31">
        <v>202</v>
      </c>
      <c r="B212" s="381" t="s">
        <v>123</v>
      </c>
      <c r="C212" s="382">
        <v>2391.4</v>
      </c>
      <c r="D212" s="383">
        <v>2390.3666666666663</v>
      </c>
      <c r="E212" s="383">
        <v>2368.7333333333327</v>
      </c>
      <c r="F212" s="383">
        <v>2346.0666666666662</v>
      </c>
      <c r="G212" s="383">
        <v>2324.4333333333325</v>
      </c>
      <c r="H212" s="383">
        <v>2413.0333333333328</v>
      </c>
      <c r="I212" s="383">
        <v>2434.666666666667</v>
      </c>
      <c r="J212" s="383">
        <v>2457.333333333333</v>
      </c>
      <c r="K212" s="382">
        <v>2412</v>
      </c>
      <c r="L212" s="382">
        <v>2367.6999999999998</v>
      </c>
      <c r="M212" s="382">
        <v>11.98901</v>
      </c>
      <c r="N212" s="1"/>
      <c r="O212" s="1"/>
    </row>
    <row r="213" spans="1:15" ht="12.75" customHeight="1">
      <c r="A213" s="31">
        <v>203</v>
      </c>
      <c r="B213" s="381" t="s">
        <v>263</v>
      </c>
      <c r="C213" s="382">
        <v>331.45</v>
      </c>
      <c r="D213" s="383">
        <v>330.65000000000003</v>
      </c>
      <c r="E213" s="383">
        <v>328.80000000000007</v>
      </c>
      <c r="F213" s="383">
        <v>326.15000000000003</v>
      </c>
      <c r="G213" s="383">
        <v>324.30000000000007</v>
      </c>
      <c r="H213" s="383">
        <v>333.30000000000007</v>
      </c>
      <c r="I213" s="383">
        <v>335.15000000000009</v>
      </c>
      <c r="J213" s="383">
        <v>337.80000000000007</v>
      </c>
      <c r="K213" s="382">
        <v>332.5</v>
      </c>
      <c r="L213" s="382">
        <v>328</v>
      </c>
      <c r="M213" s="382">
        <v>3.4983300000000002</v>
      </c>
      <c r="N213" s="1"/>
      <c r="O213" s="1"/>
    </row>
    <row r="214" spans="1:15" ht="12.75" customHeight="1">
      <c r="A214" s="31">
        <v>204</v>
      </c>
      <c r="B214" s="381" t="s">
        <v>844</v>
      </c>
      <c r="C214" s="382">
        <v>789.75</v>
      </c>
      <c r="D214" s="383">
        <v>793.73333333333323</v>
      </c>
      <c r="E214" s="383">
        <v>762.46666666666647</v>
      </c>
      <c r="F214" s="383">
        <v>735.18333333333328</v>
      </c>
      <c r="G214" s="383">
        <v>703.91666666666652</v>
      </c>
      <c r="H214" s="383">
        <v>821.01666666666642</v>
      </c>
      <c r="I214" s="383">
        <v>852.28333333333308</v>
      </c>
      <c r="J214" s="383">
        <v>879.56666666666638</v>
      </c>
      <c r="K214" s="382">
        <v>825</v>
      </c>
      <c r="L214" s="382">
        <v>766.45</v>
      </c>
      <c r="M214" s="382">
        <v>3.23767</v>
      </c>
      <c r="N214" s="1"/>
      <c r="O214" s="1"/>
    </row>
    <row r="215" spans="1:15" ht="12.75" customHeight="1">
      <c r="A215" s="31">
        <v>205</v>
      </c>
      <c r="B215" s="381" t="s">
        <v>392</v>
      </c>
      <c r="C215" s="382">
        <v>42905.75</v>
      </c>
      <c r="D215" s="383">
        <v>42863.916666666664</v>
      </c>
      <c r="E215" s="383">
        <v>42427.833333333328</v>
      </c>
      <c r="F215" s="383">
        <v>41949.916666666664</v>
      </c>
      <c r="G215" s="383">
        <v>41513.833333333328</v>
      </c>
      <c r="H215" s="383">
        <v>43341.833333333328</v>
      </c>
      <c r="I215" s="383">
        <v>43777.916666666657</v>
      </c>
      <c r="J215" s="383">
        <v>44255.833333333328</v>
      </c>
      <c r="K215" s="382">
        <v>43300</v>
      </c>
      <c r="L215" s="382">
        <v>42386</v>
      </c>
      <c r="M215" s="382">
        <v>6.8390000000000006E-2</v>
      </c>
      <c r="N215" s="1"/>
      <c r="O215" s="1"/>
    </row>
    <row r="216" spans="1:15" ht="12.75" customHeight="1">
      <c r="A216" s="31">
        <v>206</v>
      </c>
      <c r="B216" s="381" t="s">
        <v>393</v>
      </c>
      <c r="C216" s="382">
        <v>41.35</v>
      </c>
      <c r="D216" s="383">
        <v>41.1</v>
      </c>
      <c r="E216" s="383">
        <v>39.75</v>
      </c>
      <c r="F216" s="383">
        <v>38.15</v>
      </c>
      <c r="G216" s="383">
        <v>36.799999999999997</v>
      </c>
      <c r="H216" s="383">
        <v>42.7</v>
      </c>
      <c r="I216" s="383">
        <v>44.050000000000011</v>
      </c>
      <c r="J216" s="383">
        <v>45.650000000000006</v>
      </c>
      <c r="K216" s="382">
        <v>42.45</v>
      </c>
      <c r="L216" s="382">
        <v>39.5</v>
      </c>
      <c r="M216" s="382">
        <v>65.928449999999998</v>
      </c>
      <c r="N216" s="1"/>
      <c r="O216" s="1"/>
    </row>
    <row r="217" spans="1:15" ht="12.75" customHeight="1">
      <c r="A217" s="31">
        <v>207</v>
      </c>
      <c r="B217" s="381" t="s">
        <v>405</v>
      </c>
      <c r="C217" s="382">
        <v>159.30000000000001</v>
      </c>
      <c r="D217" s="383">
        <v>159.81666666666669</v>
      </c>
      <c r="E217" s="383">
        <v>157.83333333333337</v>
      </c>
      <c r="F217" s="383">
        <v>156.36666666666667</v>
      </c>
      <c r="G217" s="383">
        <v>154.38333333333335</v>
      </c>
      <c r="H217" s="383">
        <v>161.28333333333339</v>
      </c>
      <c r="I217" s="383">
        <v>163.26666666666668</v>
      </c>
      <c r="J217" s="383">
        <v>164.73333333333341</v>
      </c>
      <c r="K217" s="382">
        <v>161.80000000000001</v>
      </c>
      <c r="L217" s="382">
        <v>158.35</v>
      </c>
      <c r="M217" s="382">
        <v>74.973320000000001</v>
      </c>
      <c r="N217" s="1"/>
      <c r="O217" s="1"/>
    </row>
    <row r="218" spans="1:15" ht="12.75" customHeight="1">
      <c r="A218" s="31">
        <v>208</v>
      </c>
      <c r="B218" s="381" t="s">
        <v>124</v>
      </c>
      <c r="C218" s="382">
        <v>221.8</v>
      </c>
      <c r="D218" s="383">
        <v>219.78333333333333</v>
      </c>
      <c r="E218" s="383">
        <v>216.26666666666665</v>
      </c>
      <c r="F218" s="383">
        <v>210.73333333333332</v>
      </c>
      <c r="G218" s="383">
        <v>207.21666666666664</v>
      </c>
      <c r="H218" s="383">
        <v>225.31666666666666</v>
      </c>
      <c r="I218" s="383">
        <v>228.83333333333337</v>
      </c>
      <c r="J218" s="383">
        <v>234.36666666666667</v>
      </c>
      <c r="K218" s="382">
        <v>223.3</v>
      </c>
      <c r="L218" s="382">
        <v>214.25</v>
      </c>
      <c r="M218" s="382">
        <v>154.42393999999999</v>
      </c>
      <c r="N218" s="1"/>
      <c r="O218" s="1"/>
    </row>
    <row r="219" spans="1:15" ht="12.75" customHeight="1">
      <c r="A219" s="31">
        <v>209</v>
      </c>
      <c r="B219" s="381" t="s">
        <v>125</v>
      </c>
      <c r="C219" s="382">
        <v>785.05</v>
      </c>
      <c r="D219" s="383">
        <v>783.85</v>
      </c>
      <c r="E219" s="383">
        <v>775.2</v>
      </c>
      <c r="F219" s="383">
        <v>765.35</v>
      </c>
      <c r="G219" s="383">
        <v>756.7</v>
      </c>
      <c r="H219" s="383">
        <v>793.7</v>
      </c>
      <c r="I219" s="383">
        <v>802.34999999999991</v>
      </c>
      <c r="J219" s="383">
        <v>812.2</v>
      </c>
      <c r="K219" s="382">
        <v>792.5</v>
      </c>
      <c r="L219" s="382">
        <v>774</v>
      </c>
      <c r="M219" s="382">
        <v>130.18066999999999</v>
      </c>
      <c r="N219" s="1"/>
      <c r="O219" s="1"/>
    </row>
    <row r="220" spans="1:15" ht="12.75" customHeight="1">
      <c r="A220" s="31">
        <v>210</v>
      </c>
      <c r="B220" s="381" t="s">
        <v>126</v>
      </c>
      <c r="C220" s="382">
        <v>1448.95</v>
      </c>
      <c r="D220" s="383">
        <v>1446.0666666666666</v>
      </c>
      <c r="E220" s="383">
        <v>1433.1333333333332</v>
      </c>
      <c r="F220" s="383">
        <v>1417.3166666666666</v>
      </c>
      <c r="G220" s="383">
        <v>1404.3833333333332</v>
      </c>
      <c r="H220" s="383">
        <v>1461.8833333333332</v>
      </c>
      <c r="I220" s="383">
        <v>1474.8166666666666</v>
      </c>
      <c r="J220" s="383">
        <v>1490.6333333333332</v>
      </c>
      <c r="K220" s="382">
        <v>1459</v>
      </c>
      <c r="L220" s="382">
        <v>1430.25</v>
      </c>
      <c r="M220" s="382">
        <v>3.1270099999999998</v>
      </c>
      <c r="N220" s="1"/>
      <c r="O220" s="1"/>
    </row>
    <row r="221" spans="1:15" ht="12.75" customHeight="1">
      <c r="A221" s="31">
        <v>211</v>
      </c>
      <c r="B221" s="381" t="s">
        <v>127</v>
      </c>
      <c r="C221" s="382">
        <v>575.04999999999995</v>
      </c>
      <c r="D221" s="383">
        <v>572.80000000000007</v>
      </c>
      <c r="E221" s="383">
        <v>567.60000000000014</v>
      </c>
      <c r="F221" s="383">
        <v>560.15000000000009</v>
      </c>
      <c r="G221" s="383">
        <v>554.95000000000016</v>
      </c>
      <c r="H221" s="383">
        <v>580.25000000000011</v>
      </c>
      <c r="I221" s="383">
        <v>585.45000000000016</v>
      </c>
      <c r="J221" s="383">
        <v>592.90000000000009</v>
      </c>
      <c r="K221" s="382">
        <v>578</v>
      </c>
      <c r="L221" s="382">
        <v>565.35</v>
      </c>
      <c r="M221" s="382">
        <v>5.9925699999999997</v>
      </c>
      <c r="N221" s="1"/>
      <c r="O221" s="1"/>
    </row>
    <row r="222" spans="1:15" ht="12.75" customHeight="1">
      <c r="A222" s="31">
        <v>212</v>
      </c>
      <c r="B222" s="381" t="s">
        <v>409</v>
      </c>
      <c r="C222" s="382">
        <v>261</v>
      </c>
      <c r="D222" s="383">
        <v>261.03333333333336</v>
      </c>
      <c r="E222" s="383">
        <v>256.9666666666667</v>
      </c>
      <c r="F222" s="383">
        <v>252.93333333333334</v>
      </c>
      <c r="G222" s="383">
        <v>248.86666666666667</v>
      </c>
      <c r="H222" s="383">
        <v>265.06666666666672</v>
      </c>
      <c r="I222" s="383">
        <v>269.13333333333344</v>
      </c>
      <c r="J222" s="383">
        <v>273.16666666666674</v>
      </c>
      <c r="K222" s="382">
        <v>265.10000000000002</v>
      </c>
      <c r="L222" s="382">
        <v>257</v>
      </c>
      <c r="M222" s="382">
        <v>4.9459299999999997</v>
      </c>
      <c r="N222" s="1"/>
      <c r="O222" s="1"/>
    </row>
    <row r="223" spans="1:15" ht="12.75" customHeight="1">
      <c r="A223" s="31">
        <v>213</v>
      </c>
      <c r="B223" s="381" t="s">
        <v>395</v>
      </c>
      <c r="C223" s="382">
        <v>51.35</v>
      </c>
      <c r="D223" s="383">
        <v>51.116666666666667</v>
      </c>
      <c r="E223" s="383">
        <v>50.133333333333333</v>
      </c>
      <c r="F223" s="383">
        <v>48.916666666666664</v>
      </c>
      <c r="G223" s="383">
        <v>47.93333333333333</v>
      </c>
      <c r="H223" s="383">
        <v>52.333333333333336</v>
      </c>
      <c r="I223" s="383">
        <v>53.31666666666667</v>
      </c>
      <c r="J223" s="383">
        <v>54.533333333333339</v>
      </c>
      <c r="K223" s="382">
        <v>52.1</v>
      </c>
      <c r="L223" s="382">
        <v>49.9</v>
      </c>
      <c r="M223" s="382">
        <v>231.65163000000001</v>
      </c>
      <c r="N223" s="1"/>
      <c r="O223" s="1"/>
    </row>
    <row r="224" spans="1:15" ht="12.75" customHeight="1">
      <c r="A224" s="31">
        <v>214</v>
      </c>
      <c r="B224" s="381" t="s">
        <v>128</v>
      </c>
      <c r="C224" s="382">
        <v>15.3</v>
      </c>
      <c r="D224" s="383">
        <v>15.316666666666668</v>
      </c>
      <c r="E224" s="383">
        <v>14.883333333333336</v>
      </c>
      <c r="F224" s="383">
        <v>14.466666666666669</v>
      </c>
      <c r="G224" s="383">
        <v>14.033333333333337</v>
      </c>
      <c r="H224" s="383">
        <v>15.733333333333336</v>
      </c>
      <c r="I224" s="383">
        <v>16.166666666666671</v>
      </c>
      <c r="J224" s="383">
        <v>16.583333333333336</v>
      </c>
      <c r="K224" s="382">
        <v>15.75</v>
      </c>
      <c r="L224" s="382">
        <v>14.9</v>
      </c>
      <c r="M224" s="382">
        <v>3048.0153100000002</v>
      </c>
      <c r="N224" s="1"/>
      <c r="O224" s="1"/>
    </row>
    <row r="225" spans="1:15" ht="12.75" customHeight="1">
      <c r="A225" s="31">
        <v>215</v>
      </c>
      <c r="B225" s="381" t="s">
        <v>396</v>
      </c>
      <c r="C225" s="382">
        <v>60.65</v>
      </c>
      <c r="D225" s="383">
        <v>60.79999999999999</v>
      </c>
      <c r="E225" s="383">
        <v>60.049999999999983</v>
      </c>
      <c r="F225" s="383">
        <v>59.449999999999996</v>
      </c>
      <c r="G225" s="383">
        <v>58.699999999999989</v>
      </c>
      <c r="H225" s="383">
        <v>61.399999999999977</v>
      </c>
      <c r="I225" s="383">
        <v>62.149999999999991</v>
      </c>
      <c r="J225" s="383">
        <v>62.749999999999972</v>
      </c>
      <c r="K225" s="382">
        <v>61.55</v>
      </c>
      <c r="L225" s="382">
        <v>60.2</v>
      </c>
      <c r="M225" s="382">
        <v>126.74992</v>
      </c>
      <c r="N225" s="1"/>
      <c r="O225" s="1"/>
    </row>
    <row r="226" spans="1:15" ht="12.75" customHeight="1">
      <c r="A226" s="31">
        <v>216</v>
      </c>
      <c r="B226" s="381" t="s">
        <v>129</v>
      </c>
      <c r="C226" s="382">
        <v>49.8</v>
      </c>
      <c r="D226" s="383">
        <v>49.583333333333336</v>
      </c>
      <c r="E226" s="383">
        <v>48.916666666666671</v>
      </c>
      <c r="F226" s="383">
        <v>48.033333333333339</v>
      </c>
      <c r="G226" s="383">
        <v>47.366666666666674</v>
      </c>
      <c r="H226" s="383">
        <v>50.466666666666669</v>
      </c>
      <c r="I226" s="383">
        <v>51.13333333333334</v>
      </c>
      <c r="J226" s="383">
        <v>52.016666666666666</v>
      </c>
      <c r="K226" s="382">
        <v>50.25</v>
      </c>
      <c r="L226" s="382">
        <v>48.7</v>
      </c>
      <c r="M226" s="382">
        <v>216.92204000000001</v>
      </c>
      <c r="N226" s="1"/>
      <c r="O226" s="1"/>
    </row>
    <row r="227" spans="1:15" ht="12.75" customHeight="1">
      <c r="A227" s="31">
        <v>217</v>
      </c>
      <c r="B227" s="381" t="s">
        <v>407</v>
      </c>
      <c r="C227" s="382">
        <v>261.10000000000002</v>
      </c>
      <c r="D227" s="383">
        <v>259.56666666666666</v>
      </c>
      <c r="E227" s="383">
        <v>256.5333333333333</v>
      </c>
      <c r="F227" s="383">
        <v>251.96666666666664</v>
      </c>
      <c r="G227" s="383">
        <v>248.93333333333328</v>
      </c>
      <c r="H227" s="383">
        <v>264.13333333333333</v>
      </c>
      <c r="I227" s="383">
        <v>267.16666666666674</v>
      </c>
      <c r="J227" s="383">
        <v>271.73333333333335</v>
      </c>
      <c r="K227" s="382">
        <v>262.60000000000002</v>
      </c>
      <c r="L227" s="382">
        <v>255</v>
      </c>
      <c r="M227" s="382">
        <v>71.415530000000004</v>
      </c>
      <c r="N227" s="1"/>
      <c r="O227" s="1"/>
    </row>
    <row r="228" spans="1:15" ht="12.75" customHeight="1">
      <c r="A228" s="31">
        <v>218</v>
      </c>
      <c r="B228" s="381" t="s">
        <v>397</v>
      </c>
      <c r="C228" s="382">
        <v>1185.0999999999999</v>
      </c>
      <c r="D228" s="383">
        <v>1185.4666666666665</v>
      </c>
      <c r="E228" s="383">
        <v>1079.9333333333329</v>
      </c>
      <c r="F228" s="383">
        <v>974.76666666666642</v>
      </c>
      <c r="G228" s="383">
        <v>869.23333333333289</v>
      </c>
      <c r="H228" s="383">
        <v>1290.633333333333</v>
      </c>
      <c r="I228" s="383">
        <v>1396.1666666666663</v>
      </c>
      <c r="J228" s="383">
        <v>1501.333333333333</v>
      </c>
      <c r="K228" s="382">
        <v>1291</v>
      </c>
      <c r="L228" s="382">
        <v>1080.3</v>
      </c>
      <c r="M228" s="382">
        <v>3.2084000000000001</v>
      </c>
      <c r="N228" s="1"/>
      <c r="O228" s="1"/>
    </row>
    <row r="229" spans="1:15" ht="12.75" customHeight="1">
      <c r="A229" s="31">
        <v>219</v>
      </c>
      <c r="B229" s="381" t="s">
        <v>130</v>
      </c>
      <c r="C229" s="382">
        <v>464.55</v>
      </c>
      <c r="D229" s="383">
        <v>463.11666666666662</v>
      </c>
      <c r="E229" s="383">
        <v>460.43333333333322</v>
      </c>
      <c r="F229" s="383">
        <v>456.31666666666661</v>
      </c>
      <c r="G229" s="383">
        <v>453.63333333333321</v>
      </c>
      <c r="H229" s="383">
        <v>467.23333333333323</v>
      </c>
      <c r="I229" s="383">
        <v>469.91666666666663</v>
      </c>
      <c r="J229" s="383">
        <v>474.03333333333325</v>
      </c>
      <c r="K229" s="382">
        <v>465.8</v>
      </c>
      <c r="L229" s="382">
        <v>459</v>
      </c>
      <c r="M229" s="382">
        <v>44.755020000000002</v>
      </c>
      <c r="N229" s="1"/>
      <c r="O229" s="1"/>
    </row>
    <row r="230" spans="1:15" ht="12.75" customHeight="1">
      <c r="A230" s="31">
        <v>220</v>
      </c>
      <c r="B230" s="381" t="s">
        <v>398</v>
      </c>
      <c r="C230" s="382">
        <v>297.64999999999998</v>
      </c>
      <c r="D230" s="383">
        <v>293.86666666666662</v>
      </c>
      <c r="E230" s="383">
        <v>288.73333333333323</v>
      </c>
      <c r="F230" s="383">
        <v>279.81666666666661</v>
      </c>
      <c r="G230" s="383">
        <v>274.68333333333322</v>
      </c>
      <c r="H230" s="383">
        <v>302.78333333333325</v>
      </c>
      <c r="I230" s="383">
        <v>307.91666666666657</v>
      </c>
      <c r="J230" s="383">
        <v>316.83333333333326</v>
      </c>
      <c r="K230" s="382">
        <v>299</v>
      </c>
      <c r="L230" s="382">
        <v>284.95</v>
      </c>
      <c r="M230" s="382">
        <v>4.7169699999999999</v>
      </c>
      <c r="N230" s="1"/>
      <c r="O230" s="1"/>
    </row>
    <row r="231" spans="1:15" ht="12.75" customHeight="1">
      <c r="A231" s="31">
        <v>221</v>
      </c>
      <c r="B231" s="381" t="s">
        <v>399</v>
      </c>
      <c r="C231" s="382">
        <v>1500</v>
      </c>
      <c r="D231" s="383">
        <v>1508.3333333333333</v>
      </c>
      <c r="E231" s="383">
        <v>1476.6666666666665</v>
      </c>
      <c r="F231" s="383">
        <v>1453.3333333333333</v>
      </c>
      <c r="G231" s="383">
        <v>1421.6666666666665</v>
      </c>
      <c r="H231" s="383">
        <v>1531.6666666666665</v>
      </c>
      <c r="I231" s="383">
        <v>1563.333333333333</v>
      </c>
      <c r="J231" s="383">
        <v>1586.6666666666665</v>
      </c>
      <c r="K231" s="382">
        <v>1540</v>
      </c>
      <c r="L231" s="382">
        <v>1485</v>
      </c>
      <c r="M231" s="382">
        <v>0.33334000000000003</v>
      </c>
      <c r="N231" s="1"/>
      <c r="O231" s="1"/>
    </row>
    <row r="232" spans="1:15" ht="12.75" customHeight="1">
      <c r="A232" s="31">
        <v>222</v>
      </c>
      <c r="B232" s="381" t="s">
        <v>131</v>
      </c>
      <c r="C232" s="382">
        <v>186.6</v>
      </c>
      <c r="D232" s="383">
        <v>184.31666666666669</v>
      </c>
      <c r="E232" s="383">
        <v>181.28333333333339</v>
      </c>
      <c r="F232" s="383">
        <v>175.9666666666667</v>
      </c>
      <c r="G232" s="383">
        <v>172.93333333333339</v>
      </c>
      <c r="H232" s="383">
        <v>189.63333333333338</v>
      </c>
      <c r="I232" s="383">
        <v>192.66666666666669</v>
      </c>
      <c r="J232" s="383">
        <v>197.98333333333338</v>
      </c>
      <c r="K232" s="382">
        <v>187.35</v>
      </c>
      <c r="L232" s="382">
        <v>179</v>
      </c>
      <c r="M232" s="382">
        <v>52.595129999999997</v>
      </c>
      <c r="N232" s="1"/>
      <c r="O232" s="1"/>
    </row>
    <row r="233" spans="1:15" ht="12.75" customHeight="1">
      <c r="A233" s="31">
        <v>223</v>
      </c>
      <c r="B233" s="381" t="s">
        <v>404</v>
      </c>
      <c r="C233" s="382">
        <v>208.05</v>
      </c>
      <c r="D233" s="383">
        <v>206.86666666666667</v>
      </c>
      <c r="E233" s="383">
        <v>204.03333333333336</v>
      </c>
      <c r="F233" s="383">
        <v>200.01666666666668</v>
      </c>
      <c r="G233" s="383">
        <v>197.18333333333337</v>
      </c>
      <c r="H233" s="383">
        <v>210.88333333333335</v>
      </c>
      <c r="I233" s="383">
        <v>213.71666666666667</v>
      </c>
      <c r="J233" s="383">
        <v>217.73333333333335</v>
      </c>
      <c r="K233" s="382">
        <v>209.7</v>
      </c>
      <c r="L233" s="382">
        <v>202.85</v>
      </c>
      <c r="M233" s="382">
        <v>34.091760000000001</v>
      </c>
      <c r="N233" s="1"/>
      <c r="O233" s="1"/>
    </row>
    <row r="234" spans="1:15" ht="12.75" customHeight="1">
      <c r="A234" s="31">
        <v>224</v>
      </c>
      <c r="B234" s="381" t="s">
        <v>265</v>
      </c>
      <c r="C234" s="382">
        <v>6569.2</v>
      </c>
      <c r="D234" s="383">
        <v>6550.5333333333328</v>
      </c>
      <c r="E234" s="383">
        <v>6458.6666666666661</v>
      </c>
      <c r="F234" s="383">
        <v>6348.1333333333332</v>
      </c>
      <c r="G234" s="383">
        <v>6256.2666666666664</v>
      </c>
      <c r="H234" s="383">
        <v>6661.0666666666657</v>
      </c>
      <c r="I234" s="383">
        <v>6752.9333333333325</v>
      </c>
      <c r="J234" s="383">
        <v>6863.4666666666653</v>
      </c>
      <c r="K234" s="382">
        <v>6642.4</v>
      </c>
      <c r="L234" s="382">
        <v>6440</v>
      </c>
      <c r="M234" s="382">
        <v>1.0442</v>
      </c>
      <c r="N234" s="1"/>
      <c r="O234" s="1"/>
    </row>
    <row r="235" spans="1:15" ht="12.75" customHeight="1">
      <c r="A235" s="31">
        <v>225</v>
      </c>
      <c r="B235" s="381" t="s">
        <v>406</v>
      </c>
      <c r="C235" s="382">
        <v>143.1</v>
      </c>
      <c r="D235" s="383">
        <v>142.94999999999999</v>
      </c>
      <c r="E235" s="383">
        <v>141.44999999999999</v>
      </c>
      <c r="F235" s="383">
        <v>139.80000000000001</v>
      </c>
      <c r="G235" s="383">
        <v>138.30000000000001</v>
      </c>
      <c r="H235" s="383">
        <v>144.59999999999997</v>
      </c>
      <c r="I235" s="383">
        <v>146.09999999999997</v>
      </c>
      <c r="J235" s="383">
        <v>147.74999999999994</v>
      </c>
      <c r="K235" s="382">
        <v>144.44999999999999</v>
      </c>
      <c r="L235" s="382">
        <v>141.30000000000001</v>
      </c>
      <c r="M235" s="382">
        <v>24.52008</v>
      </c>
      <c r="N235" s="1"/>
      <c r="O235" s="1"/>
    </row>
    <row r="236" spans="1:15" ht="12.75" customHeight="1">
      <c r="A236" s="31">
        <v>226</v>
      </c>
      <c r="B236" s="381" t="s">
        <v>132</v>
      </c>
      <c r="C236" s="382">
        <v>1960.15</v>
      </c>
      <c r="D236" s="383">
        <v>1963.7333333333336</v>
      </c>
      <c r="E236" s="383">
        <v>1936.5666666666671</v>
      </c>
      <c r="F236" s="383">
        <v>1912.9833333333336</v>
      </c>
      <c r="G236" s="383">
        <v>1885.8166666666671</v>
      </c>
      <c r="H236" s="383">
        <v>1987.3166666666671</v>
      </c>
      <c r="I236" s="383">
        <v>2014.4833333333336</v>
      </c>
      <c r="J236" s="383">
        <v>2038.0666666666671</v>
      </c>
      <c r="K236" s="382">
        <v>1990.9</v>
      </c>
      <c r="L236" s="382">
        <v>1940.15</v>
      </c>
      <c r="M236" s="382">
        <v>10.6417</v>
      </c>
      <c r="N236" s="1"/>
      <c r="O236" s="1"/>
    </row>
    <row r="237" spans="1:15" ht="12.75" customHeight="1">
      <c r="A237" s="31">
        <v>227</v>
      </c>
      <c r="B237" s="381" t="s">
        <v>845</v>
      </c>
      <c r="C237" s="382">
        <v>2046.15</v>
      </c>
      <c r="D237" s="383">
        <v>2058.2000000000003</v>
      </c>
      <c r="E237" s="383">
        <v>2027.9500000000007</v>
      </c>
      <c r="F237" s="383">
        <v>2009.7500000000005</v>
      </c>
      <c r="G237" s="383">
        <v>1979.5000000000009</v>
      </c>
      <c r="H237" s="383">
        <v>2076.4000000000005</v>
      </c>
      <c r="I237" s="383">
        <v>2106.6499999999996</v>
      </c>
      <c r="J237" s="383">
        <v>2124.8500000000004</v>
      </c>
      <c r="K237" s="382">
        <v>2088.4499999999998</v>
      </c>
      <c r="L237" s="382">
        <v>2040</v>
      </c>
      <c r="M237" s="382">
        <v>0.85816000000000003</v>
      </c>
      <c r="N237" s="1"/>
      <c r="O237" s="1"/>
    </row>
    <row r="238" spans="1:15" ht="12.75" customHeight="1">
      <c r="A238" s="31">
        <v>228</v>
      </c>
      <c r="B238" s="381" t="s">
        <v>410</v>
      </c>
      <c r="C238" s="382">
        <v>437.65</v>
      </c>
      <c r="D238" s="383">
        <v>439.40000000000003</v>
      </c>
      <c r="E238" s="383">
        <v>433.25000000000006</v>
      </c>
      <c r="F238" s="383">
        <v>428.85</v>
      </c>
      <c r="G238" s="383">
        <v>422.70000000000005</v>
      </c>
      <c r="H238" s="383">
        <v>443.80000000000007</v>
      </c>
      <c r="I238" s="383">
        <v>449.95000000000005</v>
      </c>
      <c r="J238" s="383">
        <v>454.35000000000008</v>
      </c>
      <c r="K238" s="382">
        <v>445.55</v>
      </c>
      <c r="L238" s="382">
        <v>435</v>
      </c>
      <c r="M238" s="382">
        <v>0.56854000000000005</v>
      </c>
      <c r="N238" s="1"/>
      <c r="O238" s="1"/>
    </row>
    <row r="239" spans="1:15" ht="12.75" customHeight="1">
      <c r="A239" s="31">
        <v>229</v>
      </c>
      <c r="B239" s="381" t="s">
        <v>133</v>
      </c>
      <c r="C239" s="382">
        <v>921.7</v>
      </c>
      <c r="D239" s="383">
        <v>910.25</v>
      </c>
      <c r="E239" s="383">
        <v>896.5</v>
      </c>
      <c r="F239" s="383">
        <v>871.3</v>
      </c>
      <c r="G239" s="383">
        <v>857.55</v>
      </c>
      <c r="H239" s="383">
        <v>935.45</v>
      </c>
      <c r="I239" s="383">
        <v>949.2</v>
      </c>
      <c r="J239" s="383">
        <v>974.40000000000009</v>
      </c>
      <c r="K239" s="382">
        <v>924</v>
      </c>
      <c r="L239" s="382">
        <v>885.05</v>
      </c>
      <c r="M239" s="382">
        <v>52.092390000000002</v>
      </c>
      <c r="N239" s="1"/>
      <c r="O239" s="1"/>
    </row>
    <row r="240" spans="1:15" ht="12.75" customHeight="1">
      <c r="A240" s="31">
        <v>230</v>
      </c>
      <c r="B240" s="381" t="s">
        <v>134</v>
      </c>
      <c r="C240" s="382">
        <v>261.89999999999998</v>
      </c>
      <c r="D240" s="383">
        <v>259.5</v>
      </c>
      <c r="E240" s="383">
        <v>256</v>
      </c>
      <c r="F240" s="383">
        <v>250.1</v>
      </c>
      <c r="G240" s="383">
        <v>246.6</v>
      </c>
      <c r="H240" s="383">
        <v>265.39999999999998</v>
      </c>
      <c r="I240" s="383">
        <v>268.89999999999998</v>
      </c>
      <c r="J240" s="383">
        <v>274.8</v>
      </c>
      <c r="K240" s="382">
        <v>263</v>
      </c>
      <c r="L240" s="382">
        <v>253.6</v>
      </c>
      <c r="M240" s="382">
        <v>33.623429999999999</v>
      </c>
      <c r="N240" s="1"/>
      <c r="O240" s="1"/>
    </row>
    <row r="241" spans="1:15" ht="12.75" customHeight="1">
      <c r="A241" s="31">
        <v>231</v>
      </c>
      <c r="B241" s="381" t="s">
        <v>411</v>
      </c>
      <c r="C241" s="382">
        <v>39.799999999999997</v>
      </c>
      <c r="D241" s="383">
        <v>39.9</v>
      </c>
      <c r="E241" s="383">
        <v>39.5</v>
      </c>
      <c r="F241" s="383">
        <v>39.200000000000003</v>
      </c>
      <c r="G241" s="383">
        <v>38.800000000000004</v>
      </c>
      <c r="H241" s="383">
        <v>40.199999999999996</v>
      </c>
      <c r="I241" s="383">
        <v>40.599999999999987</v>
      </c>
      <c r="J241" s="383">
        <v>40.899999999999991</v>
      </c>
      <c r="K241" s="382">
        <v>40.299999999999997</v>
      </c>
      <c r="L241" s="382">
        <v>39.6</v>
      </c>
      <c r="M241" s="382">
        <v>20.738009999999999</v>
      </c>
      <c r="N241" s="1"/>
      <c r="O241" s="1"/>
    </row>
    <row r="242" spans="1:15" ht="12.75" customHeight="1">
      <c r="A242" s="31">
        <v>232</v>
      </c>
      <c r="B242" s="381" t="s">
        <v>135</v>
      </c>
      <c r="C242" s="382">
        <v>1817.8</v>
      </c>
      <c r="D242" s="383">
        <v>1815.2666666666667</v>
      </c>
      <c r="E242" s="383">
        <v>1802.5333333333333</v>
      </c>
      <c r="F242" s="383">
        <v>1787.2666666666667</v>
      </c>
      <c r="G242" s="383">
        <v>1774.5333333333333</v>
      </c>
      <c r="H242" s="383">
        <v>1830.5333333333333</v>
      </c>
      <c r="I242" s="383">
        <v>1843.2666666666664</v>
      </c>
      <c r="J242" s="383">
        <v>1858.5333333333333</v>
      </c>
      <c r="K242" s="382">
        <v>1828</v>
      </c>
      <c r="L242" s="382">
        <v>1800</v>
      </c>
      <c r="M242" s="382">
        <v>64.492050000000006</v>
      </c>
      <c r="N242" s="1"/>
      <c r="O242" s="1"/>
    </row>
    <row r="243" spans="1:15" ht="12.75" customHeight="1">
      <c r="A243" s="31">
        <v>233</v>
      </c>
      <c r="B243" s="381" t="s">
        <v>412</v>
      </c>
      <c r="C243" s="382">
        <v>1246.4000000000001</v>
      </c>
      <c r="D243" s="383">
        <v>1245.2666666666667</v>
      </c>
      <c r="E243" s="383">
        <v>1210.7833333333333</v>
      </c>
      <c r="F243" s="383">
        <v>1175.1666666666667</v>
      </c>
      <c r="G243" s="383">
        <v>1140.6833333333334</v>
      </c>
      <c r="H243" s="383">
        <v>1280.8833333333332</v>
      </c>
      <c r="I243" s="383">
        <v>1315.3666666666663</v>
      </c>
      <c r="J243" s="383">
        <v>1350.9833333333331</v>
      </c>
      <c r="K243" s="382">
        <v>1279.75</v>
      </c>
      <c r="L243" s="382">
        <v>1209.6500000000001</v>
      </c>
      <c r="M243" s="382">
        <v>0.38614999999999999</v>
      </c>
      <c r="N243" s="1"/>
      <c r="O243" s="1"/>
    </row>
    <row r="244" spans="1:15" ht="12.75" customHeight="1">
      <c r="A244" s="31">
        <v>234</v>
      </c>
      <c r="B244" s="381" t="s">
        <v>413</v>
      </c>
      <c r="C244" s="382">
        <v>355.7</v>
      </c>
      <c r="D244" s="383">
        <v>353.09999999999997</v>
      </c>
      <c r="E244" s="383">
        <v>348.64999999999992</v>
      </c>
      <c r="F244" s="383">
        <v>341.59999999999997</v>
      </c>
      <c r="G244" s="383">
        <v>337.14999999999992</v>
      </c>
      <c r="H244" s="383">
        <v>360.14999999999992</v>
      </c>
      <c r="I244" s="383">
        <v>364.59999999999997</v>
      </c>
      <c r="J244" s="383">
        <v>371.64999999999992</v>
      </c>
      <c r="K244" s="382">
        <v>357.55</v>
      </c>
      <c r="L244" s="382">
        <v>346.05</v>
      </c>
      <c r="M244" s="382">
        <v>2.83982</v>
      </c>
      <c r="N244" s="1"/>
      <c r="O244" s="1"/>
    </row>
    <row r="245" spans="1:15" ht="12.75" customHeight="1">
      <c r="A245" s="31">
        <v>235</v>
      </c>
      <c r="B245" s="381" t="s">
        <v>414</v>
      </c>
      <c r="C245" s="382">
        <v>719.15</v>
      </c>
      <c r="D245" s="383">
        <v>717.86666666666667</v>
      </c>
      <c r="E245" s="383">
        <v>704.2833333333333</v>
      </c>
      <c r="F245" s="383">
        <v>689.41666666666663</v>
      </c>
      <c r="G245" s="383">
        <v>675.83333333333326</v>
      </c>
      <c r="H245" s="383">
        <v>732.73333333333335</v>
      </c>
      <c r="I245" s="383">
        <v>746.31666666666661</v>
      </c>
      <c r="J245" s="383">
        <v>761.18333333333339</v>
      </c>
      <c r="K245" s="382">
        <v>731.45</v>
      </c>
      <c r="L245" s="382">
        <v>703</v>
      </c>
      <c r="M245" s="382">
        <v>3.246</v>
      </c>
      <c r="N245" s="1"/>
      <c r="O245" s="1"/>
    </row>
    <row r="246" spans="1:15" ht="12.75" customHeight="1">
      <c r="A246" s="31">
        <v>236</v>
      </c>
      <c r="B246" s="381" t="s">
        <v>408</v>
      </c>
      <c r="C246" s="382">
        <v>20.75</v>
      </c>
      <c r="D246" s="383">
        <v>20.633333333333336</v>
      </c>
      <c r="E246" s="383">
        <v>20.416666666666671</v>
      </c>
      <c r="F246" s="383">
        <v>20.083333333333336</v>
      </c>
      <c r="G246" s="383">
        <v>19.866666666666671</v>
      </c>
      <c r="H246" s="383">
        <v>20.966666666666672</v>
      </c>
      <c r="I246" s="383">
        <v>21.183333333333334</v>
      </c>
      <c r="J246" s="383">
        <v>21.516666666666673</v>
      </c>
      <c r="K246" s="382">
        <v>20.85</v>
      </c>
      <c r="L246" s="382">
        <v>20.3</v>
      </c>
      <c r="M246" s="382">
        <v>54.717030000000001</v>
      </c>
      <c r="N246" s="1"/>
      <c r="O246" s="1"/>
    </row>
    <row r="247" spans="1:15" ht="12.75" customHeight="1">
      <c r="A247" s="31">
        <v>237</v>
      </c>
      <c r="B247" s="381" t="s">
        <v>136</v>
      </c>
      <c r="C247" s="382">
        <v>117.25</v>
      </c>
      <c r="D247" s="383">
        <v>115.98333333333333</v>
      </c>
      <c r="E247" s="383">
        <v>114.31666666666666</v>
      </c>
      <c r="F247" s="383">
        <v>111.38333333333333</v>
      </c>
      <c r="G247" s="383">
        <v>109.71666666666665</v>
      </c>
      <c r="H247" s="383">
        <v>118.91666666666667</v>
      </c>
      <c r="I247" s="383">
        <v>120.58333333333333</v>
      </c>
      <c r="J247" s="383">
        <v>123.51666666666668</v>
      </c>
      <c r="K247" s="382">
        <v>117.65</v>
      </c>
      <c r="L247" s="382">
        <v>113.05</v>
      </c>
      <c r="M247" s="382">
        <v>71.970380000000006</v>
      </c>
      <c r="N247" s="1"/>
      <c r="O247" s="1"/>
    </row>
    <row r="248" spans="1:15" ht="12.75" customHeight="1">
      <c r="A248" s="31">
        <v>238</v>
      </c>
      <c r="B248" s="381" t="s">
        <v>400</v>
      </c>
      <c r="C248" s="382">
        <v>468.1</v>
      </c>
      <c r="D248" s="383">
        <v>467.31666666666666</v>
      </c>
      <c r="E248" s="383">
        <v>462.7833333333333</v>
      </c>
      <c r="F248" s="383">
        <v>457.46666666666664</v>
      </c>
      <c r="G248" s="383">
        <v>452.93333333333328</v>
      </c>
      <c r="H248" s="383">
        <v>472.63333333333333</v>
      </c>
      <c r="I248" s="383">
        <v>477.16666666666674</v>
      </c>
      <c r="J248" s="383">
        <v>482.48333333333335</v>
      </c>
      <c r="K248" s="382">
        <v>471.85</v>
      </c>
      <c r="L248" s="382">
        <v>462</v>
      </c>
      <c r="M248" s="382">
        <v>1.3648199999999999</v>
      </c>
      <c r="N248" s="1"/>
      <c r="O248" s="1"/>
    </row>
    <row r="249" spans="1:15" ht="12.75" customHeight="1">
      <c r="A249" s="31">
        <v>239</v>
      </c>
      <c r="B249" s="381" t="s">
        <v>266</v>
      </c>
      <c r="C249" s="382">
        <v>2151.1999999999998</v>
      </c>
      <c r="D249" s="383">
        <v>2161.0666666666666</v>
      </c>
      <c r="E249" s="383">
        <v>2130.1333333333332</v>
      </c>
      <c r="F249" s="383">
        <v>2109.0666666666666</v>
      </c>
      <c r="G249" s="383">
        <v>2078.1333333333332</v>
      </c>
      <c r="H249" s="383">
        <v>2182.1333333333332</v>
      </c>
      <c r="I249" s="383">
        <v>2213.0666666666666</v>
      </c>
      <c r="J249" s="383">
        <v>2234.1333333333332</v>
      </c>
      <c r="K249" s="382">
        <v>2192</v>
      </c>
      <c r="L249" s="382">
        <v>2140</v>
      </c>
      <c r="M249" s="382">
        <v>2.0125199999999999</v>
      </c>
      <c r="N249" s="1"/>
      <c r="O249" s="1"/>
    </row>
    <row r="250" spans="1:15" ht="12.75" customHeight="1">
      <c r="A250" s="31">
        <v>240</v>
      </c>
      <c r="B250" s="381" t="s">
        <v>401</v>
      </c>
      <c r="C250" s="382">
        <v>230.6</v>
      </c>
      <c r="D250" s="383">
        <v>227.93333333333331</v>
      </c>
      <c r="E250" s="383">
        <v>221.86666666666662</v>
      </c>
      <c r="F250" s="383">
        <v>213.1333333333333</v>
      </c>
      <c r="G250" s="383">
        <v>207.06666666666661</v>
      </c>
      <c r="H250" s="383">
        <v>236.66666666666663</v>
      </c>
      <c r="I250" s="383">
        <v>242.73333333333329</v>
      </c>
      <c r="J250" s="383">
        <v>251.46666666666664</v>
      </c>
      <c r="K250" s="382">
        <v>234</v>
      </c>
      <c r="L250" s="382">
        <v>219.2</v>
      </c>
      <c r="M250" s="382">
        <v>43.062449999999998</v>
      </c>
      <c r="N250" s="1"/>
      <c r="O250" s="1"/>
    </row>
    <row r="251" spans="1:15" ht="12.75" customHeight="1">
      <c r="A251" s="31">
        <v>241</v>
      </c>
      <c r="B251" s="381" t="s">
        <v>402</v>
      </c>
      <c r="C251" s="382">
        <v>46.05</v>
      </c>
      <c r="D251" s="383">
        <v>45.866666666666674</v>
      </c>
      <c r="E251" s="383">
        <v>45.383333333333347</v>
      </c>
      <c r="F251" s="383">
        <v>44.716666666666676</v>
      </c>
      <c r="G251" s="383">
        <v>44.233333333333348</v>
      </c>
      <c r="H251" s="383">
        <v>46.533333333333346</v>
      </c>
      <c r="I251" s="383">
        <v>47.016666666666666</v>
      </c>
      <c r="J251" s="383">
        <v>47.683333333333344</v>
      </c>
      <c r="K251" s="382">
        <v>46.35</v>
      </c>
      <c r="L251" s="382">
        <v>45.2</v>
      </c>
      <c r="M251" s="382">
        <v>11.05139</v>
      </c>
      <c r="N251" s="1"/>
      <c r="O251" s="1"/>
    </row>
    <row r="252" spans="1:15" ht="12.75" customHeight="1">
      <c r="A252" s="31">
        <v>242</v>
      </c>
      <c r="B252" s="381" t="s">
        <v>137</v>
      </c>
      <c r="C252" s="382">
        <v>843.25</v>
      </c>
      <c r="D252" s="383">
        <v>838.7166666666667</v>
      </c>
      <c r="E252" s="383">
        <v>829.53333333333342</v>
      </c>
      <c r="F252" s="383">
        <v>815.81666666666672</v>
      </c>
      <c r="G252" s="383">
        <v>806.63333333333344</v>
      </c>
      <c r="H252" s="383">
        <v>852.43333333333339</v>
      </c>
      <c r="I252" s="383">
        <v>861.61666666666679</v>
      </c>
      <c r="J252" s="383">
        <v>875.33333333333337</v>
      </c>
      <c r="K252" s="382">
        <v>847.9</v>
      </c>
      <c r="L252" s="382">
        <v>825</v>
      </c>
      <c r="M252" s="382">
        <v>28.428239999999999</v>
      </c>
      <c r="N252" s="1"/>
      <c r="O252" s="1"/>
    </row>
    <row r="253" spans="1:15" ht="12.75" customHeight="1">
      <c r="A253" s="31">
        <v>243</v>
      </c>
      <c r="B253" s="381" t="s">
        <v>838</v>
      </c>
      <c r="C253" s="382">
        <v>22.85</v>
      </c>
      <c r="D253" s="383">
        <v>22.833333333333332</v>
      </c>
      <c r="E253" s="383">
        <v>22.716666666666665</v>
      </c>
      <c r="F253" s="383">
        <v>22.583333333333332</v>
      </c>
      <c r="G253" s="383">
        <v>22.466666666666665</v>
      </c>
      <c r="H253" s="383">
        <v>22.966666666666665</v>
      </c>
      <c r="I253" s="383">
        <v>23.083333333333332</v>
      </c>
      <c r="J253" s="383">
        <v>23.216666666666665</v>
      </c>
      <c r="K253" s="382">
        <v>22.95</v>
      </c>
      <c r="L253" s="382">
        <v>22.7</v>
      </c>
      <c r="M253" s="382">
        <v>74.179860000000005</v>
      </c>
      <c r="N253" s="1"/>
      <c r="O253" s="1"/>
    </row>
    <row r="254" spans="1:15" ht="12.75" customHeight="1">
      <c r="A254" s="31">
        <v>244</v>
      </c>
      <c r="B254" s="381" t="s">
        <v>264</v>
      </c>
      <c r="C254" s="382">
        <v>773.65</v>
      </c>
      <c r="D254" s="383">
        <v>775.08333333333337</v>
      </c>
      <c r="E254" s="383">
        <v>764.16666666666674</v>
      </c>
      <c r="F254" s="383">
        <v>754.68333333333339</v>
      </c>
      <c r="G254" s="383">
        <v>743.76666666666677</v>
      </c>
      <c r="H254" s="383">
        <v>784.56666666666672</v>
      </c>
      <c r="I254" s="383">
        <v>795.48333333333346</v>
      </c>
      <c r="J254" s="383">
        <v>804.9666666666667</v>
      </c>
      <c r="K254" s="382">
        <v>786</v>
      </c>
      <c r="L254" s="382">
        <v>765.6</v>
      </c>
      <c r="M254" s="382">
        <v>1.4879899999999999</v>
      </c>
      <c r="N254" s="1"/>
      <c r="O254" s="1"/>
    </row>
    <row r="255" spans="1:15" ht="12.75" customHeight="1">
      <c r="A255" s="31">
        <v>245</v>
      </c>
      <c r="B255" s="381" t="s">
        <v>138</v>
      </c>
      <c r="C255" s="382">
        <v>218.7</v>
      </c>
      <c r="D255" s="383">
        <v>219.1</v>
      </c>
      <c r="E255" s="383">
        <v>217.79999999999998</v>
      </c>
      <c r="F255" s="383">
        <v>216.89999999999998</v>
      </c>
      <c r="G255" s="383">
        <v>215.59999999999997</v>
      </c>
      <c r="H255" s="383">
        <v>220</v>
      </c>
      <c r="I255" s="383">
        <v>221.3</v>
      </c>
      <c r="J255" s="383">
        <v>222.20000000000002</v>
      </c>
      <c r="K255" s="382">
        <v>220.4</v>
      </c>
      <c r="L255" s="382">
        <v>218.2</v>
      </c>
      <c r="M255" s="382">
        <v>89.505889999999994</v>
      </c>
      <c r="N255" s="1"/>
      <c r="O255" s="1"/>
    </row>
    <row r="256" spans="1:15" ht="12.75" customHeight="1">
      <c r="A256" s="31">
        <v>246</v>
      </c>
      <c r="B256" s="381" t="s">
        <v>403</v>
      </c>
      <c r="C256" s="382">
        <v>118.25</v>
      </c>
      <c r="D256" s="383">
        <v>118.16666666666667</v>
      </c>
      <c r="E256" s="383">
        <v>117.53333333333335</v>
      </c>
      <c r="F256" s="383">
        <v>116.81666666666668</v>
      </c>
      <c r="G256" s="383">
        <v>116.18333333333335</v>
      </c>
      <c r="H256" s="383">
        <v>118.88333333333334</v>
      </c>
      <c r="I256" s="383">
        <v>119.51666666666667</v>
      </c>
      <c r="J256" s="383">
        <v>120.23333333333333</v>
      </c>
      <c r="K256" s="382">
        <v>118.8</v>
      </c>
      <c r="L256" s="382">
        <v>117.45</v>
      </c>
      <c r="M256" s="382">
        <v>1.2560800000000001</v>
      </c>
      <c r="N256" s="1"/>
      <c r="O256" s="1"/>
    </row>
    <row r="257" spans="1:15" ht="12.75" customHeight="1">
      <c r="A257" s="31">
        <v>247</v>
      </c>
      <c r="B257" s="381" t="s">
        <v>421</v>
      </c>
      <c r="C257" s="382">
        <v>104.65</v>
      </c>
      <c r="D257" s="383">
        <v>103.51666666666665</v>
      </c>
      <c r="E257" s="383">
        <v>101.73333333333331</v>
      </c>
      <c r="F257" s="383">
        <v>98.816666666666649</v>
      </c>
      <c r="G257" s="383">
        <v>97.033333333333303</v>
      </c>
      <c r="H257" s="383">
        <v>106.43333333333331</v>
      </c>
      <c r="I257" s="383">
        <v>108.21666666666667</v>
      </c>
      <c r="J257" s="383">
        <v>111.13333333333331</v>
      </c>
      <c r="K257" s="382">
        <v>105.3</v>
      </c>
      <c r="L257" s="382">
        <v>100.6</v>
      </c>
      <c r="M257" s="382">
        <v>9.4246200000000009</v>
      </c>
      <c r="N257" s="1"/>
      <c r="O257" s="1"/>
    </row>
    <row r="258" spans="1:15" ht="12.75" customHeight="1">
      <c r="A258" s="31">
        <v>248</v>
      </c>
      <c r="B258" s="381" t="s">
        <v>415</v>
      </c>
      <c r="C258" s="382">
        <v>1684.45</v>
      </c>
      <c r="D258" s="383">
        <v>1690.6000000000001</v>
      </c>
      <c r="E258" s="383">
        <v>1669.8500000000004</v>
      </c>
      <c r="F258" s="383">
        <v>1655.2500000000002</v>
      </c>
      <c r="G258" s="383">
        <v>1634.5000000000005</v>
      </c>
      <c r="H258" s="383">
        <v>1705.2000000000003</v>
      </c>
      <c r="I258" s="383">
        <v>1725.9499999999998</v>
      </c>
      <c r="J258" s="383">
        <v>1740.5500000000002</v>
      </c>
      <c r="K258" s="382">
        <v>1711.35</v>
      </c>
      <c r="L258" s="382">
        <v>1676</v>
      </c>
      <c r="M258" s="382">
        <v>0.38429999999999997</v>
      </c>
      <c r="N258" s="1"/>
      <c r="O258" s="1"/>
    </row>
    <row r="259" spans="1:15" ht="12.75" customHeight="1">
      <c r="A259" s="31">
        <v>249</v>
      </c>
      <c r="B259" s="381" t="s">
        <v>425</v>
      </c>
      <c r="C259" s="382">
        <v>1969.8</v>
      </c>
      <c r="D259" s="383">
        <v>1979.8499999999997</v>
      </c>
      <c r="E259" s="383">
        <v>1955.0499999999993</v>
      </c>
      <c r="F259" s="383">
        <v>1940.2999999999995</v>
      </c>
      <c r="G259" s="383">
        <v>1915.4999999999991</v>
      </c>
      <c r="H259" s="383">
        <v>1994.5999999999995</v>
      </c>
      <c r="I259" s="383">
        <v>2019.4</v>
      </c>
      <c r="J259" s="383">
        <v>2034.1499999999996</v>
      </c>
      <c r="K259" s="382">
        <v>2004.65</v>
      </c>
      <c r="L259" s="382">
        <v>1965.1</v>
      </c>
      <c r="M259" s="382">
        <v>5.9020000000000003E-2</v>
      </c>
      <c r="N259" s="1"/>
      <c r="O259" s="1"/>
    </row>
    <row r="260" spans="1:15" ht="12.75" customHeight="1">
      <c r="A260" s="31">
        <v>250</v>
      </c>
      <c r="B260" s="381" t="s">
        <v>422</v>
      </c>
      <c r="C260" s="382">
        <v>102.4</v>
      </c>
      <c r="D260" s="383">
        <v>102.3</v>
      </c>
      <c r="E260" s="383">
        <v>101.6</v>
      </c>
      <c r="F260" s="383">
        <v>100.8</v>
      </c>
      <c r="G260" s="383">
        <v>100.1</v>
      </c>
      <c r="H260" s="383">
        <v>103.1</v>
      </c>
      <c r="I260" s="383">
        <v>103.80000000000001</v>
      </c>
      <c r="J260" s="383">
        <v>104.6</v>
      </c>
      <c r="K260" s="382">
        <v>103</v>
      </c>
      <c r="L260" s="382">
        <v>101.5</v>
      </c>
      <c r="M260" s="382">
        <v>7.6978099999999996</v>
      </c>
      <c r="N260" s="1"/>
      <c r="O260" s="1"/>
    </row>
    <row r="261" spans="1:15" ht="12.75" customHeight="1">
      <c r="A261" s="31">
        <v>251</v>
      </c>
      <c r="B261" s="381" t="s">
        <v>139</v>
      </c>
      <c r="C261" s="382">
        <v>402.9</v>
      </c>
      <c r="D261" s="383">
        <v>404.76666666666665</v>
      </c>
      <c r="E261" s="383">
        <v>398.43333333333328</v>
      </c>
      <c r="F261" s="383">
        <v>393.96666666666664</v>
      </c>
      <c r="G261" s="383">
        <v>387.63333333333327</v>
      </c>
      <c r="H261" s="383">
        <v>409.23333333333329</v>
      </c>
      <c r="I261" s="383">
        <v>415.56666666666666</v>
      </c>
      <c r="J261" s="383">
        <v>420.0333333333333</v>
      </c>
      <c r="K261" s="382">
        <v>411.1</v>
      </c>
      <c r="L261" s="382">
        <v>400.3</v>
      </c>
      <c r="M261" s="382">
        <v>57.914619999999999</v>
      </c>
      <c r="N261" s="1"/>
      <c r="O261" s="1"/>
    </row>
    <row r="262" spans="1:15" ht="12.75" customHeight="1">
      <c r="A262" s="31">
        <v>252</v>
      </c>
      <c r="B262" s="381" t="s">
        <v>416</v>
      </c>
      <c r="C262" s="382">
        <v>3461.65</v>
      </c>
      <c r="D262" s="383">
        <v>3446.1833333333338</v>
      </c>
      <c r="E262" s="383">
        <v>3394.5666666666675</v>
      </c>
      <c r="F262" s="383">
        <v>3327.4833333333336</v>
      </c>
      <c r="G262" s="383">
        <v>3275.8666666666672</v>
      </c>
      <c r="H262" s="383">
        <v>3513.2666666666678</v>
      </c>
      <c r="I262" s="383">
        <v>3564.8833333333337</v>
      </c>
      <c r="J262" s="383">
        <v>3631.9666666666681</v>
      </c>
      <c r="K262" s="382">
        <v>3497.8</v>
      </c>
      <c r="L262" s="382">
        <v>3379.1</v>
      </c>
      <c r="M262" s="382">
        <v>0.90835999999999995</v>
      </c>
      <c r="N262" s="1"/>
      <c r="O262" s="1"/>
    </row>
    <row r="263" spans="1:15" ht="12.75" customHeight="1">
      <c r="A263" s="31">
        <v>253</v>
      </c>
      <c r="B263" s="381" t="s">
        <v>417</v>
      </c>
      <c r="C263" s="382">
        <v>614.95000000000005</v>
      </c>
      <c r="D263" s="383">
        <v>612.51666666666677</v>
      </c>
      <c r="E263" s="383">
        <v>607.83333333333348</v>
      </c>
      <c r="F263" s="383">
        <v>600.7166666666667</v>
      </c>
      <c r="G263" s="383">
        <v>596.03333333333342</v>
      </c>
      <c r="H263" s="383">
        <v>619.63333333333355</v>
      </c>
      <c r="I263" s="383">
        <v>624.31666666666672</v>
      </c>
      <c r="J263" s="383">
        <v>631.43333333333362</v>
      </c>
      <c r="K263" s="382">
        <v>617.20000000000005</v>
      </c>
      <c r="L263" s="382">
        <v>605.4</v>
      </c>
      <c r="M263" s="382">
        <v>0.83931999999999995</v>
      </c>
      <c r="N263" s="1"/>
      <c r="O263" s="1"/>
    </row>
    <row r="264" spans="1:15" ht="12.75" customHeight="1">
      <c r="A264" s="31">
        <v>254</v>
      </c>
      <c r="B264" s="381" t="s">
        <v>418</v>
      </c>
      <c r="C264" s="382">
        <v>209</v>
      </c>
      <c r="D264" s="383">
        <v>208.56666666666669</v>
      </c>
      <c r="E264" s="383">
        <v>207.33333333333337</v>
      </c>
      <c r="F264" s="383">
        <v>205.66666666666669</v>
      </c>
      <c r="G264" s="383">
        <v>204.43333333333337</v>
      </c>
      <c r="H264" s="383">
        <v>210.23333333333338</v>
      </c>
      <c r="I264" s="383">
        <v>211.46666666666667</v>
      </c>
      <c r="J264" s="383">
        <v>213.13333333333338</v>
      </c>
      <c r="K264" s="382">
        <v>209.8</v>
      </c>
      <c r="L264" s="382">
        <v>206.9</v>
      </c>
      <c r="M264" s="382">
        <v>5.4095000000000004</v>
      </c>
      <c r="N264" s="1"/>
      <c r="O264" s="1"/>
    </row>
    <row r="265" spans="1:15" ht="12.75" customHeight="1">
      <c r="A265" s="31">
        <v>255</v>
      </c>
      <c r="B265" s="381" t="s">
        <v>419</v>
      </c>
      <c r="C265" s="382">
        <v>136.05000000000001</v>
      </c>
      <c r="D265" s="383">
        <v>136.65</v>
      </c>
      <c r="E265" s="383">
        <v>134.95000000000002</v>
      </c>
      <c r="F265" s="383">
        <v>133.85000000000002</v>
      </c>
      <c r="G265" s="383">
        <v>132.15000000000003</v>
      </c>
      <c r="H265" s="383">
        <v>137.75</v>
      </c>
      <c r="I265" s="383">
        <v>139.44999999999999</v>
      </c>
      <c r="J265" s="383">
        <v>140.54999999999998</v>
      </c>
      <c r="K265" s="382">
        <v>138.35</v>
      </c>
      <c r="L265" s="382">
        <v>135.55000000000001</v>
      </c>
      <c r="M265" s="382">
        <v>8.4928100000000004</v>
      </c>
      <c r="N265" s="1"/>
      <c r="O265" s="1"/>
    </row>
    <row r="266" spans="1:15" ht="12.75" customHeight="1">
      <c r="A266" s="31">
        <v>256</v>
      </c>
      <c r="B266" s="381" t="s">
        <v>420</v>
      </c>
      <c r="C266" s="382">
        <v>73.099999999999994</v>
      </c>
      <c r="D266" s="383">
        <v>73.099999999999994</v>
      </c>
      <c r="E266" s="383">
        <v>72.599999999999994</v>
      </c>
      <c r="F266" s="383">
        <v>72.099999999999994</v>
      </c>
      <c r="G266" s="383">
        <v>71.599999999999994</v>
      </c>
      <c r="H266" s="383">
        <v>73.599999999999994</v>
      </c>
      <c r="I266" s="383">
        <v>74.099999999999994</v>
      </c>
      <c r="J266" s="383">
        <v>74.599999999999994</v>
      </c>
      <c r="K266" s="382">
        <v>73.599999999999994</v>
      </c>
      <c r="L266" s="382">
        <v>72.599999999999994</v>
      </c>
      <c r="M266" s="382">
        <v>6.1190499999999997</v>
      </c>
      <c r="N266" s="1"/>
      <c r="O266" s="1"/>
    </row>
    <row r="267" spans="1:15" ht="12.75" customHeight="1">
      <c r="A267" s="31">
        <v>257</v>
      </c>
      <c r="B267" s="381" t="s">
        <v>424</v>
      </c>
      <c r="C267" s="382">
        <v>198.15</v>
      </c>
      <c r="D267" s="383">
        <v>198.54999999999998</v>
      </c>
      <c r="E267" s="383">
        <v>196.49999999999997</v>
      </c>
      <c r="F267" s="383">
        <v>194.85</v>
      </c>
      <c r="G267" s="383">
        <v>192.79999999999998</v>
      </c>
      <c r="H267" s="383">
        <v>200.19999999999996</v>
      </c>
      <c r="I267" s="383">
        <v>202.24999999999997</v>
      </c>
      <c r="J267" s="383">
        <v>203.89999999999995</v>
      </c>
      <c r="K267" s="382">
        <v>200.6</v>
      </c>
      <c r="L267" s="382">
        <v>196.9</v>
      </c>
      <c r="M267" s="382">
        <v>9.5093300000000003</v>
      </c>
      <c r="N267" s="1"/>
      <c r="O267" s="1"/>
    </row>
    <row r="268" spans="1:15" ht="12.75" customHeight="1">
      <c r="A268" s="31">
        <v>258</v>
      </c>
      <c r="B268" s="381" t="s">
        <v>423</v>
      </c>
      <c r="C268" s="382">
        <v>373.2</v>
      </c>
      <c r="D268" s="383">
        <v>370.68333333333334</v>
      </c>
      <c r="E268" s="383">
        <v>363.4666666666667</v>
      </c>
      <c r="F268" s="383">
        <v>353.73333333333335</v>
      </c>
      <c r="G268" s="383">
        <v>346.51666666666671</v>
      </c>
      <c r="H268" s="383">
        <v>380.41666666666669</v>
      </c>
      <c r="I268" s="383">
        <v>387.63333333333327</v>
      </c>
      <c r="J268" s="383">
        <v>397.36666666666667</v>
      </c>
      <c r="K268" s="382">
        <v>377.9</v>
      </c>
      <c r="L268" s="382">
        <v>360.95</v>
      </c>
      <c r="M268" s="382">
        <v>2.5039899999999999</v>
      </c>
      <c r="N268" s="1"/>
      <c r="O268" s="1"/>
    </row>
    <row r="269" spans="1:15" ht="12.75" customHeight="1">
      <c r="A269" s="31">
        <v>259</v>
      </c>
      <c r="B269" s="381" t="s">
        <v>267</v>
      </c>
      <c r="C269" s="382">
        <v>299.75</v>
      </c>
      <c r="D269" s="383">
        <v>297.45</v>
      </c>
      <c r="E269" s="383">
        <v>291.89999999999998</v>
      </c>
      <c r="F269" s="383">
        <v>284.05</v>
      </c>
      <c r="G269" s="383">
        <v>278.5</v>
      </c>
      <c r="H269" s="383">
        <v>305.29999999999995</v>
      </c>
      <c r="I269" s="383">
        <v>310.85000000000002</v>
      </c>
      <c r="J269" s="383">
        <v>318.69999999999993</v>
      </c>
      <c r="K269" s="382">
        <v>303</v>
      </c>
      <c r="L269" s="382">
        <v>289.60000000000002</v>
      </c>
      <c r="M269" s="382">
        <v>3.59015</v>
      </c>
      <c r="N269" s="1"/>
      <c r="O269" s="1"/>
    </row>
    <row r="270" spans="1:15" ht="12.75" customHeight="1">
      <c r="A270" s="31">
        <v>260</v>
      </c>
      <c r="B270" s="381" t="s">
        <v>140</v>
      </c>
      <c r="C270" s="382">
        <v>673.95</v>
      </c>
      <c r="D270" s="383">
        <v>679.55000000000007</v>
      </c>
      <c r="E270" s="383">
        <v>666.60000000000014</v>
      </c>
      <c r="F270" s="383">
        <v>659.25000000000011</v>
      </c>
      <c r="G270" s="383">
        <v>646.30000000000018</v>
      </c>
      <c r="H270" s="383">
        <v>686.90000000000009</v>
      </c>
      <c r="I270" s="383">
        <v>699.85000000000014</v>
      </c>
      <c r="J270" s="383">
        <v>707.2</v>
      </c>
      <c r="K270" s="382">
        <v>692.5</v>
      </c>
      <c r="L270" s="382">
        <v>672.2</v>
      </c>
      <c r="M270" s="382">
        <v>47.147840000000002</v>
      </c>
      <c r="N270" s="1"/>
      <c r="O270" s="1"/>
    </row>
    <row r="271" spans="1:15" ht="12.75" customHeight="1">
      <c r="A271" s="31">
        <v>261</v>
      </c>
      <c r="B271" s="381" t="s">
        <v>141</v>
      </c>
      <c r="C271" s="382">
        <v>3579.9</v>
      </c>
      <c r="D271" s="383">
        <v>3570.15</v>
      </c>
      <c r="E271" s="383">
        <v>3515.5</v>
      </c>
      <c r="F271" s="383">
        <v>3451.1</v>
      </c>
      <c r="G271" s="383">
        <v>3396.45</v>
      </c>
      <c r="H271" s="383">
        <v>3634.55</v>
      </c>
      <c r="I271" s="383">
        <v>3689.2000000000007</v>
      </c>
      <c r="J271" s="383">
        <v>3753.6000000000004</v>
      </c>
      <c r="K271" s="382">
        <v>3624.8</v>
      </c>
      <c r="L271" s="382">
        <v>3505.75</v>
      </c>
      <c r="M271" s="382">
        <v>6.2895500000000002</v>
      </c>
      <c r="N271" s="1"/>
      <c r="O271" s="1"/>
    </row>
    <row r="272" spans="1:15" ht="12.75" customHeight="1">
      <c r="A272" s="31">
        <v>262</v>
      </c>
      <c r="B272" s="381" t="s">
        <v>846</v>
      </c>
      <c r="C272" s="382">
        <v>571.15</v>
      </c>
      <c r="D272" s="383">
        <v>573.23333333333323</v>
      </c>
      <c r="E272" s="383">
        <v>565.41666666666652</v>
      </c>
      <c r="F272" s="383">
        <v>559.68333333333328</v>
      </c>
      <c r="G272" s="383">
        <v>551.86666666666656</v>
      </c>
      <c r="H272" s="383">
        <v>578.96666666666647</v>
      </c>
      <c r="I272" s="383">
        <v>586.7833333333333</v>
      </c>
      <c r="J272" s="383">
        <v>592.51666666666642</v>
      </c>
      <c r="K272" s="382">
        <v>581.04999999999995</v>
      </c>
      <c r="L272" s="382">
        <v>567.5</v>
      </c>
      <c r="M272" s="382">
        <v>3.18099</v>
      </c>
      <c r="N272" s="1"/>
      <c r="O272" s="1"/>
    </row>
    <row r="273" spans="1:15" ht="12.75" customHeight="1">
      <c r="A273" s="31">
        <v>263</v>
      </c>
      <c r="B273" s="381" t="s">
        <v>847</v>
      </c>
      <c r="C273" s="382">
        <v>579.45000000000005</v>
      </c>
      <c r="D273" s="383">
        <v>582.28333333333342</v>
      </c>
      <c r="E273" s="383">
        <v>574.61666666666679</v>
      </c>
      <c r="F273" s="383">
        <v>569.78333333333342</v>
      </c>
      <c r="G273" s="383">
        <v>562.11666666666679</v>
      </c>
      <c r="H273" s="383">
        <v>587.11666666666679</v>
      </c>
      <c r="I273" s="383">
        <v>594.78333333333353</v>
      </c>
      <c r="J273" s="383">
        <v>599.61666666666679</v>
      </c>
      <c r="K273" s="382">
        <v>589.95000000000005</v>
      </c>
      <c r="L273" s="382">
        <v>577.45000000000005</v>
      </c>
      <c r="M273" s="382">
        <v>1.1664600000000001</v>
      </c>
      <c r="N273" s="1"/>
      <c r="O273" s="1"/>
    </row>
    <row r="274" spans="1:15" ht="12.75" customHeight="1">
      <c r="A274" s="31">
        <v>264</v>
      </c>
      <c r="B274" s="381" t="s">
        <v>426</v>
      </c>
      <c r="C274" s="382">
        <v>801.65</v>
      </c>
      <c r="D274" s="383">
        <v>799.4666666666667</v>
      </c>
      <c r="E274" s="383">
        <v>790.18333333333339</v>
      </c>
      <c r="F274" s="383">
        <v>778.7166666666667</v>
      </c>
      <c r="G274" s="383">
        <v>769.43333333333339</v>
      </c>
      <c r="H274" s="383">
        <v>810.93333333333339</v>
      </c>
      <c r="I274" s="383">
        <v>820.2166666666667</v>
      </c>
      <c r="J274" s="383">
        <v>831.68333333333339</v>
      </c>
      <c r="K274" s="382">
        <v>808.75</v>
      </c>
      <c r="L274" s="382">
        <v>788</v>
      </c>
      <c r="M274" s="382">
        <v>3.6526100000000001</v>
      </c>
      <c r="N274" s="1"/>
      <c r="O274" s="1"/>
    </row>
    <row r="275" spans="1:15" ht="12.75" customHeight="1">
      <c r="A275" s="31">
        <v>265</v>
      </c>
      <c r="B275" s="381" t="s">
        <v>427</v>
      </c>
      <c r="C275" s="382">
        <v>138</v>
      </c>
      <c r="D275" s="383">
        <v>138.03333333333333</v>
      </c>
      <c r="E275" s="383">
        <v>137.41666666666666</v>
      </c>
      <c r="F275" s="383">
        <v>136.83333333333331</v>
      </c>
      <c r="G275" s="383">
        <v>136.21666666666664</v>
      </c>
      <c r="H275" s="383">
        <v>138.61666666666667</v>
      </c>
      <c r="I275" s="383">
        <v>139.23333333333335</v>
      </c>
      <c r="J275" s="383">
        <v>139.81666666666669</v>
      </c>
      <c r="K275" s="382">
        <v>138.65</v>
      </c>
      <c r="L275" s="382">
        <v>137.44999999999999</v>
      </c>
      <c r="M275" s="382">
        <v>2.5057800000000001</v>
      </c>
      <c r="N275" s="1"/>
      <c r="O275" s="1"/>
    </row>
    <row r="276" spans="1:15" ht="12.75" customHeight="1">
      <c r="A276" s="31">
        <v>266</v>
      </c>
      <c r="B276" s="381" t="s">
        <v>434</v>
      </c>
      <c r="C276" s="382">
        <v>1340.05</v>
      </c>
      <c r="D276" s="383">
        <v>1333.3166666666666</v>
      </c>
      <c r="E276" s="383">
        <v>1321.7333333333331</v>
      </c>
      <c r="F276" s="383">
        <v>1303.4166666666665</v>
      </c>
      <c r="G276" s="383">
        <v>1291.833333333333</v>
      </c>
      <c r="H276" s="383">
        <v>1351.6333333333332</v>
      </c>
      <c r="I276" s="383">
        <v>1363.2166666666667</v>
      </c>
      <c r="J276" s="383">
        <v>1381.5333333333333</v>
      </c>
      <c r="K276" s="382">
        <v>1344.9</v>
      </c>
      <c r="L276" s="382">
        <v>1315</v>
      </c>
      <c r="M276" s="382">
        <v>3.74621</v>
      </c>
      <c r="N276" s="1"/>
      <c r="O276" s="1"/>
    </row>
    <row r="277" spans="1:15" ht="12.75" customHeight="1">
      <c r="A277" s="31">
        <v>267</v>
      </c>
      <c r="B277" s="381" t="s">
        <v>435</v>
      </c>
      <c r="C277" s="382">
        <v>374.35</v>
      </c>
      <c r="D277" s="383">
        <v>374.5333333333333</v>
      </c>
      <c r="E277" s="383">
        <v>369.06666666666661</v>
      </c>
      <c r="F277" s="383">
        <v>363.7833333333333</v>
      </c>
      <c r="G277" s="383">
        <v>358.31666666666661</v>
      </c>
      <c r="H277" s="383">
        <v>379.81666666666661</v>
      </c>
      <c r="I277" s="383">
        <v>385.2833333333333</v>
      </c>
      <c r="J277" s="383">
        <v>390.56666666666661</v>
      </c>
      <c r="K277" s="382">
        <v>380</v>
      </c>
      <c r="L277" s="382">
        <v>369.25</v>
      </c>
      <c r="M277" s="382">
        <v>1.15951</v>
      </c>
      <c r="N277" s="1"/>
      <c r="O277" s="1"/>
    </row>
    <row r="278" spans="1:15" ht="12.75" customHeight="1">
      <c r="A278" s="31">
        <v>268</v>
      </c>
      <c r="B278" s="381" t="s">
        <v>848</v>
      </c>
      <c r="C278" s="382">
        <v>71.849999999999994</v>
      </c>
      <c r="D278" s="383">
        <v>72.333333333333329</v>
      </c>
      <c r="E278" s="383">
        <v>70.766666666666652</v>
      </c>
      <c r="F278" s="383">
        <v>69.683333333333323</v>
      </c>
      <c r="G278" s="383">
        <v>68.116666666666646</v>
      </c>
      <c r="H278" s="383">
        <v>73.416666666666657</v>
      </c>
      <c r="I278" s="383">
        <v>74.983333333333348</v>
      </c>
      <c r="J278" s="383">
        <v>76.066666666666663</v>
      </c>
      <c r="K278" s="382">
        <v>73.900000000000006</v>
      </c>
      <c r="L278" s="382">
        <v>71.25</v>
      </c>
      <c r="M278" s="382">
        <v>12.734680000000001</v>
      </c>
      <c r="N278" s="1"/>
      <c r="O278" s="1"/>
    </row>
    <row r="279" spans="1:15" ht="12.75" customHeight="1">
      <c r="A279" s="31">
        <v>269</v>
      </c>
      <c r="B279" s="381" t="s">
        <v>436</v>
      </c>
      <c r="C279" s="382">
        <v>592.04999999999995</v>
      </c>
      <c r="D279" s="383">
        <v>590.66666666666663</v>
      </c>
      <c r="E279" s="383">
        <v>583.38333333333321</v>
      </c>
      <c r="F279" s="383">
        <v>574.71666666666658</v>
      </c>
      <c r="G279" s="383">
        <v>567.43333333333317</v>
      </c>
      <c r="H279" s="383">
        <v>599.33333333333326</v>
      </c>
      <c r="I279" s="383">
        <v>606.61666666666679</v>
      </c>
      <c r="J279" s="383">
        <v>615.2833333333333</v>
      </c>
      <c r="K279" s="382">
        <v>597.95000000000005</v>
      </c>
      <c r="L279" s="382">
        <v>582</v>
      </c>
      <c r="M279" s="382">
        <v>1.4401900000000001</v>
      </c>
      <c r="N279" s="1"/>
      <c r="O279" s="1"/>
    </row>
    <row r="280" spans="1:15" ht="12.75" customHeight="1">
      <c r="A280" s="31">
        <v>270</v>
      </c>
      <c r="B280" s="381" t="s">
        <v>437</v>
      </c>
      <c r="C280" s="382">
        <v>46.1</v>
      </c>
      <c r="D280" s="383">
        <v>46.066666666666663</v>
      </c>
      <c r="E280" s="383">
        <v>45.783333333333324</v>
      </c>
      <c r="F280" s="383">
        <v>45.466666666666661</v>
      </c>
      <c r="G280" s="383">
        <v>45.183333333333323</v>
      </c>
      <c r="H280" s="383">
        <v>46.383333333333326</v>
      </c>
      <c r="I280" s="383">
        <v>46.666666666666657</v>
      </c>
      <c r="J280" s="383">
        <v>46.983333333333327</v>
      </c>
      <c r="K280" s="382">
        <v>46.35</v>
      </c>
      <c r="L280" s="382">
        <v>45.75</v>
      </c>
      <c r="M280" s="382">
        <v>15.78387</v>
      </c>
      <c r="N280" s="1"/>
      <c r="O280" s="1"/>
    </row>
    <row r="281" spans="1:15" ht="12.75" customHeight="1">
      <c r="A281" s="31">
        <v>271</v>
      </c>
      <c r="B281" s="381" t="s">
        <v>439</v>
      </c>
      <c r="C281" s="382">
        <v>460.3</v>
      </c>
      <c r="D281" s="383">
        <v>458.45</v>
      </c>
      <c r="E281" s="383">
        <v>455</v>
      </c>
      <c r="F281" s="383">
        <v>449.7</v>
      </c>
      <c r="G281" s="383">
        <v>446.25</v>
      </c>
      <c r="H281" s="383">
        <v>463.75</v>
      </c>
      <c r="I281" s="383">
        <v>467.19999999999993</v>
      </c>
      <c r="J281" s="383">
        <v>472.5</v>
      </c>
      <c r="K281" s="382">
        <v>461.9</v>
      </c>
      <c r="L281" s="382">
        <v>453.15</v>
      </c>
      <c r="M281" s="382">
        <v>1.2442</v>
      </c>
      <c r="N281" s="1"/>
      <c r="O281" s="1"/>
    </row>
    <row r="282" spans="1:15" ht="12.75" customHeight="1">
      <c r="A282" s="31">
        <v>272</v>
      </c>
      <c r="B282" s="381" t="s">
        <v>429</v>
      </c>
      <c r="C282" s="382">
        <v>1139.45</v>
      </c>
      <c r="D282" s="383">
        <v>1145.25</v>
      </c>
      <c r="E282" s="383">
        <v>1127.5</v>
      </c>
      <c r="F282" s="383">
        <v>1115.55</v>
      </c>
      <c r="G282" s="383">
        <v>1097.8</v>
      </c>
      <c r="H282" s="383">
        <v>1157.2</v>
      </c>
      <c r="I282" s="383">
        <v>1174.95</v>
      </c>
      <c r="J282" s="383">
        <v>1186.9000000000001</v>
      </c>
      <c r="K282" s="382">
        <v>1163</v>
      </c>
      <c r="L282" s="382">
        <v>1133.3</v>
      </c>
      <c r="M282" s="382">
        <v>1.42588</v>
      </c>
      <c r="N282" s="1"/>
      <c r="O282" s="1"/>
    </row>
    <row r="283" spans="1:15" ht="12.75" customHeight="1">
      <c r="A283" s="31">
        <v>273</v>
      </c>
      <c r="B283" s="381" t="s">
        <v>430</v>
      </c>
      <c r="C283" s="382">
        <v>294.05</v>
      </c>
      <c r="D283" s="383">
        <v>293.0333333333333</v>
      </c>
      <c r="E283" s="383">
        <v>289.81666666666661</v>
      </c>
      <c r="F283" s="383">
        <v>285.58333333333331</v>
      </c>
      <c r="G283" s="383">
        <v>282.36666666666662</v>
      </c>
      <c r="H283" s="383">
        <v>297.26666666666659</v>
      </c>
      <c r="I283" s="383">
        <v>300.48333333333329</v>
      </c>
      <c r="J283" s="383">
        <v>304.71666666666658</v>
      </c>
      <c r="K283" s="382">
        <v>296.25</v>
      </c>
      <c r="L283" s="382">
        <v>288.8</v>
      </c>
      <c r="M283" s="382">
        <v>5.0703699999999996</v>
      </c>
      <c r="N283" s="1"/>
      <c r="O283" s="1"/>
    </row>
    <row r="284" spans="1:15" ht="12.75" customHeight="1">
      <c r="A284" s="31">
        <v>274</v>
      </c>
      <c r="B284" s="381" t="s">
        <v>142</v>
      </c>
      <c r="C284" s="382">
        <v>1891.9</v>
      </c>
      <c r="D284" s="383">
        <v>1893.9666666666665</v>
      </c>
      <c r="E284" s="383">
        <v>1872.9333333333329</v>
      </c>
      <c r="F284" s="383">
        <v>1853.9666666666665</v>
      </c>
      <c r="G284" s="383">
        <v>1832.9333333333329</v>
      </c>
      <c r="H284" s="383">
        <v>1912.9333333333329</v>
      </c>
      <c r="I284" s="383">
        <v>1933.9666666666662</v>
      </c>
      <c r="J284" s="383">
        <v>1952.9333333333329</v>
      </c>
      <c r="K284" s="382">
        <v>1915</v>
      </c>
      <c r="L284" s="382">
        <v>1875</v>
      </c>
      <c r="M284" s="382">
        <v>22.580300000000001</v>
      </c>
      <c r="N284" s="1"/>
      <c r="O284" s="1"/>
    </row>
    <row r="285" spans="1:15" ht="12.75" customHeight="1">
      <c r="A285" s="31">
        <v>275</v>
      </c>
      <c r="B285" s="381" t="s">
        <v>431</v>
      </c>
      <c r="C285" s="382">
        <v>630.45000000000005</v>
      </c>
      <c r="D285" s="383">
        <v>625.76666666666677</v>
      </c>
      <c r="E285" s="383">
        <v>599.53333333333353</v>
      </c>
      <c r="F285" s="383">
        <v>568.61666666666679</v>
      </c>
      <c r="G285" s="383">
        <v>542.38333333333355</v>
      </c>
      <c r="H285" s="383">
        <v>656.68333333333351</v>
      </c>
      <c r="I285" s="383">
        <v>682.91666666666686</v>
      </c>
      <c r="J285" s="383">
        <v>713.83333333333348</v>
      </c>
      <c r="K285" s="382">
        <v>652</v>
      </c>
      <c r="L285" s="382">
        <v>594.85</v>
      </c>
      <c r="M285" s="382">
        <v>45.329270000000001</v>
      </c>
      <c r="N285" s="1"/>
      <c r="O285" s="1"/>
    </row>
    <row r="286" spans="1:15" ht="12.75" customHeight="1">
      <c r="A286" s="31">
        <v>276</v>
      </c>
      <c r="B286" s="381" t="s">
        <v>428</v>
      </c>
      <c r="C286" s="382">
        <v>715.85</v>
      </c>
      <c r="D286" s="383">
        <v>714.15</v>
      </c>
      <c r="E286" s="383">
        <v>691.69999999999993</v>
      </c>
      <c r="F286" s="383">
        <v>667.55</v>
      </c>
      <c r="G286" s="383">
        <v>645.09999999999991</v>
      </c>
      <c r="H286" s="383">
        <v>738.3</v>
      </c>
      <c r="I286" s="383">
        <v>760.75</v>
      </c>
      <c r="J286" s="383">
        <v>784.9</v>
      </c>
      <c r="K286" s="382">
        <v>736.6</v>
      </c>
      <c r="L286" s="382">
        <v>690</v>
      </c>
      <c r="M286" s="382">
        <v>5.8609900000000001</v>
      </c>
      <c r="N286" s="1"/>
      <c r="O286" s="1"/>
    </row>
    <row r="287" spans="1:15" ht="12.75" customHeight="1">
      <c r="A287" s="31">
        <v>277</v>
      </c>
      <c r="B287" s="381" t="s">
        <v>432</v>
      </c>
      <c r="C287" s="382">
        <v>261.95</v>
      </c>
      <c r="D287" s="383">
        <v>261.06666666666666</v>
      </c>
      <c r="E287" s="383">
        <v>257.13333333333333</v>
      </c>
      <c r="F287" s="383">
        <v>252.31666666666666</v>
      </c>
      <c r="G287" s="383">
        <v>248.38333333333333</v>
      </c>
      <c r="H287" s="383">
        <v>265.88333333333333</v>
      </c>
      <c r="I287" s="383">
        <v>269.81666666666661</v>
      </c>
      <c r="J287" s="383">
        <v>274.63333333333333</v>
      </c>
      <c r="K287" s="382">
        <v>265</v>
      </c>
      <c r="L287" s="382">
        <v>256.25</v>
      </c>
      <c r="M287" s="382">
        <v>4.4581499999999998</v>
      </c>
      <c r="N287" s="1"/>
      <c r="O287" s="1"/>
    </row>
    <row r="288" spans="1:15" ht="12.75" customHeight="1">
      <c r="A288" s="31">
        <v>278</v>
      </c>
      <c r="B288" s="381" t="s">
        <v>433</v>
      </c>
      <c r="C288" s="382">
        <v>1245.55</v>
      </c>
      <c r="D288" s="383">
        <v>1247.7166666666665</v>
      </c>
      <c r="E288" s="383">
        <v>1209.333333333333</v>
      </c>
      <c r="F288" s="383">
        <v>1173.1166666666666</v>
      </c>
      <c r="G288" s="383">
        <v>1134.7333333333331</v>
      </c>
      <c r="H288" s="383">
        <v>1283.9333333333329</v>
      </c>
      <c r="I288" s="383">
        <v>1322.3166666666666</v>
      </c>
      <c r="J288" s="383">
        <v>1358.5333333333328</v>
      </c>
      <c r="K288" s="382">
        <v>1286.0999999999999</v>
      </c>
      <c r="L288" s="382">
        <v>1211.5</v>
      </c>
      <c r="M288" s="382">
        <v>0.47049999999999997</v>
      </c>
      <c r="N288" s="1"/>
      <c r="O288" s="1"/>
    </row>
    <row r="289" spans="1:15" ht="12.75" customHeight="1">
      <c r="A289" s="31">
        <v>279</v>
      </c>
      <c r="B289" s="381" t="s">
        <v>438</v>
      </c>
      <c r="C289" s="382">
        <v>542.25</v>
      </c>
      <c r="D289" s="383">
        <v>544.35</v>
      </c>
      <c r="E289" s="383">
        <v>530.70000000000005</v>
      </c>
      <c r="F289" s="383">
        <v>519.15</v>
      </c>
      <c r="G289" s="383">
        <v>505.5</v>
      </c>
      <c r="H289" s="383">
        <v>555.90000000000009</v>
      </c>
      <c r="I289" s="383">
        <v>569.54999999999995</v>
      </c>
      <c r="J289" s="383">
        <v>581.10000000000014</v>
      </c>
      <c r="K289" s="382">
        <v>558</v>
      </c>
      <c r="L289" s="382">
        <v>532.79999999999995</v>
      </c>
      <c r="M289" s="382">
        <v>1.0206</v>
      </c>
      <c r="N289" s="1"/>
      <c r="O289" s="1"/>
    </row>
    <row r="290" spans="1:15" ht="12.75" customHeight="1">
      <c r="A290" s="31">
        <v>280</v>
      </c>
      <c r="B290" s="381" t="s">
        <v>143</v>
      </c>
      <c r="C290" s="382">
        <v>80.3</v>
      </c>
      <c r="D290" s="383">
        <v>80.283333333333346</v>
      </c>
      <c r="E290" s="383">
        <v>79.316666666666691</v>
      </c>
      <c r="F290" s="383">
        <v>78.333333333333343</v>
      </c>
      <c r="G290" s="383">
        <v>77.366666666666688</v>
      </c>
      <c r="H290" s="383">
        <v>81.266666666666694</v>
      </c>
      <c r="I290" s="383">
        <v>82.233333333333363</v>
      </c>
      <c r="J290" s="383">
        <v>83.216666666666697</v>
      </c>
      <c r="K290" s="382">
        <v>81.25</v>
      </c>
      <c r="L290" s="382">
        <v>79.3</v>
      </c>
      <c r="M290" s="382">
        <v>75.474090000000004</v>
      </c>
      <c r="N290" s="1"/>
      <c r="O290" s="1"/>
    </row>
    <row r="291" spans="1:15" ht="12.75" customHeight="1">
      <c r="A291" s="31">
        <v>281</v>
      </c>
      <c r="B291" s="381" t="s">
        <v>144</v>
      </c>
      <c r="C291" s="382">
        <v>3808.15</v>
      </c>
      <c r="D291" s="383">
        <v>3811.65</v>
      </c>
      <c r="E291" s="383">
        <v>3781.5</v>
      </c>
      <c r="F291" s="383">
        <v>3754.85</v>
      </c>
      <c r="G291" s="383">
        <v>3724.7</v>
      </c>
      <c r="H291" s="383">
        <v>3838.3</v>
      </c>
      <c r="I291" s="383">
        <v>3868.4500000000007</v>
      </c>
      <c r="J291" s="383">
        <v>3895.1000000000004</v>
      </c>
      <c r="K291" s="382">
        <v>3841.8</v>
      </c>
      <c r="L291" s="382">
        <v>3785</v>
      </c>
      <c r="M291" s="382">
        <v>1.01888</v>
      </c>
      <c r="N291" s="1"/>
      <c r="O291" s="1"/>
    </row>
    <row r="292" spans="1:15" ht="12.75" customHeight="1">
      <c r="A292" s="31">
        <v>282</v>
      </c>
      <c r="B292" s="381" t="s">
        <v>440</v>
      </c>
      <c r="C292" s="382">
        <v>423.75</v>
      </c>
      <c r="D292" s="383">
        <v>424.61666666666662</v>
      </c>
      <c r="E292" s="383">
        <v>416.23333333333323</v>
      </c>
      <c r="F292" s="383">
        <v>408.71666666666664</v>
      </c>
      <c r="G292" s="383">
        <v>400.33333333333326</v>
      </c>
      <c r="H292" s="383">
        <v>432.13333333333321</v>
      </c>
      <c r="I292" s="383">
        <v>440.51666666666654</v>
      </c>
      <c r="J292" s="383">
        <v>448.03333333333319</v>
      </c>
      <c r="K292" s="382">
        <v>433</v>
      </c>
      <c r="L292" s="382">
        <v>417.1</v>
      </c>
      <c r="M292" s="382">
        <v>2.6239499999999998</v>
      </c>
      <c r="N292" s="1"/>
      <c r="O292" s="1"/>
    </row>
    <row r="293" spans="1:15" ht="12.75" customHeight="1">
      <c r="A293" s="31">
        <v>283</v>
      </c>
      <c r="B293" s="381" t="s">
        <v>268</v>
      </c>
      <c r="C293" s="382">
        <v>526</v>
      </c>
      <c r="D293" s="383">
        <v>528.2166666666667</v>
      </c>
      <c r="E293" s="383">
        <v>520.43333333333339</v>
      </c>
      <c r="F293" s="383">
        <v>514.86666666666667</v>
      </c>
      <c r="G293" s="383">
        <v>507.08333333333337</v>
      </c>
      <c r="H293" s="383">
        <v>533.78333333333342</v>
      </c>
      <c r="I293" s="383">
        <v>541.56666666666672</v>
      </c>
      <c r="J293" s="383">
        <v>547.13333333333344</v>
      </c>
      <c r="K293" s="382">
        <v>536</v>
      </c>
      <c r="L293" s="382">
        <v>522.65</v>
      </c>
      <c r="M293" s="382">
        <v>29.332609999999999</v>
      </c>
      <c r="N293" s="1"/>
      <c r="O293" s="1"/>
    </row>
    <row r="294" spans="1:15" ht="12.75" customHeight="1">
      <c r="A294" s="31">
        <v>284</v>
      </c>
      <c r="B294" s="381" t="s">
        <v>441</v>
      </c>
      <c r="C294" s="382">
        <v>9493.7999999999993</v>
      </c>
      <c r="D294" s="383">
        <v>9427.9333333333325</v>
      </c>
      <c r="E294" s="383">
        <v>9305.866666666665</v>
      </c>
      <c r="F294" s="383">
        <v>9117.9333333333325</v>
      </c>
      <c r="G294" s="383">
        <v>8995.866666666665</v>
      </c>
      <c r="H294" s="383">
        <v>9615.866666666665</v>
      </c>
      <c r="I294" s="383">
        <v>9737.9333333333343</v>
      </c>
      <c r="J294" s="383">
        <v>9925.866666666665</v>
      </c>
      <c r="K294" s="382">
        <v>9550</v>
      </c>
      <c r="L294" s="382">
        <v>9240</v>
      </c>
      <c r="M294" s="382">
        <v>0.25642999999999999</v>
      </c>
      <c r="N294" s="1"/>
      <c r="O294" s="1"/>
    </row>
    <row r="295" spans="1:15" ht="12.75" customHeight="1">
      <c r="A295" s="31">
        <v>285</v>
      </c>
      <c r="B295" s="381" t="s">
        <v>442</v>
      </c>
      <c r="C295" s="382">
        <v>48.6</v>
      </c>
      <c r="D295" s="383">
        <v>47.866666666666667</v>
      </c>
      <c r="E295" s="383">
        <v>46.833333333333336</v>
      </c>
      <c r="F295" s="383">
        <v>45.06666666666667</v>
      </c>
      <c r="G295" s="383">
        <v>44.033333333333339</v>
      </c>
      <c r="H295" s="383">
        <v>49.633333333333333</v>
      </c>
      <c r="I295" s="383">
        <v>50.666666666666664</v>
      </c>
      <c r="J295" s="383">
        <v>52.43333333333333</v>
      </c>
      <c r="K295" s="382">
        <v>48.9</v>
      </c>
      <c r="L295" s="382">
        <v>46.1</v>
      </c>
      <c r="M295" s="382">
        <v>31.378689999999999</v>
      </c>
      <c r="N295" s="1"/>
      <c r="O295" s="1"/>
    </row>
    <row r="296" spans="1:15" ht="12.75" customHeight="1">
      <c r="A296" s="31">
        <v>286</v>
      </c>
      <c r="B296" s="381" t="s">
        <v>145</v>
      </c>
      <c r="C296" s="382">
        <v>379.55</v>
      </c>
      <c r="D296" s="383">
        <v>378.66666666666669</v>
      </c>
      <c r="E296" s="383">
        <v>375.48333333333335</v>
      </c>
      <c r="F296" s="383">
        <v>371.41666666666669</v>
      </c>
      <c r="G296" s="383">
        <v>368.23333333333335</v>
      </c>
      <c r="H296" s="383">
        <v>382.73333333333335</v>
      </c>
      <c r="I296" s="383">
        <v>385.91666666666663</v>
      </c>
      <c r="J296" s="383">
        <v>389.98333333333335</v>
      </c>
      <c r="K296" s="382">
        <v>381.85</v>
      </c>
      <c r="L296" s="382">
        <v>374.6</v>
      </c>
      <c r="M296" s="382">
        <v>21.03162</v>
      </c>
      <c r="N296" s="1"/>
      <c r="O296" s="1"/>
    </row>
    <row r="297" spans="1:15" ht="12.75" customHeight="1">
      <c r="A297" s="31">
        <v>287</v>
      </c>
      <c r="B297" s="381" t="s">
        <v>443</v>
      </c>
      <c r="C297" s="382">
        <v>2551.9499999999998</v>
      </c>
      <c r="D297" s="383">
        <v>2542.6833333333329</v>
      </c>
      <c r="E297" s="383">
        <v>2511.3666666666659</v>
      </c>
      <c r="F297" s="383">
        <v>2470.7833333333328</v>
      </c>
      <c r="G297" s="383">
        <v>2439.4666666666658</v>
      </c>
      <c r="H297" s="383">
        <v>2583.266666666666</v>
      </c>
      <c r="I297" s="383">
        <v>2614.5833333333326</v>
      </c>
      <c r="J297" s="383">
        <v>2655.1666666666661</v>
      </c>
      <c r="K297" s="382">
        <v>2574</v>
      </c>
      <c r="L297" s="382">
        <v>2502.1</v>
      </c>
      <c r="M297" s="382">
        <v>0.81916999999999995</v>
      </c>
      <c r="N297" s="1"/>
      <c r="O297" s="1"/>
    </row>
    <row r="298" spans="1:15" ht="12.75" customHeight="1">
      <c r="A298" s="31">
        <v>288</v>
      </c>
      <c r="B298" s="381" t="s">
        <v>849</v>
      </c>
      <c r="C298" s="382">
        <v>1200.05</v>
      </c>
      <c r="D298" s="383">
        <v>1212.4833333333333</v>
      </c>
      <c r="E298" s="383">
        <v>1178.8666666666668</v>
      </c>
      <c r="F298" s="383">
        <v>1157.6833333333334</v>
      </c>
      <c r="G298" s="383">
        <v>1124.0666666666668</v>
      </c>
      <c r="H298" s="383">
        <v>1233.6666666666667</v>
      </c>
      <c r="I298" s="383">
        <v>1267.2833333333331</v>
      </c>
      <c r="J298" s="383">
        <v>1288.4666666666667</v>
      </c>
      <c r="K298" s="382">
        <v>1246.0999999999999</v>
      </c>
      <c r="L298" s="382">
        <v>1191.3</v>
      </c>
      <c r="M298" s="382">
        <v>2.0903100000000001</v>
      </c>
      <c r="N298" s="1"/>
      <c r="O298" s="1"/>
    </row>
    <row r="299" spans="1:15" ht="12.75" customHeight="1">
      <c r="A299" s="31">
        <v>289</v>
      </c>
      <c r="B299" s="381" t="s">
        <v>146</v>
      </c>
      <c r="C299" s="382">
        <v>1924.5</v>
      </c>
      <c r="D299" s="383">
        <v>1932.3666666666668</v>
      </c>
      <c r="E299" s="383">
        <v>1911.7333333333336</v>
      </c>
      <c r="F299" s="383">
        <v>1898.9666666666667</v>
      </c>
      <c r="G299" s="383">
        <v>1878.3333333333335</v>
      </c>
      <c r="H299" s="383">
        <v>1945.1333333333337</v>
      </c>
      <c r="I299" s="383">
        <v>1965.7666666666669</v>
      </c>
      <c r="J299" s="383">
        <v>1978.5333333333338</v>
      </c>
      <c r="K299" s="382">
        <v>1953</v>
      </c>
      <c r="L299" s="382">
        <v>1919.6</v>
      </c>
      <c r="M299" s="382">
        <v>13.72015</v>
      </c>
      <c r="N299" s="1"/>
      <c r="O299" s="1"/>
    </row>
    <row r="300" spans="1:15" ht="12.75" customHeight="1">
      <c r="A300" s="31">
        <v>290</v>
      </c>
      <c r="B300" s="381" t="s">
        <v>147</v>
      </c>
      <c r="C300" s="382">
        <v>7191.25</v>
      </c>
      <c r="D300" s="383">
        <v>7198.5166666666664</v>
      </c>
      <c r="E300" s="383">
        <v>7127.1833333333325</v>
      </c>
      <c r="F300" s="383">
        <v>7063.1166666666659</v>
      </c>
      <c r="G300" s="383">
        <v>6991.7833333333319</v>
      </c>
      <c r="H300" s="383">
        <v>7262.583333333333</v>
      </c>
      <c r="I300" s="383">
        <v>7333.916666666667</v>
      </c>
      <c r="J300" s="383">
        <v>7397.9833333333336</v>
      </c>
      <c r="K300" s="382">
        <v>7269.85</v>
      </c>
      <c r="L300" s="382">
        <v>7134.45</v>
      </c>
      <c r="M300" s="382">
        <v>5.5988499999999997</v>
      </c>
      <c r="N300" s="1"/>
      <c r="O300" s="1"/>
    </row>
    <row r="301" spans="1:15" ht="12.75" customHeight="1">
      <c r="A301" s="31">
        <v>291</v>
      </c>
      <c r="B301" s="381" t="s">
        <v>148</v>
      </c>
      <c r="C301" s="382">
        <v>5744.35</v>
      </c>
      <c r="D301" s="383">
        <v>5749.5666666666657</v>
      </c>
      <c r="E301" s="383">
        <v>5709.1833333333316</v>
      </c>
      <c r="F301" s="383">
        <v>5674.0166666666655</v>
      </c>
      <c r="G301" s="383">
        <v>5633.6333333333314</v>
      </c>
      <c r="H301" s="383">
        <v>5784.7333333333318</v>
      </c>
      <c r="I301" s="383">
        <v>5825.1166666666668</v>
      </c>
      <c r="J301" s="383">
        <v>5860.2833333333319</v>
      </c>
      <c r="K301" s="382">
        <v>5789.95</v>
      </c>
      <c r="L301" s="382">
        <v>5714.4</v>
      </c>
      <c r="M301" s="382">
        <v>2.3761999999999999</v>
      </c>
      <c r="N301" s="1"/>
      <c r="O301" s="1"/>
    </row>
    <row r="302" spans="1:15" ht="12.75" customHeight="1">
      <c r="A302" s="31">
        <v>292</v>
      </c>
      <c r="B302" s="381" t="s">
        <v>149</v>
      </c>
      <c r="C302" s="382">
        <v>923.15</v>
      </c>
      <c r="D302" s="383">
        <v>928.48333333333323</v>
      </c>
      <c r="E302" s="383">
        <v>915.91666666666652</v>
      </c>
      <c r="F302" s="383">
        <v>908.68333333333328</v>
      </c>
      <c r="G302" s="383">
        <v>896.11666666666656</v>
      </c>
      <c r="H302" s="383">
        <v>935.71666666666647</v>
      </c>
      <c r="I302" s="383">
        <v>948.2833333333333</v>
      </c>
      <c r="J302" s="383">
        <v>955.51666666666642</v>
      </c>
      <c r="K302" s="382">
        <v>941.05</v>
      </c>
      <c r="L302" s="382">
        <v>921.25</v>
      </c>
      <c r="M302" s="382">
        <v>6.3796299999999997</v>
      </c>
      <c r="N302" s="1"/>
      <c r="O302" s="1"/>
    </row>
    <row r="303" spans="1:15" ht="12.75" customHeight="1">
      <c r="A303" s="31">
        <v>293</v>
      </c>
      <c r="B303" s="381" t="s">
        <v>444</v>
      </c>
      <c r="C303" s="382">
        <v>3598.55</v>
      </c>
      <c r="D303" s="383">
        <v>3608.2000000000003</v>
      </c>
      <c r="E303" s="383">
        <v>3572.4000000000005</v>
      </c>
      <c r="F303" s="383">
        <v>3546.2500000000005</v>
      </c>
      <c r="G303" s="383">
        <v>3510.4500000000007</v>
      </c>
      <c r="H303" s="383">
        <v>3634.3500000000004</v>
      </c>
      <c r="I303" s="383">
        <v>3670.1500000000005</v>
      </c>
      <c r="J303" s="383">
        <v>3696.3</v>
      </c>
      <c r="K303" s="382">
        <v>3644</v>
      </c>
      <c r="L303" s="382">
        <v>3582.05</v>
      </c>
      <c r="M303" s="382">
        <v>0.33807999999999999</v>
      </c>
      <c r="N303" s="1"/>
      <c r="O303" s="1"/>
    </row>
    <row r="304" spans="1:15" ht="12.75" customHeight="1">
      <c r="A304" s="31">
        <v>294</v>
      </c>
      <c r="B304" s="381" t="s">
        <v>850</v>
      </c>
      <c r="C304" s="382">
        <v>433.25</v>
      </c>
      <c r="D304" s="383">
        <v>430.01666666666665</v>
      </c>
      <c r="E304" s="383">
        <v>424.23333333333329</v>
      </c>
      <c r="F304" s="383">
        <v>415.21666666666664</v>
      </c>
      <c r="G304" s="383">
        <v>409.43333333333328</v>
      </c>
      <c r="H304" s="383">
        <v>439.0333333333333</v>
      </c>
      <c r="I304" s="383">
        <v>444.81666666666661</v>
      </c>
      <c r="J304" s="383">
        <v>453.83333333333331</v>
      </c>
      <c r="K304" s="382">
        <v>435.8</v>
      </c>
      <c r="L304" s="382">
        <v>421</v>
      </c>
      <c r="M304" s="382">
        <v>4.7382099999999996</v>
      </c>
      <c r="N304" s="1"/>
      <c r="O304" s="1"/>
    </row>
    <row r="305" spans="1:15" ht="12.75" customHeight="1">
      <c r="A305" s="31">
        <v>295</v>
      </c>
      <c r="B305" s="381" t="s">
        <v>150</v>
      </c>
      <c r="C305" s="382">
        <v>839.85</v>
      </c>
      <c r="D305" s="383">
        <v>836.5333333333333</v>
      </c>
      <c r="E305" s="383">
        <v>830.81666666666661</v>
      </c>
      <c r="F305" s="383">
        <v>821.7833333333333</v>
      </c>
      <c r="G305" s="383">
        <v>816.06666666666661</v>
      </c>
      <c r="H305" s="383">
        <v>845.56666666666661</v>
      </c>
      <c r="I305" s="383">
        <v>851.2833333333333</v>
      </c>
      <c r="J305" s="383">
        <v>860.31666666666661</v>
      </c>
      <c r="K305" s="382">
        <v>842.25</v>
      </c>
      <c r="L305" s="382">
        <v>827.5</v>
      </c>
      <c r="M305" s="382">
        <v>29.623010000000001</v>
      </c>
      <c r="N305" s="1"/>
      <c r="O305" s="1"/>
    </row>
    <row r="306" spans="1:15" ht="12.75" customHeight="1">
      <c r="A306" s="31">
        <v>296</v>
      </c>
      <c r="B306" s="381" t="s">
        <v>151</v>
      </c>
      <c r="C306" s="382">
        <v>155.30000000000001</v>
      </c>
      <c r="D306" s="383">
        <v>154.28333333333333</v>
      </c>
      <c r="E306" s="383">
        <v>152.56666666666666</v>
      </c>
      <c r="F306" s="383">
        <v>149.83333333333334</v>
      </c>
      <c r="G306" s="383">
        <v>148.11666666666667</v>
      </c>
      <c r="H306" s="383">
        <v>157.01666666666665</v>
      </c>
      <c r="I306" s="383">
        <v>158.73333333333329</v>
      </c>
      <c r="J306" s="383">
        <v>161.46666666666664</v>
      </c>
      <c r="K306" s="382">
        <v>156</v>
      </c>
      <c r="L306" s="382">
        <v>151.55000000000001</v>
      </c>
      <c r="M306" s="382">
        <v>33.636899999999997</v>
      </c>
      <c r="N306" s="1"/>
      <c r="O306" s="1"/>
    </row>
    <row r="307" spans="1:15" ht="12.75" customHeight="1">
      <c r="A307" s="31">
        <v>297</v>
      </c>
      <c r="B307" s="381" t="s">
        <v>317</v>
      </c>
      <c r="C307" s="382">
        <v>20.350000000000001</v>
      </c>
      <c r="D307" s="383">
        <v>20.283333333333335</v>
      </c>
      <c r="E307" s="383">
        <v>20.06666666666667</v>
      </c>
      <c r="F307" s="383">
        <v>19.783333333333335</v>
      </c>
      <c r="G307" s="383">
        <v>19.56666666666667</v>
      </c>
      <c r="H307" s="383">
        <v>20.56666666666667</v>
      </c>
      <c r="I307" s="383">
        <v>20.783333333333331</v>
      </c>
      <c r="J307" s="383">
        <v>21.06666666666667</v>
      </c>
      <c r="K307" s="382">
        <v>20.5</v>
      </c>
      <c r="L307" s="382">
        <v>20</v>
      </c>
      <c r="M307" s="382">
        <v>29.60116</v>
      </c>
      <c r="N307" s="1"/>
      <c r="O307" s="1"/>
    </row>
    <row r="308" spans="1:15" ht="12.75" customHeight="1">
      <c r="A308" s="31">
        <v>298</v>
      </c>
      <c r="B308" s="381" t="s">
        <v>447</v>
      </c>
      <c r="C308" s="382">
        <v>228.2</v>
      </c>
      <c r="D308" s="383">
        <v>227.51666666666665</v>
      </c>
      <c r="E308" s="383">
        <v>224.98333333333329</v>
      </c>
      <c r="F308" s="383">
        <v>221.76666666666665</v>
      </c>
      <c r="G308" s="383">
        <v>219.23333333333329</v>
      </c>
      <c r="H308" s="383">
        <v>230.73333333333329</v>
      </c>
      <c r="I308" s="383">
        <v>233.26666666666665</v>
      </c>
      <c r="J308" s="383">
        <v>236.48333333333329</v>
      </c>
      <c r="K308" s="382">
        <v>230.05</v>
      </c>
      <c r="L308" s="382">
        <v>224.3</v>
      </c>
      <c r="M308" s="382">
        <v>1.44617</v>
      </c>
      <c r="N308" s="1"/>
      <c r="O308" s="1"/>
    </row>
    <row r="309" spans="1:15" ht="12.75" customHeight="1">
      <c r="A309" s="31">
        <v>299</v>
      </c>
      <c r="B309" s="381" t="s">
        <v>449</v>
      </c>
      <c r="C309" s="382">
        <v>709.15</v>
      </c>
      <c r="D309" s="383">
        <v>699.03333333333342</v>
      </c>
      <c r="E309" s="383">
        <v>679.06666666666683</v>
      </c>
      <c r="F309" s="383">
        <v>648.98333333333346</v>
      </c>
      <c r="G309" s="383">
        <v>629.01666666666688</v>
      </c>
      <c r="H309" s="383">
        <v>729.11666666666679</v>
      </c>
      <c r="I309" s="383">
        <v>749.08333333333326</v>
      </c>
      <c r="J309" s="383">
        <v>779.16666666666674</v>
      </c>
      <c r="K309" s="382">
        <v>719</v>
      </c>
      <c r="L309" s="382">
        <v>668.95</v>
      </c>
      <c r="M309" s="382">
        <v>3.24844</v>
      </c>
      <c r="N309" s="1"/>
      <c r="O309" s="1"/>
    </row>
    <row r="310" spans="1:15" ht="12.75" customHeight="1">
      <c r="A310" s="31">
        <v>300</v>
      </c>
      <c r="B310" s="381" t="s">
        <v>152</v>
      </c>
      <c r="C310" s="382">
        <v>167</v>
      </c>
      <c r="D310" s="383">
        <v>166.1</v>
      </c>
      <c r="E310" s="383">
        <v>164.5</v>
      </c>
      <c r="F310" s="383">
        <v>162</v>
      </c>
      <c r="G310" s="383">
        <v>160.4</v>
      </c>
      <c r="H310" s="383">
        <v>168.6</v>
      </c>
      <c r="I310" s="383">
        <v>170.19999999999996</v>
      </c>
      <c r="J310" s="383">
        <v>172.7</v>
      </c>
      <c r="K310" s="382">
        <v>167.7</v>
      </c>
      <c r="L310" s="382">
        <v>163.6</v>
      </c>
      <c r="M310" s="382">
        <v>14.829330000000001</v>
      </c>
      <c r="N310" s="1"/>
      <c r="O310" s="1"/>
    </row>
    <row r="311" spans="1:15" ht="12.75" customHeight="1">
      <c r="A311" s="31">
        <v>301</v>
      </c>
      <c r="B311" s="381" t="s">
        <v>153</v>
      </c>
      <c r="C311" s="382">
        <v>502.3</v>
      </c>
      <c r="D311" s="383">
        <v>502.10000000000008</v>
      </c>
      <c r="E311" s="383">
        <v>497.30000000000018</v>
      </c>
      <c r="F311" s="383">
        <v>492.30000000000013</v>
      </c>
      <c r="G311" s="383">
        <v>487.50000000000023</v>
      </c>
      <c r="H311" s="383">
        <v>507.10000000000014</v>
      </c>
      <c r="I311" s="383">
        <v>511.9</v>
      </c>
      <c r="J311" s="383">
        <v>516.90000000000009</v>
      </c>
      <c r="K311" s="382">
        <v>506.9</v>
      </c>
      <c r="L311" s="382">
        <v>497.1</v>
      </c>
      <c r="M311" s="382">
        <v>7.9757699999999998</v>
      </c>
      <c r="N311" s="1"/>
      <c r="O311" s="1"/>
    </row>
    <row r="312" spans="1:15" ht="12.75" customHeight="1">
      <c r="A312" s="31">
        <v>302</v>
      </c>
      <c r="B312" s="381" t="s">
        <v>154</v>
      </c>
      <c r="C312" s="382">
        <v>7882.1</v>
      </c>
      <c r="D312" s="383">
        <v>7821.833333333333</v>
      </c>
      <c r="E312" s="383">
        <v>7744.2166666666662</v>
      </c>
      <c r="F312" s="383">
        <v>7606.333333333333</v>
      </c>
      <c r="G312" s="383">
        <v>7528.7166666666662</v>
      </c>
      <c r="H312" s="383">
        <v>7959.7166666666662</v>
      </c>
      <c r="I312" s="383">
        <v>8037.333333333333</v>
      </c>
      <c r="J312" s="383">
        <v>8175.2166666666662</v>
      </c>
      <c r="K312" s="382">
        <v>7899.45</v>
      </c>
      <c r="L312" s="382">
        <v>7683.95</v>
      </c>
      <c r="M312" s="382">
        <v>7.3998100000000004</v>
      </c>
      <c r="N312" s="1"/>
      <c r="O312" s="1"/>
    </row>
    <row r="313" spans="1:15" ht="12.75" customHeight="1">
      <c r="A313" s="31">
        <v>303</v>
      </c>
      <c r="B313" s="381" t="s">
        <v>851</v>
      </c>
      <c r="C313" s="382">
        <v>3010.95</v>
      </c>
      <c r="D313" s="383">
        <v>2995.1666666666665</v>
      </c>
      <c r="E313" s="383">
        <v>2957.7833333333328</v>
      </c>
      <c r="F313" s="383">
        <v>2904.6166666666663</v>
      </c>
      <c r="G313" s="383">
        <v>2867.2333333333327</v>
      </c>
      <c r="H313" s="383">
        <v>3048.333333333333</v>
      </c>
      <c r="I313" s="383">
        <v>3085.7166666666672</v>
      </c>
      <c r="J313" s="383">
        <v>3138.8833333333332</v>
      </c>
      <c r="K313" s="382">
        <v>3032.55</v>
      </c>
      <c r="L313" s="382">
        <v>2942</v>
      </c>
      <c r="M313" s="382">
        <v>0.44242999999999999</v>
      </c>
      <c r="N313" s="1"/>
      <c r="O313" s="1"/>
    </row>
    <row r="314" spans="1:15" ht="12.75" customHeight="1">
      <c r="A314" s="31">
        <v>304</v>
      </c>
      <c r="B314" s="381" t="s">
        <v>451</v>
      </c>
      <c r="C314" s="382">
        <v>409.45</v>
      </c>
      <c r="D314" s="383">
        <v>411</v>
      </c>
      <c r="E314" s="383">
        <v>405.7</v>
      </c>
      <c r="F314" s="383">
        <v>401.95</v>
      </c>
      <c r="G314" s="383">
        <v>396.65</v>
      </c>
      <c r="H314" s="383">
        <v>414.75</v>
      </c>
      <c r="I314" s="383">
        <v>420.04999999999995</v>
      </c>
      <c r="J314" s="383">
        <v>423.8</v>
      </c>
      <c r="K314" s="382">
        <v>416.3</v>
      </c>
      <c r="L314" s="382">
        <v>407.25</v>
      </c>
      <c r="M314" s="382">
        <v>8.2994400000000006</v>
      </c>
      <c r="N314" s="1"/>
      <c r="O314" s="1"/>
    </row>
    <row r="315" spans="1:15" ht="12.75" customHeight="1">
      <c r="A315" s="31">
        <v>305</v>
      </c>
      <c r="B315" s="381" t="s">
        <v>452</v>
      </c>
      <c r="C315" s="382">
        <v>279.39999999999998</v>
      </c>
      <c r="D315" s="383">
        <v>280.36666666666662</v>
      </c>
      <c r="E315" s="383">
        <v>277.23333333333323</v>
      </c>
      <c r="F315" s="383">
        <v>275.06666666666661</v>
      </c>
      <c r="G315" s="383">
        <v>271.93333333333322</v>
      </c>
      <c r="H315" s="383">
        <v>282.53333333333325</v>
      </c>
      <c r="I315" s="383">
        <v>285.66666666666657</v>
      </c>
      <c r="J315" s="383">
        <v>287.83333333333326</v>
      </c>
      <c r="K315" s="382">
        <v>283.5</v>
      </c>
      <c r="L315" s="382">
        <v>278.2</v>
      </c>
      <c r="M315" s="382">
        <v>4.9620699999999998</v>
      </c>
      <c r="N315" s="1"/>
      <c r="O315" s="1"/>
    </row>
    <row r="316" spans="1:15" ht="12.75" customHeight="1">
      <c r="A316" s="31">
        <v>306</v>
      </c>
      <c r="B316" s="381" t="s">
        <v>155</v>
      </c>
      <c r="C316" s="382">
        <v>896.9</v>
      </c>
      <c r="D316" s="383">
        <v>893.41666666666663</v>
      </c>
      <c r="E316" s="383">
        <v>887.63333333333321</v>
      </c>
      <c r="F316" s="383">
        <v>878.36666666666656</v>
      </c>
      <c r="G316" s="383">
        <v>872.58333333333314</v>
      </c>
      <c r="H316" s="383">
        <v>902.68333333333328</v>
      </c>
      <c r="I316" s="383">
        <v>908.46666666666681</v>
      </c>
      <c r="J316" s="383">
        <v>917.73333333333335</v>
      </c>
      <c r="K316" s="382">
        <v>899.2</v>
      </c>
      <c r="L316" s="382">
        <v>884.15</v>
      </c>
      <c r="M316" s="382">
        <v>10.42611</v>
      </c>
      <c r="N316" s="1"/>
      <c r="O316" s="1"/>
    </row>
    <row r="317" spans="1:15" ht="12.75" customHeight="1">
      <c r="A317" s="31">
        <v>307</v>
      </c>
      <c r="B317" s="381" t="s">
        <v>457</v>
      </c>
      <c r="C317" s="382">
        <v>1615.55</v>
      </c>
      <c r="D317" s="383">
        <v>1611.4666666666665</v>
      </c>
      <c r="E317" s="383">
        <v>1594.2833333333328</v>
      </c>
      <c r="F317" s="383">
        <v>1573.0166666666664</v>
      </c>
      <c r="G317" s="383">
        <v>1555.8333333333328</v>
      </c>
      <c r="H317" s="383">
        <v>1632.7333333333329</v>
      </c>
      <c r="I317" s="383">
        <v>1649.9166666666667</v>
      </c>
      <c r="J317" s="383">
        <v>1671.1833333333329</v>
      </c>
      <c r="K317" s="382">
        <v>1628.65</v>
      </c>
      <c r="L317" s="382">
        <v>1590.2</v>
      </c>
      <c r="M317" s="382">
        <v>3.5339499999999999</v>
      </c>
      <c r="N317" s="1"/>
      <c r="O317" s="1"/>
    </row>
    <row r="318" spans="1:15" ht="12.75" customHeight="1">
      <c r="A318" s="31">
        <v>308</v>
      </c>
      <c r="B318" s="381" t="s">
        <v>156</v>
      </c>
      <c r="C318" s="382">
        <v>3335.8</v>
      </c>
      <c r="D318" s="383">
        <v>3359.7333333333336</v>
      </c>
      <c r="E318" s="383">
        <v>3299.4666666666672</v>
      </c>
      <c r="F318" s="383">
        <v>3263.1333333333337</v>
      </c>
      <c r="G318" s="383">
        <v>3202.8666666666672</v>
      </c>
      <c r="H318" s="383">
        <v>3396.0666666666671</v>
      </c>
      <c r="I318" s="383">
        <v>3456.3333333333335</v>
      </c>
      <c r="J318" s="383">
        <v>3492.666666666667</v>
      </c>
      <c r="K318" s="382">
        <v>3420</v>
      </c>
      <c r="L318" s="382">
        <v>3323.4</v>
      </c>
      <c r="M318" s="382">
        <v>1.0018</v>
      </c>
      <c r="N318" s="1"/>
      <c r="O318" s="1"/>
    </row>
    <row r="319" spans="1:15" ht="12.75" customHeight="1">
      <c r="A319" s="31">
        <v>309</v>
      </c>
      <c r="B319" s="381" t="s">
        <v>157</v>
      </c>
      <c r="C319" s="382">
        <v>1016.1</v>
      </c>
      <c r="D319" s="383">
        <v>1008.5500000000001</v>
      </c>
      <c r="E319" s="383">
        <v>997.55000000000018</v>
      </c>
      <c r="F319" s="383">
        <v>979.00000000000011</v>
      </c>
      <c r="G319" s="383">
        <v>968.00000000000023</v>
      </c>
      <c r="H319" s="383">
        <v>1027.1000000000001</v>
      </c>
      <c r="I319" s="383">
        <v>1038.0999999999999</v>
      </c>
      <c r="J319" s="383">
        <v>1056.6500000000001</v>
      </c>
      <c r="K319" s="382">
        <v>1019.55</v>
      </c>
      <c r="L319" s="382">
        <v>990</v>
      </c>
      <c r="M319" s="382">
        <v>5.7170300000000003</v>
      </c>
      <c r="N319" s="1"/>
      <c r="O319" s="1"/>
    </row>
    <row r="320" spans="1:15" ht="12.75" customHeight="1">
      <c r="A320" s="31">
        <v>310</v>
      </c>
      <c r="B320" s="381" t="s">
        <v>158</v>
      </c>
      <c r="C320" s="382">
        <v>878.9</v>
      </c>
      <c r="D320" s="383">
        <v>879.4</v>
      </c>
      <c r="E320" s="383">
        <v>870.8</v>
      </c>
      <c r="F320" s="383">
        <v>862.69999999999993</v>
      </c>
      <c r="G320" s="383">
        <v>854.09999999999991</v>
      </c>
      <c r="H320" s="383">
        <v>887.5</v>
      </c>
      <c r="I320" s="383">
        <v>896.10000000000014</v>
      </c>
      <c r="J320" s="383">
        <v>904.2</v>
      </c>
      <c r="K320" s="382">
        <v>888</v>
      </c>
      <c r="L320" s="382">
        <v>871.3</v>
      </c>
      <c r="M320" s="382">
        <v>11.716419999999999</v>
      </c>
      <c r="N320" s="1"/>
      <c r="O320" s="1"/>
    </row>
    <row r="321" spans="1:15" ht="12.75" customHeight="1">
      <c r="A321" s="31">
        <v>311</v>
      </c>
      <c r="B321" s="381" t="s">
        <v>448</v>
      </c>
      <c r="C321" s="382">
        <v>187.9</v>
      </c>
      <c r="D321" s="383">
        <v>187.75</v>
      </c>
      <c r="E321" s="383">
        <v>186.55</v>
      </c>
      <c r="F321" s="383">
        <v>185.20000000000002</v>
      </c>
      <c r="G321" s="383">
        <v>184.00000000000003</v>
      </c>
      <c r="H321" s="383">
        <v>189.1</v>
      </c>
      <c r="I321" s="383">
        <v>190.29999999999998</v>
      </c>
      <c r="J321" s="383">
        <v>191.64999999999998</v>
      </c>
      <c r="K321" s="382">
        <v>188.95</v>
      </c>
      <c r="L321" s="382">
        <v>186.4</v>
      </c>
      <c r="M321" s="382">
        <v>1.8223100000000001</v>
      </c>
      <c r="N321" s="1"/>
      <c r="O321" s="1"/>
    </row>
    <row r="322" spans="1:15" ht="12.75" customHeight="1">
      <c r="A322" s="31">
        <v>312</v>
      </c>
      <c r="B322" s="381" t="s">
        <v>455</v>
      </c>
      <c r="C322" s="382">
        <v>182.3</v>
      </c>
      <c r="D322" s="383">
        <v>182.61666666666667</v>
      </c>
      <c r="E322" s="383">
        <v>179.93333333333334</v>
      </c>
      <c r="F322" s="383">
        <v>177.56666666666666</v>
      </c>
      <c r="G322" s="383">
        <v>174.88333333333333</v>
      </c>
      <c r="H322" s="383">
        <v>184.98333333333335</v>
      </c>
      <c r="I322" s="383">
        <v>187.66666666666669</v>
      </c>
      <c r="J322" s="383">
        <v>190.03333333333336</v>
      </c>
      <c r="K322" s="382">
        <v>185.3</v>
      </c>
      <c r="L322" s="382">
        <v>180.25</v>
      </c>
      <c r="M322" s="382">
        <v>2.0783999999999998</v>
      </c>
      <c r="N322" s="1"/>
      <c r="O322" s="1"/>
    </row>
    <row r="323" spans="1:15" ht="12.75" customHeight="1">
      <c r="A323" s="31">
        <v>313</v>
      </c>
      <c r="B323" s="381" t="s">
        <v>453</v>
      </c>
      <c r="C323" s="382">
        <v>199.6</v>
      </c>
      <c r="D323" s="383">
        <v>198.86666666666667</v>
      </c>
      <c r="E323" s="383">
        <v>195.88333333333335</v>
      </c>
      <c r="F323" s="383">
        <v>192.16666666666669</v>
      </c>
      <c r="G323" s="383">
        <v>189.18333333333337</v>
      </c>
      <c r="H323" s="383">
        <v>202.58333333333334</v>
      </c>
      <c r="I323" s="383">
        <v>205.56666666666669</v>
      </c>
      <c r="J323" s="383">
        <v>209.28333333333333</v>
      </c>
      <c r="K323" s="382">
        <v>201.85</v>
      </c>
      <c r="L323" s="382">
        <v>195.15</v>
      </c>
      <c r="M323" s="382">
        <v>15.264099999999999</v>
      </c>
      <c r="N323" s="1"/>
      <c r="O323" s="1"/>
    </row>
    <row r="324" spans="1:15" ht="12.75" customHeight="1">
      <c r="A324" s="31">
        <v>314</v>
      </c>
      <c r="B324" s="381" t="s">
        <v>454</v>
      </c>
      <c r="C324" s="382">
        <v>1165.75</v>
      </c>
      <c r="D324" s="383">
        <v>1165.5833333333333</v>
      </c>
      <c r="E324" s="383">
        <v>1132.1666666666665</v>
      </c>
      <c r="F324" s="383">
        <v>1098.5833333333333</v>
      </c>
      <c r="G324" s="383">
        <v>1065.1666666666665</v>
      </c>
      <c r="H324" s="383">
        <v>1199.1666666666665</v>
      </c>
      <c r="I324" s="383">
        <v>1232.583333333333</v>
      </c>
      <c r="J324" s="383">
        <v>1266.1666666666665</v>
      </c>
      <c r="K324" s="382">
        <v>1199</v>
      </c>
      <c r="L324" s="382">
        <v>1132</v>
      </c>
      <c r="M324" s="382">
        <v>6.7128500000000004</v>
      </c>
      <c r="N324" s="1"/>
      <c r="O324" s="1"/>
    </row>
    <row r="325" spans="1:15" ht="12.75" customHeight="1">
      <c r="A325" s="31">
        <v>315</v>
      </c>
      <c r="B325" s="381" t="s">
        <v>159</v>
      </c>
      <c r="C325" s="382">
        <v>4611.6000000000004</v>
      </c>
      <c r="D325" s="383">
        <v>4606.55</v>
      </c>
      <c r="E325" s="383">
        <v>4576.3500000000004</v>
      </c>
      <c r="F325" s="383">
        <v>4541.1000000000004</v>
      </c>
      <c r="G325" s="383">
        <v>4510.9000000000005</v>
      </c>
      <c r="H325" s="383">
        <v>4641.8</v>
      </c>
      <c r="I325" s="383">
        <v>4671.9999999999991</v>
      </c>
      <c r="J325" s="383">
        <v>4707.25</v>
      </c>
      <c r="K325" s="382">
        <v>4636.75</v>
      </c>
      <c r="L325" s="382">
        <v>4571.3</v>
      </c>
      <c r="M325" s="382">
        <v>6.5284599999999999</v>
      </c>
      <c r="N325" s="1"/>
      <c r="O325" s="1"/>
    </row>
    <row r="326" spans="1:15" ht="12.75" customHeight="1">
      <c r="A326" s="31">
        <v>316</v>
      </c>
      <c r="B326" s="381" t="s">
        <v>445</v>
      </c>
      <c r="C326" s="382">
        <v>44.8</v>
      </c>
      <c r="D326" s="383">
        <v>44.75</v>
      </c>
      <c r="E326" s="383">
        <v>44.25</v>
      </c>
      <c r="F326" s="383">
        <v>43.7</v>
      </c>
      <c r="G326" s="383">
        <v>43.2</v>
      </c>
      <c r="H326" s="383">
        <v>45.3</v>
      </c>
      <c r="I326" s="383">
        <v>45.8</v>
      </c>
      <c r="J326" s="383">
        <v>46.349999999999994</v>
      </c>
      <c r="K326" s="382">
        <v>45.25</v>
      </c>
      <c r="L326" s="382">
        <v>44.2</v>
      </c>
      <c r="M326" s="382">
        <v>14.326969999999999</v>
      </c>
      <c r="N326" s="1"/>
      <c r="O326" s="1"/>
    </row>
    <row r="327" spans="1:15" ht="12.75" customHeight="1">
      <c r="A327" s="31">
        <v>317</v>
      </c>
      <c r="B327" s="381" t="s">
        <v>446</v>
      </c>
      <c r="C327" s="382">
        <v>168.45</v>
      </c>
      <c r="D327" s="383">
        <v>168.58333333333334</v>
      </c>
      <c r="E327" s="383">
        <v>167.41666666666669</v>
      </c>
      <c r="F327" s="383">
        <v>166.38333333333335</v>
      </c>
      <c r="G327" s="383">
        <v>165.2166666666667</v>
      </c>
      <c r="H327" s="383">
        <v>169.61666666666667</v>
      </c>
      <c r="I327" s="383">
        <v>170.78333333333336</v>
      </c>
      <c r="J327" s="383">
        <v>171.81666666666666</v>
      </c>
      <c r="K327" s="382">
        <v>169.75</v>
      </c>
      <c r="L327" s="382">
        <v>167.55</v>
      </c>
      <c r="M327" s="382">
        <v>1.8887100000000001</v>
      </c>
      <c r="N327" s="1"/>
      <c r="O327" s="1"/>
    </row>
    <row r="328" spans="1:15" ht="12.75" customHeight="1">
      <c r="A328" s="31">
        <v>318</v>
      </c>
      <c r="B328" s="381" t="s">
        <v>456</v>
      </c>
      <c r="C328" s="382">
        <v>917.85</v>
      </c>
      <c r="D328" s="383">
        <v>920.05000000000007</v>
      </c>
      <c r="E328" s="383">
        <v>913.80000000000018</v>
      </c>
      <c r="F328" s="383">
        <v>909.75000000000011</v>
      </c>
      <c r="G328" s="383">
        <v>903.50000000000023</v>
      </c>
      <c r="H328" s="383">
        <v>924.10000000000014</v>
      </c>
      <c r="I328" s="383">
        <v>930.34999999999991</v>
      </c>
      <c r="J328" s="383">
        <v>934.40000000000009</v>
      </c>
      <c r="K328" s="382">
        <v>926.3</v>
      </c>
      <c r="L328" s="382">
        <v>916</v>
      </c>
      <c r="M328" s="382">
        <v>0.67737000000000003</v>
      </c>
      <c r="N328" s="1"/>
      <c r="O328" s="1"/>
    </row>
    <row r="329" spans="1:15" ht="12.75" customHeight="1">
      <c r="A329" s="31">
        <v>319</v>
      </c>
      <c r="B329" s="381" t="s">
        <v>161</v>
      </c>
      <c r="C329" s="382">
        <v>3257.15</v>
      </c>
      <c r="D329" s="383">
        <v>3260.0499999999997</v>
      </c>
      <c r="E329" s="383">
        <v>3222.0999999999995</v>
      </c>
      <c r="F329" s="383">
        <v>3187.0499999999997</v>
      </c>
      <c r="G329" s="383">
        <v>3149.0999999999995</v>
      </c>
      <c r="H329" s="383">
        <v>3295.0999999999995</v>
      </c>
      <c r="I329" s="383">
        <v>3333.0499999999993</v>
      </c>
      <c r="J329" s="383">
        <v>3368.0999999999995</v>
      </c>
      <c r="K329" s="382">
        <v>3298</v>
      </c>
      <c r="L329" s="382">
        <v>3225</v>
      </c>
      <c r="M329" s="382">
        <v>6.7496299999999998</v>
      </c>
      <c r="N329" s="1"/>
      <c r="O329" s="1"/>
    </row>
    <row r="330" spans="1:15" ht="12.75" customHeight="1">
      <c r="A330" s="31">
        <v>320</v>
      </c>
      <c r="B330" s="381" t="s">
        <v>162</v>
      </c>
      <c r="C330" s="382">
        <v>74155.3</v>
      </c>
      <c r="D330" s="383">
        <v>73950.099999999991</v>
      </c>
      <c r="E330" s="383">
        <v>73405.199999999983</v>
      </c>
      <c r="F330" s="383">
        <v>72655.099999999991</v>
      </c>
      <c r="G330" s="383">
        <v>72110.199999999983</v>
      </c>
      <c r="H330" s="383">
        <v>74700.199999999983</v>
      </c>
      <c r="I330" s="383">
        <v>75245.099999999977</v>
      </c>
      <c r="J330" s="383">
        <v>75995.199999999983</v>
      </c>
      <c r="K330" s="382">
        <v>74495</v>
      </c>
      <c r="L330" s="382">
        <v>73200</v>
      </c>
      <c r="M330" s="382">
        <v>7.5590000000000004E-2</v>
      </c>
      <c r="N330" s="1"/>
      <c r="O330" s="1"/>
    </row>
    <row r="331" spans="1:15" ht="12.75" customHeight="1">
      <c r="A331" s="31">
        <v>321</v>
      </c>
      <c r="B331" s="381" t="s">
        <v>450</v>
      </c>
      <c r="C331" s="382">
        <v>45.3</v>
      </c>
      <c r="D331" s="383">
        <v>44.933333333333337</v>
      </c>
      <c r="E331" s="383">
        <v>44.116666666666674</v>
      </c>
      <c r="F331" s="383">
        <v>42.933333333333337</v>
      </c>
      <c r="G331" s="383">
        <v>42.116666666666674</v>
      </c>
      <c r="H331" s="383">
        <v>46.116666666666674</v>
      </c>
      <c r="I331" s="383">
        <v>46.933333333333337</v>
      </c>
      <c r="J331" s="383">
        <v>48.116666666666674</v>
      </c>
      <c r="K331" s="382">
        <v>45.75</v>
      </c>
      <c r="L331" s="382">
        <v>43.75</v>
      </c>
      <c r="M331" s="382">
        <v>18.954350000000002</v>
      </c>
      <c r="N331" s="1"/>
      <c r="O331" s="1"/>
    </row>
    <row r="332" spans="1:15" ht="12.75" customHeight="1">
      <c r="A332" s="31">
        <v>322</v>
      </c>
      <c r="B332" s="381" t="s">
        <v>163</v>
      </c>
      <c r="C332" s="382">
        <v>1533.3</v>
      </c>
      <c r="D332" s="383">
        <v>1528.3</v>
      </c>
      <c r="E332" s="383">
        <v>1519.9499999999998</v>
      </c>
      <c r="F332" s="383">
        <v>1506.6</v>
      </c>
      <c r="G332" s="383">
        <v>1498.2499999999998</v>
      </c>
      <c r="H332" s="383">
        <v>1541.6499999999999</v>
      </c>
      <c r="I332" s="383">
        <v>1549.9999999999998</v>
      </c>
      <c r="J332" s="383">
        <v>1563.35</v>
      </c>
      <c r="K332" s="382">
        <v>1536.65</v>
      </c>
      <c r="L332" s="382">
        <v>1514.95</v>
      </c>
      <c r="M332" s="382">
        <v>3.5075599999999998</v>
      </c>
      <c r="N332" s="1"/>
      <c r="O332" s="1"/>
    </row>
    <row r="333" spans="1:15" ht="12.75" customHeight="1">
      <c r="A333" s="31">
        <v>323</v>
      </c>
      <c r="B333" s="381" t="s">
        <v>164</v>
      </c>
      <c r="C333" s="382">
        <v>355</v>
      </c>
      <c r="D333" s="383">
        <v>351.68333333333339</v>
      </c>
      <c r="E333" s="383">
        <v>347.1666666666668</v>
      </c>
      <c r="F333" s="383">
        <v>339.33333333333343</v>
      </c>
      <c r="G333" s="383">
        <v>334.81666666666683</v>
      </c>
      <c r="H333" s="383">
        <v>359.51666666666677</v>
      </c>
      <c r="I333" s="383">
        <v>364.03333333333342</v>
      </c>
      <c r="J333" s="383">
        <v>371.86666666666673</v>
      </c>
      <c r="K333" s="382">
        <v>356.2</v>
      </c>
      <c r="L333" s="382">
        <v>343.85</v>
      </c>
      <c r="M333" s="382">
        <v>6.3848700000000003</v>
      </c>
      <c r="N333" s="1"/>
      <c r="O333" s="1"/>
    </row>
    <row r="334" spans="1:15" ht="12.75" customHeight="1">
      <c r="A334" s="31">
        <v>324</v>
      </c>
      <c r="B334" s="381" t="s">
        <v>269</v>
      </c>
      <c r="C334" s="382">
        <v>920.85</v>
      </c>
      <c r="D334" s="383">
        <v>918.33333333333337</v>
      </c>
      <c r="E334" s="383">
        <v>912.81666666666672</v>
      </c>
      <c r="F334" s="383">
        <v>904.7833333333333</v>
      </c>
      <c r="G334" s="383">
        <v>899.26666666666665</v>
      </c>
      <c r="H334" s="383">
        <v>926.36666666666679</v>
      </c>
      <c r="I334" s="383">
        <v>931.88333333333344</v>
      </c>
      <c r="J334" s="383">
        <v>939.91666666666686</v>
      </c>
      <c r="K334" s="382">
        <v>923.85</v>
      </c>
      <c r="L334" s="382">
        <v>910.3</v>
      </c>
      <c r="M334" s="382">
        <v>2.0653199999999998</v>
      </c>
      <c r="N334" s="1"/>
      <c r="O334" s="1"/>
    </row>
    <row r="335" spans="1:15" ht="12.75" customHeight="1">
      <c r="A335" s="31">
        <v>325</v>
      </c>
      <c r="B335" s="381" t="s">
        <v>165</v>
      </c>
      <c r="C335" s="382">
        <v>104.9</v>
      </c>
      <c r="D335" s="383">
        <v>104.43333333333334</v>
      </c>
      <c r="E335" s="383">
        <v>102.46666666666667</v>
      </c>
      <c r="F335" s="383">
        <v>100.03333333333333</v>
      </c>
      <c r="G335" s="383">
        <v>98.066666666666663</v>
      </c>
      <c r="H335" s="383">
        <v>106.86666666666667</v>
      </c>
      <c r="I335" s="383">
        <v>108.83333333333334</v>
      </c>
      <c r="J335" s="383">
        <v>111.26666666666668</v>
      </c>
      <c r="K335" s="382">
        <v>106.4</v>
      </c>
      <c r="L335" s="382">
        <v>102</v>
      </c>
      <c r="M335" s="382">
        <v>318.53197</v>
      </c>
      <c r="N335" s="1"/>
      <c r="O335" s="1"/>
    </row>
    <row r="336" spans="1:15" ht="12.75" customHeight="1">
      <c r="A336" s="31">
        <v>326</v>
      </c>
      <c r="B336" s="381" t="s">
        <v>166</v>
      </c>
      <c r="C336" s="382">
        <v>5571.35</v>
      </c>
      <c r="D336" s="383">
        <v>5547.7833333333328</v>
      </c>
      <c r="E336" s="383">
        <v>5505.5666666666657</v>
      </c>
      <c r="F336" s="383">
        <v>5439.7833333333328</v>
      </c>
      <c r="G336" s="383">
        <v>5397.5666666666657</v>
      </c>
      <c r="H336" s="383">
        <v>5613.5666666666657</v>
      </c>
      <c r="I336" s="383">
        <v>5655.7833333333328</v>
      </c>
      <c r="J336" s="383">
        <v>5721.5666666666657</v>
      </c>
      <c r="K336" s="382">
        <v>5590</v>
      </c>
      <c r="L336" s="382">
        <v>5482</v>
      </c>
      <c r="M336" s="382">
        <v>1.89812</v>
      </c>
      <c r="N336" s="1"/>
      <c r="O336" s="1"/>
    </row>
    <row r="337" spans="1:15" ht="12.75" customHeight="1">
      <c r="A337" s="31">
        <v>327</v>
      </c>
      <c r="B337" s="381" t="s">
        <v>167</v>
      </c>
      <c r="C337" s="382">
        <v>4043.8</v>
      </c>
      <c r="D337" s="383">
        <v>4036.9666666666672</v>
      </c>
      <c r="E337" s="383">
        <v>3984.5333333333342</v>
      </c>
      <c r="F337" s="383">
        <v>3925.2666666666669</v>
      </c>
      <c r="G337" s="383">
        <v>3872.8333333333339</v>
      </c>
      <c r="H337" s="383">
        <v>4096.2333333333345</v>
      </c>
      <c r="I337" s="383">
        <v>4148.666666666667</v>
      </c>
      <c r="J337" s="383">
        <v>4207.9333333333343</v>
      </c>
      <c r="K337" s="382">
        <v>4089.4</v>
      </c>
      <c r="L337" s="382">
        <v>3977.7</v>
      </c>
      <c r="M337" s="382">
        <v>1.0454300000000001</v>
      </c>
      <c r="N337" s="1"/>
      <c r="O337" s="1"/>
    </row>
    <row r="338" spans="1:15" ht="12.75" customHeight="1">
      <c r="A338" s="31">
        <v>328</v>
      </c>
      <c r="B338" s="381" t="s">
        <v>852</v>
      </c>
      <c r="C338" s="382">
        <v>2427.5500000000002</v>
      </c>
      <c r="D338" s="383">
        <v>2425.85</v>
      </c>
      <c r="E338" s="383">
        <v>2401.6999999999998</v>
      </c>
      <c r="F338" s="383">
        <v>2375.85</v>
      </c>
      <c r="G338" s="383">
        <v>2351.6999999999998</v>
      </c>
      <c r="H338" s="383">
        <v>2451.6999999999998</v>
      </c>
      <c r="I338" s="383">
        <v>2475.8500000000004</v>
      </c>
      <c r="J338" s="383">
        <v>2501.6999999999998</v>
      </c>
      <c r="K338" s="382">
        <v>2450</v>
      </c>
      <c r="L338" s="382">
        <v>2400</v>
      </c>
      <c r="M338" s="382">
        <v>0.45545000000000002</v>
      </c>
      <c r="N338" s="1"/>
      <c r="O338" s="1"/>
    </row>
    <row r="339" spans="1:15" ht="12.75" customHeight="1">
      <c r="A339" s="31">
        <v>329</v>
      </c>
      <c r="B339" s="381" t="s">
        <v>458</v>
      </c>
      <c r="C339" s="382">
        <v>50.2</v>
      </c>
      <c r="D339" s="383">
        <v>48.766666666666673</v>
      </c>
      <c r="E339" s="383">
        <v>47.083333333333343</v>
      </c>
      <c r="F339" s="383">
        <v>43.966666666666669</v>
      </c>
      <c r="G339" s="383">
        <v>42.283333333333339</v>
      </c>
      <c r="H339" s="383">
        <v>51.883333333333347</v>
      </c>
      <c r="I339" s="383">
        <v>53.56666666666667</v>
      </c>
      <c r="J339" s="383">
        <v>56.683333333333351</v>
      </c>
      <c r="K339" s="382">
        <v>50.45</v>
      </c>
      <c r="L339" s="382">
        <v>45.65</v>
      </c>
      <c r="M339" s="382">
        <v>496.91541000000001</v>
      </c>
      <c r="N339" s="1"/>
      <c r="O339" s="1"/>
    </row>
    <row r="340" spans="1:15" ht="12.75" customHeight="1">
      <c r="A340" s="31">
        <v>330</v>
      </c>
      <c r="B340" s="381" t="s">
        <v>459</v>
      </c>
      <c r="C340" s="382">
        <v>70.25</v>
      </c>
      <c r="D340" s="383">
        <v>69.95</v>
      </c>
      <c r="E340" s="383">
        <v>69.050000000000011</v>
      </c>
      <c r="F340" s="383">
        <v>67.850000000000009</v>
      </c>
      <c r="G340" s="383">
        <v>66.950000000000017</v>
      </c>
      <c r="H340" s="383">
        <v>71.150000000000006</v>
      </c>
      <c r="I340" s="383">
        <v>72.050000000000011</v>
      </c>
      <c r="J340" s="383">
        <v>73.25</v>
      </c>
      <c r="K340" s="382">
        <v>70.849999999999994</v>
      </c>
      <c r="L340" s="382">
        <v>68.75</v>
      </c>
      <c r="M340" s="382">
        <v>39.15934</v>
      </c>
      <c r="N340" s="1"/>
      <c r="O340" s="1"/>
    </row>
    <row r="341" spans="1:15" ht="12.75" customHeight="1">
      <c r="A341" s="31">
        <v>331</v>
      </c>
      <c r="B341" s="381" t="s">
        <v>460</v>
      </c>
      <c r="C341" s="382">
        <v>572.85</v>
      </c>
      <c r="D341" s="383">
        <v>575.4</v>
      </c>
      <c r="E341" s="383">
        <v>567.25</v>
      </c>
      <c r="F341" s="383">
        <v>561.65</v>
      </c>
      <c r="G341" s="383">
        <v>553.5</v>
      </c>
      <c r="H341" s="383">
        <v>581</v>
      </c>
      <c r="I341" s="383">
        <v>589.14999999999986</v>
      </c>
      <c r="J341" s="383">
        <v>594.75</v>
      </c>
      <c r="K341" s="382">
        <v>583.54999999999995</v>
      </c>
      <c r="L341" s="382">
        <v>569.79999999999995</v>
      </c>
      <c r="M341" s="382">
        <v>0.29887000000000002</v>
      </c>
      <c r="N341" s="1"/>
      <c r="O341" s="1"/>
    </row>
    <row r="342" spans="1:15" ht="12.75" customHeight="1">
      <c r="A342" s="31">
        <v>332</v>
      </c>
      <c r="B342" s="381" t="s">
        <v>168</v>
      </c>
      <c r="C342" s="382">
        <v>19647.55</v>
      </c>
      <c r="D342" s="383">
        <v>19706.100000000002</v>
      </c>
      <c r="E342" s="383">
        <v>19476.450000000004</v>
      </c>
      <c r="F342" s="383">
        <v>19305.350000000002</v>
      </c>
      <c r="G342" s="383">
        <v>19075.700000000004</v>
      </c>
      <c r="H342" s="383">
        <v>19877.200000000004</v>
      </c>
      <c r="I342" s="383">
        <v>20106.850000000006</v>
      </c>
      <c r="J342" s="383">
        <v>20277.950000000004</v>
      </c>
      <c r="K342" s="382">
        <v>19935.75</v>
      </c>
      <c r="L342" s="382">
        <v>19535</v>
      </c>
      <c r="M342" s="382">
        <v>0.30708999999999997</v>
      </c>
      <c r="N342" s="1"/>
      <c r="O342" s="1"/>
    </row>
    <row r="343" spans="1:15" ht="12.75" customHeight="1">
      <c r="A343" s="31">
        <v>333</v>
      </c>
      <c r="B343" s="381" t="s">
        <v>466</v>
      </c>
      <c r="C343" s="382">
        <v>89.9</v>
      </c>
      <c r="D343" s="383">
        <v>89.933333333333337</v>
      </c>
      <c r="E343" s="383">
        <v>88.866666666666674</v>
      </c>
      <c r="F343" s="383">
        <v>87.833333333333343</v>
      </c>
      <c r="G343" s="383">
        <v>86.76666666666668</v>
      </c>
      <c r="H343" s="383">
        <v>90.966666666666669</v>
      </c>
      <c r="I343" s="383">
        <v>92.033333333333331</v>
      </c>
      <c r="J343" s="383">
        <v>93.066666666666663</v>
      </c>
      <c r="K343" s="382">
        <v>91</v>
      </c>
      <c r="L343" s="382">
        <v>88.9</v>
      </c>
      <c r="M343" s="382">
        <v>6.9578899999999999</v>
      </c>
      <c r="N343" s="1"/>
      <c r="O343" s="1"/>
    </row>
    <row r="344" spans="1:15" ht="12.75" customHeight="1">
      <c r="A344" s="31">
        <v>334</v>
      </c>
      <c r="B344" s="381" t="s">
        <v>465</v>
      </c>
      <c r="C344" s="382">
        <v>56.2</v>
      </c>
      <c r="D344" s="383">
        <v>56.233333333333327</v>
      </c>
      <c r="E344" s="383">
        <v>55.316666666666656</v>
      </c>
      <c r="F344" s="383">
        <v>54.43333333333333</v>
      </c>
      <c r="G344" s="383">
        <v>53.516666666666659</v>
      </c>
      <c r="H344" s="383">
        <v>57.116666666666653</v>
      </c>
      <c r="I344" s="383">
        <v>58.033333333333324</v>
      </c>
      <c r="J344" s="383">
        <v>58.91666666666665</v>
      </c>
      <c r="K344" s="382">
        <v>57.15</v>
      </c>
      <c r="L344" s="382">
        <v>55.35</v>
      </c>
      <c r="M344" s="382">
        <v>12.85022</v>
      </c>
      <c r="N344" s="1"/>
      <c r="O344" s="1"/>
    </row>
    <row r="345" spans="1:15" ht="12.75" customHeight="1">
      <c r="A345" s="31">
        <v>335</v>
      </c>
      <c r="B345" s="381" t="s">
        <v>464</v>
      </c>
      <c r="C345" s="382">
        <v>636.5</v>
      </c>
      <c r="D345" s="383">
        <v>638.44999999999993</v>
      </c>
      <c r="E345" s="383">
        <v>627.39999999999986</v>
      </c>
      <c r="F345" s="383">
        <v>618.29999999999995</v>
      </c>
      <c r="G345" s="383">
        <v>607.24999999999989</v>
      </c>
      <c r="H345" s="383">
        <v>647.54999999999984</v>
      </c>
      <c r="I345" s="383">
        <v>658.5999999999998</v>
      </c>
      <c r="J345" s="383">
        <v>667.69999999999982</v>
      </c>
      <c r="K345" s="382">
        <v>649.5</v>
      </c>
      <c r="L345" s="382">
        <v>629.35</v>
      </c>
      <c r="M345" s="382">
        <v>2.5876800000000002</v>
      </c>
      <c r="N345" s="1"/>
      <c r="O345" s="1"/>
    </row>
    <row r="346" spans="1:15" ht="12.75" customHeight="1">
      <c r="A346" s="31">
        <v>336</v>
      </c>
      <c r="B346" s="381" t="s">
        <v>461</v>
      </c>
      <c r="C346" s="382">
        <v>32.049999999999997</v>
      </c>
      <c r="D346" s="383">
        <v>32.066666666666663</v>
      </c>
      <c r="E346" s="383">
        <v>31.583333333333329</v>
      </c>
      <c r="F346" s="383">
        <v>31.116666666666667</v>
      </c>
      <c r="G346" s="383">
        <v>30.633333333333333</v>
      </c>
      <c r="H346" s="383">
        <v>32.533333333333324</v>
      </c>
      <c r="I346" s="383">
        <v>33.016666666666659</v>
      </c>
      <c r="J346" s="383">
        <v>33.48333333333332</v>
      </c>
      <c r="K346" s="382">
        <v>32.549999999999997</v>
      </c>
      <c r="L346" s="382">
        <v>31.6</v>
      </c>
      <c r="M346" s="382">
        <v>125.88694</v>
      </c>
      <c r="N346" s="1"/>
      <c r="O346" s="1"/>
    </row>
    <row r="347" spans="1:15" ht="12.75" customHeight="1">
      <c r="A347" s="31">
        <v>337</v>
      </c>
      <c r="B347" s="381" t="s">
        <v>537</v>
      </c>
      <c r="C347" s="382">
        <v>138.25</v>
      </c>
      <c r="D347" s="383">
        <v>138.58333333333334</v>
      </c>
      <c r="E347" s="383">
        <v>137.41666666666669</v>
      </c>
      <c r="F347" s="383">
        <v>136.58333333333334</v>
      </c>
      <c r="G347" s="383">
        <v>135.41666666666669</v>
      </c>
      <c r="H347" s="383">
        <v>139.41666666666669</v>
      </c>
      <c r="I347" s="383">
        <v>140.58333333333337</v>
      </c>
      <c r="J347" s="383">
        <v>141.41666666666669</v>
      </c>
      <c r="K347" s="382">
        <v>139.75</v>
      </c>
      <c r="L347" s="382">
        <v>137.75</v>
      </c>
      <c r="M347" s="382">
        <v>2.1786799999999999</v>
      </c>
      <c r="N347" s="1"/>
      <c r="O347" s="1"/>
    </row>
    <row r="348" spans="1:15" ht="12.75" customHeight="1">
      <c r="A348" s="31">
        <v>338</v>
      </c>
      <c r="B348" s="381" t="s">
        <v>467</v>
      </c>
      <c r="C348" s="382">
        <v>2457.5</v>
      </c>
      <c r="D348" s="383">
        <v>2455.5666666666666</v>
      </c>
      <c r="E348" s="383">
        <v>2435.1333333333332</v>
      </c>
      <c r="F348" s="383">
        <v>2412.7666666666664</v>
      </c>
      <c r="G348" s="383">
        <v>2392.333333333333</v>
      </c>
      <c r="H348" s="383">
        <v>2477.9333333333334</v>
      </c>
      <c r="I348" s="383">
        <v>2498.3666666666668</v>
      </c>
      <c r="J348" s="383">
        <v>2520.7333333333336</v>
      </c>
      <c r="K348" s="382">
        <v>2476</v>
      </c>
      <c r="L348" s="382">
        <v>2433.1999999999998</v>
      </c>
      <c r="M348" s="382">
        <v>8.1079999999999999E-2</v>
      </c>
      <c r="N348" s="1"/>
      <c r="O348" s="1"/>
    </row>
    <row r="349" spans="1:15" ht="12.75" customHeight="1">
      <c r="A349" s="31">
        <v>339</v>
      </c>
      <c r="B349" s="381" t="s">
        <v>462</v>
      </c>
      <c r="C349" s="382">
        <v>63.3</v>
      </c>
      <c r="D349" s="383">
        <v>62.699999999999996</v>
      </c>
      <c r="E349" s="383">
        <v>61.699999999999989</v>
      </c>
      <c r="F349" s="383">
        <v>60.099999999999994</v>
      </c>
      <c r="G349" s="383">
        <v>59.099999999999987</v>
      </c>
      <c r="H349" s="383">
        <v>64.299999999999983</v>
      </c>
      <c r="I349" s="383">
        <v>65.300000000000011</v>
      </c>
      <c r="J349" s="383">
        <v>66.899999999999991</v>
      </c>
      <c r="K349" s="382">
        <v>63.7</v>
      </c>
      <c r="L349" s="382">
        <v>61.1</v>
      </c>
      <c r="M349" s="382">
        <v>19.29138</v>
      </c>
      <c r="N349" s="1"/>
      <c r="O349" s="1"/>
    </row>
    <row r="350" spans="1:15" ht="12.75" customHeight="1">
      <c r="A350" s="31">
        <v>340</v>
      </c>
      <c r="B350" s="381" t="s">
        <v>169</v>
      </c>
      <c r="C350" s="382">
        <v>138.65</v>
      </c>
      <c r="D350" s="383">
        <v>138.68333333333331</v>
      </c>
      <c r="E350" s="383">
        <v>137.61666666666662</v>
      </c>
      <c r="F350" s="383">
        <v>136.58333333333331</v>
      </c>
      <c r="G350" s="383">
        <v>135.51666666666662</v>
      </c>
      <c r="H350" s="383">
        <v>139.71666666666661</v>
      </c>
      <c r="I350" s="383">
        <v>140.78333333333327</v>
      </c>
      <c r="J350" s="383">
        <v>141.81666666666661</v>
      </c>
      <c r="K350" s="382">
        <v>139.75</v>
      </c>
      <c r="L350" s="382">
        <v>137.65</v>
      </c>
      <c r="M350" s="382">
        <v>55.414340000000003</v>
      </c>
      <c r="N350" s="1"/>
      <c r="O350" s="1"/>
    </row>
    <row r="351" spans="1:15" ht="12.75" customHeight="1">
      <c r="A351" s="31">
        <v>341</v>
      </c>
      <c r="B351" s="381" t="s">
        <v>463</v>
      </c>
      <c r="C351" s="382">
        <v>248.25</v>
      </c>
      <c r="D351" s="383">
        <v>249.28333333333333</v>
      </c>
      <c r="E351" s="383">
        <v>245.21666666666667</v>
      </c>
      <c r="F351" s="383">
        <v>242.18333333333334</v>
      </c>
      <c r="G351" s="383">
        <v>238.11666666666667</v>
      </c>
      <c r="H351" s="383">
        <v>252.31666666666666</v>
      </c>
      <c r="I351" s="383">
        <v>256.38333333333333</v>
      </c>
      <c r="J351" s="383">
        <v>259.41666666666663</v>
      </c>
      <c r="K351" s="382">
        <v>253.35</v>
      </c>
      <c r="L351" s="382">
        <v>246.25</v>
      </c>
      <c r="M351" s="382">
        <v>8.5305499999999999</v>
      </c>
      <c r="N351" s="1"/>
      <c r="O351" s="1"/>
    </row>
    <row r="352" spans="1:15" ht="12.75" customHeight="1">
      <c r="A352" s="31">
        <v>342</v>
      </c>
      <c r="B352" s="381" t="s">
        <v>171</v>
      </c>
      <c r="C352" s="382">
        <v>130.9</v>
      </c>
      <c r="D352" s="383">
        <v>130.85</v>
      </c>
      <c r="E352" s="383">
        <v>129.35</v>
      </c>
      <c r="F352" s="383">
        <v>127.80000000000001</v>
      </c>
      <c r="G352" s="383">
        <v>126.30000000000001</v>
      </c>
      <c r="H352" s="383">
        <v>132.39999999999998</v>
      </c>
      <c r="I352" s="383">
        <v>133.89999999999998</v>
      </c>
      <c r="J352" s="383">
        <v>135.44999999999996</v>
      </c>
      <c r="K352" s="382">
        <v>132.35</v>
      </c>
      <c r="L352" s="382">
        <v>129.30000000000001</v>
      </c>
      <c r="M352" s="382">
        <v>80.376480000000001</v>
      </c>
      <c r="N352" s="1"/>
      <c r="O352" s="1"/>
    </row>
    <row r="353" spans="1:15" ht="12.75" customHeight="1">
      <c r="A353" s="31">
        <v>343</v>
      </c>
      <c r="B353" s="381" t="s">
        <v>270</v>
      </c>
      <c r="C353" s="382">
        <v>910.5</v>
      </c>
      <c r="D353" s="383">
        <v>914.38333333333333</v>
      </c>
      <c r="E353" s="383">
        <v>899.76666666666665</v>
      </c>
      <c r="F353" s="383">
        <v>889.0333333333333</v>
      </c>
      <c r="G353" s="383">
        <v>874.41666666666663</v>
      </c>
      <c r="H353" s="383">
        <v>925.11666666666667</v>
      </c>
      <c r="I353" s="383">
        <v>939.73333333333323</v>
      </c>
      <c r="J353" s="383">
        <v>950.4666666666667</v>
      </c>
      <c r="K353" s="382">
        <v>929</v>
      </c>
      <c r="L353" s="382">
        <v>903.65</v>
      </c>
      <c r="M353" s="382">
        <v>12.592169999999999</v>
      </c>
      <c r="N353" s="1"/>
      <c r="O353" s="1"/>
    </row>
    <row r="354" spans="1:15" ht="12.75" customHeight="1">
      <c r="A354" s="31">
        <v>344</v>
      </c>
      <c r="B354" s="381" t="s">
        <v>468</v>
      </c>
      <c r="C354" s="382">
        <v>4010.8</v>
      </c>
      <c r="D354" s="383">
        <v>4009.1333333333332</v>
      </c>
      <c r="E354" s="383">
        <v>3978.4166666666665</v>
      </c>
      <c r="F354" s="383">
        <v>3946.0333333333333</v>
      </c>
      <c r="G354" s="383">
        <v>3915.3166666666666</v>
      </c>
      <c r="H354" s="383">
        <v>4041.5166666666664</v>
      </c>
      <c r="I354" s="383">
        <v>4072.2333333333336</v>
      </c>
      <c r="J354" s="383">
        <v>4104.6166666666668</v>
      </c>
      <c r="K354" s="382">
        <v>4039.85</v>
      </c>
      <c r="L354" s="382">
        <v>3976.75</v>
      </c>
      <c r="M354" s="382">
        <v>0.42910999999999999</v>
      </c>
      <c r="N354" s="1"/>
      <c r="O354" s="1"/>
    </row>
    <row r="355" spans="1:15" ht="12.75" customHeight="1">
      <c r="A355" s="31">
        <v>345</v>
      </c>
      <c r="B355" s="381" t="s">
        <v>271</v>
      </c>
      <c r="C355" s="382">
        <v>197.85</v>
      </c>
      <c r="D355" s="383">
        <v>196.08333333333334</v>
      </c>
      <c r="E355" s="383">
        <v>193.16666666666669</v>
      </c>
      <c r="F355" s="383">
        <v>188.48333333333335</v>
      </c>
      <c r="G355" s="383">
        <v>185.56666666666669</v>
      </c>
      <c r="H355" s="383">
        <v>200.76666666666668</v>
      </c>
      <c r="I355" s="383">
        <v>203.68333333333337</v>
      </c>
      <c r="J355" s="383">
        <v>208.36666666666667</v>
      </c>
      <c r="K355" s="382">
        <v>199</v>
      </c>
      <c r="L355" s="382">
        <v>191.4</v>
      </c>
      <c r="M355" s="382">
        <v>13.239459999999999</v>
      </c>
      <c r="N355" s="1"/>
      <c r="O355" s="1"/>
    </row>
    <row r="356" spans="1:15" ht="12.75" customHeight="1">
      <c r="A356" s="31">
        <v>346</v>
      </c>
      <c r="B356" s="381" t="s">
        <v>172</v>
      </c>
      <c r="C356" s="382">
        <v>150.80000000000001</v>
      </c>
      <c r="D356" s="383">
        <v>150.18333333333337</v>
      </c>
      <c r="E356" s="383">
        <v>148.96666666666673</v>
      </c>
      <c r="F356" s="383">
        <v>147.13333333333335</v>
      </c>
      <c r="G356" s="383">
        <v>145.91666666666671</v>
      </c>
      <c r="H356" s="383">
        <v>152.01666666666674</v>
      </c>
      <c r="I356" s="383">
        <v>153.23333333333338</v>
      </c>
      <c r="J356" s="383">
        <v>155.06666666666675</v>
      </c>
      <c r="K356" s="382">
        <v>151.4</v>
      </c>
      <c r="L356" s="382">
        <v>148.35</v>
      </c>
      <c r="M356" s="382">
        <v>90.127769999999998</v>
      </c>
      <c r="N356" s="1"/>
      <c r="O356" s="1"/>
    </row>
    <row r="357" spans="1:15" ht="12.75" customHeight="1">
      <c r="A357" s="31">
        <v>347</v>
      </c>
      <c r="B357" s="381" t="s">
        <v>469</v>
      </c>
      <c r="C357" s="382">
        <v>373.15</v>
      </c>
      <c r="D357" s="383">
        <v>368.76666666666671</v>
      </c>
      <c r="E357" s="383">
        <v>363.23333333333341</v>
      </c>
      <c r="F357" s="383">
        <v>353.31666666666672</v>
      </c>
      <c r="G357" s="383">
        <v>347.78333333333342</v>
      </c>
      <c r="H357" s="383">
        <v>378.68333333333339</v>
      </c>
      <c r="I357" s="383">
        <v>384.2166666666667</v>
      </c>
      <c r="J357" s="383">
        <v>394.13333333333338</v>
      </c>
      <c r="K357" s="382">
        <v>374.3</v>
      </c>
      <c r="L357" s="382">
        <v>358.85</v>
      </c>
      <c r="M357" s="382">
        <v>2.0421</v>
      </c>
      <c r="N357" s="1"/>
      <c r="O357" s="1"/>
    </row>
    <row r="358" spans="1:15" ht="12.75" customHeight="1">
      <c r="A358" s="31">
        <v>348</v>
      </c>
      <c r="B358" s="381" t="s">
        <v>173</v>
      </c>
      <c r="C358" s="382">
        <v>42059.55</v>
      </c>
      <c r="D358" s="383">
        <v>41693.200000000004</v>
      </c>
      <c r="E358" s="383">
        <v>41186.400000000009</v>
      </c>
      <c r="F358" s="383">
        <v>40313.250000000007</v>
      </c>
      <c r="G358" s="383">
        <v>39806.450000000012</v>
      </c>
      <c r="H358" s="383">
        <v>42566.350000000006</v>
      </c>
      <c r="I358" s="383">
        <v>43073.150000000009</v>
      </c>
      <c r="J358" s="383">
        <v>43946.3</v>
      </c>
      <c r="K358" s="382">
        <v>42200</v>
      </c>
      <c r="L358" s="382">
        <v>40820.050000000003</v>
      </c>
      <c r="M358" s="382">
        <v>0.27571000000000001</v>
      </c>
      <c r="N358" s="1"/>
      <c r="O358" s="1"/>
    </row>
    <row r="359" spans="1:15" ht="12.75" customHeight="1">
      <c r="A359" s="31">
        <v>349</v>
      </c>
      <c r="B359" s="381" t="s">
        <v>174</v>
      </c>
      <c r="C359" s="382">
        <v>2659.15</v>
      </c>
      <c r="D359" s="383">
        <v>2645.8333333333335</v>
      </c>
      <c r="E359" s="383">
        <v>2623.8166666666671</v>
      </c>
      <c r="F359" s="383">
        <v>2588.4833333333336</v>
      </c>
      <c r="G359" s="383">
        <v>2566.4666666666672</v>
      </c>
      <c r="H359" s="383">
        <v>2681.166666666667</v>
      </c>
      <c r="I359" s="383">
        <v>2703.1833333333334</v>
      </c>
      <c r="J359" s="383">
        <v>2738.5166666666669</v>
      </c>
      <c r="K359" s="382">
        <v>2667.85</v>
      </c>
      <c r="L359" s="382">
        <v>2610.5</v>
      </c>
      <c r="M359" s="382">
        <v>4.0515299999999996</v>
      </c>
      <c r="N359" s="1"/>
      <c r="O359" s="1"/>
    </row>
    <row r="360" spans="1:15" ht="12.75" customHeight="1">
      <c r="A360" s="31">
        <v>350</v>
      </c>
      <c r="B360" s="381" t="s">
        <v>473</v>
      </c>
      <c r="C360" s="382">
        <v>4534.1499999999996</v>
      </c>
      <c r="D360" s="383">
        <v>4545.75</v>
      </c>
      <c r="E360" s="383">
        <v>4490.5</v>
      </c>
      <c r="F360" s="383">
        <v>4446.8500000000004</v>
      </c>
      <c r="G360" s="383">
        <v>4391.6000000000004</v>
      </c>
      <c r="H360" s="383">
        <v>4589.3999999999996</v>
      </c>
      <c r="I360" s="383">
        <v>4644.6499999999996</v>
      </c>
      <c r="J360" s="383">
        <v>4688.2999999999993</v>
      </c>
      <c r="K360" s="382">
        <v>4601</v>
      </c>
      <c r="L360" s="382">
        <v>4502.1000000000004</v>
      </c>
      <c r="M360" s="382">
        <v>4.4667899999999996</v>
      </c>
      <c r="N360" s="1"/>
      <c r="O360" s="1"/>
    </row>
    <row r="361" spans="1:15" ht="12.75" customHeight="1">
      <c r="A361" s="31">
        <v>351</v>
      </c>
      <c r="B361" s="381" t="s">
        <v>175</v>
      </c>
      <c r="C361" s="382">
        <v>221.35</v>
      </c>
      <c r="D361" s="383">
        <v>220.51666666666665</v>
      </c>
      <c r="E361" s="383">
        <v>218.0333333333333</v>
      </c>
      <c r="F361" s="383">
        <v>214.71666666666664</v>
      </c>
      <c r="G361" s="383">
        <v>212.23333333333329</v>
      </c>
      <c r="H361" s="383">
        <v>223.83333333333331</v>
      </c>
      <c r="I361" s="383">
        <v>226.31666666666666</v>
      </c>
      <c r="J361" s="383">
        <v>229.63333333333333</v>
      </c>
      <c r="K361" s="382">
        <v>223</v>
      </c>
      <c r="L361" s="382">
        <v>217.2</v>
      </c>
      <c r="M361" s="382">
        <v>10.961980000000001</v>
      </c>
      <c r="N361" s="1"/>
      <c r="O361" s="1"/>
    </row>
    <row r="362" spans="1:15" ht="12.75" customHeight="1">
      <c r="A362" s="31">
        <v>352</v>
      </c>
      <c r="B362" s="381" t="s">
        <v>176</v>
      </c>
      <c r="C362" s="382">
        <v>124.15</v>
      </c>
      <c r="D362" s="383">
        <v>123.73333333333335</v>
      </c>
      <c r="E362" s="383">
        <v>123.01666666666669</v>
      </c>
      <c r="F362" s="383">
        <v>121.88333333333334</v>
      </c>
      <c r="G362" s="383">
        <v>121.16666666666669</v>
      </c>
      <c r="H362" s="383">
        <v>124.8666666666667</v>
      </c>
      <c r="I362" s="383">
        <v>125.58333333333334</v>
      </c>
      <c r="J362" s="383">
        <v>126.71666666666671</v>
      </c>
      <c r="K362" s="382">
        <v>124.45</v>
      </c>
      <c r="L362" s="382">
        <v>122.6</v>
      </c>
      <c r="M362" s="382">
        <v>20.647200000000002</v>
      </c>
      <c r="N362" s="1"/>
      <c r="O362" s="1"/>
    </row>
    <row r="363" spans="1:15" ht="12.75" customHeight="1">
      <c r="A363" s="31">
        <v>353</v>
      </c>
      <c r="B363" s="381" t="s">
        <v>177</v>
      </c>
      <c r="C363" s="382">
        <v>5014.1499999999996</v>
      </c>
      <c r="D363" s="383">
        <v>5036.3666666666659</v>
      </c>
      <c r="E363" s="383">
        <v>4987.7833333333319</v>
      </c>
      <c r="F363" s="383">
        <v>4961.4166666666661</v>
      </c>
      <c r="G363" s="383">
        <v>4912.8333333333321</v>
      </c>
      <c r="H363" s="383">
        <v>5062.7333333333318</v>
      </c>
      <c r="I363" s="383">
        <v>5111.3166666666657</v>
      </c>
      <c r="J363" s="383">
        <v>5137.6833333333316</v>
      </c>
      <c r="K363" s="382">
        <v>5084.95</v>
      </c>
      <c r="L363" s="382">
        <v>5010</v>
      </c>
      <c r="M363" s="382">
        <v>0.21897</v>
      </c>
      <c r="N363" s="1"/>
      <c r="O363" s="1"/>
    </row>
    <row r="364" spans="1:15" ht="12.75" customHeight="1">
      <c r="A364" s="31">
        <v>354</v>
      </c>
      <c r="B364" s="381" t="s">
        <v>274</v>
      </c>
      <c r="C364" s="382">
        <v>15495.1</v>
      </c>
      <c r="D364" s="383">
        <v>15529.550000000001</v>
      </c>
      <c r="E364" s="383">
        <v>15415.550000000003</v>
      </c>
      <c r="F364" s="383">
        <v>15336.000000000002</v>
      </c>
      <c r="G364" s="383">
        <v>15222.000000000004</v>
      </c>
      <c r="H364" s="383">
        <v>15609.100000000002</v>
      </c>
      <c r="I364" s="383">
        <v>15723.099999999999</v>
      </c>
      <c r="J364" s="383">
        <v>15802.650000000001</v>
      </c>
      <c r="K364" s="382">
        <v>15643.55</v>
      </c>
      <c r="L364" s="382">
        <v>15450</v>
      </c>
      <c r="M364" s="382">
        <v>0.80928</v>
      </c>
      <c r="N364" s="1"/>
      <c r="O364" s="1"/>
    </row>
    <row r="365" spans="1:15" ht="12.75" customHeight="1">
      <c r="A365" s="31">
        <v>355</v>
      </c>
      <c r="B365" s="381" t="s">
        <v>480</v>
      </c>
      <c r="C365" s="382">
        <v>5135.3</v>
      </c>
      <c r="D365" s="383">
        <v>5142.4333333333334</v>
      </c>
      <c r="E365" s="383">
        <v>5104.9666666666672</v>
      </c>
      <c r="F365" s="383">
        <v>5074.6333333333341</v>
      </c>
      <c r="G365" s="383">
        <v>5037.1666666666679</v>
      </c>
      <c r="H365" s="383">
        <v>5172.7666666666664</v>
      </c>
      <c r="I365" s="383">
        <v>5210.2333333333318</v>
      </c>
      <c r="J365" s="383">
        <v>5240.5666666666657</v>
      </c>
      <c r="K365" s="382">
        <v>5179.8999999999996</v>
      </c>
      <c r="L365" s="382">
        <v>5112.1000000000004</v>
      </c>
      <c r="M365" s="382">
        <v>5.0560000000000001E-2</v>
      </c>
      <c r="N365" s="1"/>
      <c r="O365" s="1"/>
    </row>
    <row r="366" spans="1:15" ht="12.75" customHeight="1">
      <c r="A366" s="31">
        <v>356</v>
      </c>
      <c r="B366" s="381" t="s">
        <v>474</v>
      </c>
      <c r="C366" s="382">
        <v>235</v>
      </c>
      <c r="D366" s="383">
        <v>234.88333333333335</v>
      </c>
      <c r="E366" s="383">
        <v>232.16666666666671</v>
      </c>
      <c r="F366" s="383">
        <v>229.33333333333337</v>
      </c>
      <c r="G366" s="383">
        <v>226.61666666666673</v>
      </c>
      <c r="H366" s="383">
        <v>237.7166666666667</v>
      </c>
      <c r="I366" s="383">
        <v>240.43333333333334</v>
      </c>
      <c r="J366" s="383">
        <v>243.26666666666668</v>
      </c>
      <c r="K366" s="382">
        <v>237.6</v>
      </c>
      <c r="L366" s="382">
        <v>232.05</v>
      </c>
      <c r="M366" s="382">
        <v>8.0214200000000009</v>
      </c>
      <c r="N366" s="1"/>
      <c r="O366" s="1"/>
    </row>
    <row r="367" spans="1:15" ht="12.75" customHeight="1">
      <c r="A367" s="31">
        <v>357</v>
      </c>
      <c r="B367" s="381" t="s">
        <v>475</v>
      </c>
      <c r="C367" s="382">
        <v>965.7</v>
      </c>
      <c r="D367" s="383">
        <v>960.73333333333323</v>
      </c>
      <c r="E367" s="383">
        <v>942.46666666666647</v>
      </c>
      <c r="F367" s="383">
        <v>919.23333333333323</v>
      </c>
      <c r="G367" s="383">
        <v>900.96666666666647</v>
      </c>
      <c r="H367" s="383">
        <v>983.96666666666647</v>
      </c>
      <c r="I367" s="383">
        <v>1002.2333333333331</v>
      </c>
      <c r="J367" s="383">
        <v>1025.4666666666665</v>
      </c>
      <c r="K367" s="382">
        <v>979</v>
      </c>
      <c r="L367" s="382">
        <v>937.5</v>
      </c>
      <c r="M367" s="382">
        <v>3.3793799999999998</v>
      </c>
      <c r="N367" s="1"/>
      <c r="O367" s="1"/>
    </row>
    <row r="368" spans="1:15" ht="12.75" customHeight="1">
      <c r="A368" s="31">
        <v>358</v>
      </c>
      <c r="B368" s="381" t="s">
        <v>178</v>
      </c>
      <c r="C368" s="382">
        <v>2646</v>
      </c>
      <c r="D368" s="383">
        <v>2638.7000000000003</v>
      </c>
      <c r="E368" s="383">
        <v>2622.4000000000005</v>
      </c>
      <c r="F368" s="383">
        <v>2598.8000000000002</v>
      </c>
      <c r="G368" s="383">
        <v>2582.5000000000005</v>
      </c>
      <c r="H368" s="383">
        <v>2662.3000000000006</v>
      </c>
      <c r="I368" s="383">
        <v>2678.6000000000008</v>
      </c>
      <c r="J368" s="383">
        <v>2702.2000000000007</v>
      </c>
      <c r="K368" s="382">
        <v>2655</v>
      </c>
      <c r="L368" s="382">
        <v>2615.1</v>
      </c>
      <c r="M368" s="382">
        <v>7.2531400000000001</v>
      </c>
      <c r="N368" s="1"/>
      <c r="O368" s="1"/>
    </row>
    <row r="369" spans="1:15" ht="12.75" customHeight="1">
      <c r="A369" s="31">
        <v>359</v>
      </c>
      <c r="B369" s="381" t="s">
        <v>179</v>
      </c>
      <c r="C369" s="382">
        <v>2954.3</v>
      </c>
      <c r="D369" s="383">
        <v>2957.7333333333336</v>
      </c>
      <c r="E369" s="383">
        <v>2926.5666666666671</v>
      </c>
      <c r="F369" s="383">
        <v>2898.8333333333335</v>
      </c>
      <c r="G369" s="383">
        <v>2867.666666666667</v>
      </c>
      <c r="H369" s="383">
        <v>2985.4666666666672</v>
      </c>
      <c r="I369" s="383">
        <v>3016.6333333333332</v>
      </c>
      <c r="J369" s="383">
        <v>3044.3666666666672</v>
      </c>
      <c r="K369" s="382">
        <v>2988.9</v>
      </c>
      <c r="L369" s="382">
        <v>2930</v>
      </c>
      <c r="M369" s="382">
        <v>1.7375799999999999</v>
      </c>
      <c r="N369" s="1"/>
      <c r="O369" s="1"/>
    </row>
    <row r="370" spans="1:15" ht="12.75" customHeight="1">
      <c r="A370" s="31">
        <v>360</v>
      </c>
      <c r="B370" s="381" t="s">
        <v>180</v>
      </c>
      <c r="C370" s="382">
        <v>38.799999999999997</v>
      </c>
      <c r="D370" s="383">
        <v>38.700000000000003</v>
      </c>
      <c r="E370" s="383">
        <v>38.300000000000004</v>
      </c>
      <c r="F370" s="383">
        <v>37.800000000000004</v>
      </c>
      <c r="G370" s="383">
        <v>37.400000000000006</v>
      </c>
      <c r="H370" s="383">
        <v>39.200000000000003</v>
      </c>
      <c r="I370" s="383">
        <v>39.600000000000009</v>
      </c>
      <c r="J370" s="383">
        <v>40.1</v>
      </c>
      <c r="K370" s="382">
        <v>39.1</v>
      </c>
      <c r="L370" s="382">
        <v>38.200000000000003</v>
      </c>
      <c r="M370" s="382">
        <v>438.89476999999999</v>
      </c>
      <c r="N370" s="1"/>
      <c r="O370" s="1"/>
    </row>
    <row r="371" spans="1:15" ht="12.75" customHeight="1">
      <c r="A371" s="31">
        <v>361</v>
      </c>
      <c r="B371" s="381" t="s">
        <v>471</v>
      </c>
      <c r="C371" s="382">
        <v>484.05</v>
      </c>
      <c r="D371" s="383">
        <v>485.84999999999997</v>
      </c>
      <c r="E371" s="383">
        <v>481.19999999999993</v>
      </c>
      <c r="F371" s="383">
        <v>478.34999999999997</v>
      </c>
      <c r="G371" s="383">
        <v>473.69999999999993</v>
      </c>
      <c r="H371" s="383">
        <v>488.69999999999993</v>
      </c>
      <c r="I371" s="383">
        <v>493.34999999999991</v>
      </c>
      <c r="J371" s="383">
        <v>496.19999999999993</v>
      </c>
      <c r="K371" s="382">
        <v>490.5</v>
      </c>
      <c r="L371" s="382">
        <v>483</v>
      </c>
      <c r="M371" s="382">
        <v>1.5413300000000001</v>
      </c>
      <c r="N371" s="1"/>
      <c r="O371" s="1"/>
    </row>
    <row r="372" spans="1:15" ht="12.75" customHeight="1">
      <c r="A372" s="31">
        <v>362</v>
      </c>
      <c r="B372" s="381" t="s">
        <v>472</v>
      </c>
      <c r="C372" s="382">
        <v>288.14999999999998</v>
      </c>
      <c r="D372" s="383">
        <v>286.38333333333333</v>
      </c>
      <c r="E372" s="383">
        <v>281.76666666666665</v>
      </c>
      <c r="F372" s="383">
        <v>275.38333333333333</v>
      </c>
      <c r="G372" s="383">
        <v>270.76666666666665</v>
      </c>
      <c r="H372" s="383">
        <v>292.76666666666665</v>
      </c>
      <c r="I372" s="383">
        <v>297.38333333333333</v>
      </c>
      <c r="J372" s="383">
        <v>303.76666666666665</v>
      </c>
      <c r="K372" s="382">
        <v>291</v>
      </c>
      <c r="L372" s="382">
        <v>280</v>
      </c>
      <c r="M372" s="382">
        <v>2.7603200000000001</v>
      </c>
      <c r="N372" s="1"/>
      <c r="O372" s="1"/>
    </row>
    <row r="373" spans="1:15" ht="12.75" customHeight="1">
      <c r="A373" s="31">
        <v>363</v>
      </c>
      <c r="B373" s="381" t="s">
        <v>272</v>
      </c>
      <c r="C373" s="382">
        <v>2439.85</v>
      </c>
      <c r="D373" s="383">
        <v>2436.6166666666668</v>
      </c>
      <c r="E373" s="383">
        <v>2421.2333333333336</v>
      </c>
      <c r="F373" s="383">
        <v>2402.6166666666668</v>
      </c>
      <c r="G373" s="383">
        <v>2387.2333333333336</v>
      </c>
      <c r="H373" s="383">
        <v>2455.2333333333336</v>
      </c>
      <c r="I373" s="383">
        <v>2470.6166666666668</v>
      </c>
      <c r="J373" s="383">
        <v>2489.2333333333336</v>
      </c>
      <c r="K373" s="382">
        <v>2452</v>
      </c>
      <c r="L373" s="382">
        <v>2418</v>
      </c>
      <c r="M373" s="382">
        <v>3.1251799999999998</v>
      </c>
      <c r="N373" s="1"/>
      <c r="O373" s="1"/>
    </row>
    <row r="374" spans="1:15" ht="12.75" customHeight="1">
      <c r="A374" s="31">
        <v>364</v>
      </c>
      <c r="B374" s="381" t="s">
        <v>476</v>
      </c>
      <c r="C374" s="382">
        <v>953.8</v>
      </c>
      <c r="D374" s="383">
        <v>960.0333333333333</v>
      </c>
      <c r="E374" s="383">
        <v>927.76666666666665</v>
      </c>
      <c r="F374" s="383">
        <v>901.73333333333335</v>
      </c>
      <c r="G374" s="383">
        <v>869.4666666666667</v>
      </c>
      <c r="H374" s="383">
        <v>986.06666666666661</v>
      </c>
      <c r="I374" s="383">
        <v>1018.3333333333333</v>
      </c>
      <c r="J374" s="383">
        <v>1044.3666666666666</v>
      </c>
      <c r="K374" s="382">
        <v>992.3</v>
      </c>
      <c r="L374" s="382">
        <v>934</v>
      </c>
      <c r="M374" s="382">
        <v>0.96282000000000001</v>
      </c>
      <c r="N374" s="1"/>
      <c r="O374" s="1"/>
    </row>
    <row r="375" spans="1:15" ht="12.75" customHeight="1">
      <c r="A375" s="31">
        <v>365</v>
      </c>
      <c r="B375" s="381" t="s">
        <v>477</v>
      </c>
      <c r="C375" s="382">
        <v>1888.1</v>
      </c>
      <c r="D375" s="383">
        <v>1900.8999999999999</v>
      </c>
      <c r="E375" s="383">
        <v>1868.7999999999997</v>
      </c>
      <c r="F375" s="383">
        <v>1849.4999999999998</v>
      </c>
      <c r="G375" s="383">
        <v>1817.3999999999996</v>
      </c>
      <c r="H375" s="383">
        <v>1920.1999999999998</v>
      </c>
      <c r="I375" s="383">
        <v>1952.2999999999997</v>
      </c>
      <c r="J375" s="383">
        <v>1971.6</v>
      </c>
      <c r="K375" s="382">
        <v>1933</v>
      </c>
      <c r="L375" s="382">
        <v>1881.6</v>
      </c>
      <c r="M375" s="382">
        <v>0.96897999999999995</v>
      </c>
      <c r="N375" s="1"/>
      <c r="O375" s="1"/>
    </row>
    <row r="376" spans="1:15" ht="12.75" customHeight="1">
      <c r="A376" s="31">
        <v>366</v>
      </c>
      <c r="B376" s="381" t="s">
        <v>853</v>
      </c>
      <c r="C376" s="382">
        <v>249.25</v>
      </c>
      <c r="D376" s="383">
        <v>241.15</v>
      </c>
      <c r="E376" s="383">
        <v>231.10000000000002</v>
      </c>
      <c r="F376" s="383">
        <v>212.95000000000002</v>
      </c>
      <c r="G376" s="383">
        <v>202.90000000000003</v>
      </c>
      <c r="H376" s="383">
        <v>259.3</v>
      </c>
      <c r="I376" s="383">
        <v>269.35000000000002</v>
      </c>
      <c r="J376" s="383">
        <v>287.5</v>
      </c>
      <c r="K376" s="382">
        <v>251.2</v>
      </c>
      <c r="L376" s="382">
        <v>223</v>
      </c>
      <c r="M376" s="382">
        <v>193.20352</v>
      </c>
      <c r="N376" s="1"/>
      <c r="O376" s="1"/>
    </row>
    <row r="377" spans="1:15" ht="12.75" customHeight="1">
      <c r="A377" s="31">
        <v>367</v>
      </c>
      <c r="B377" s="381" t="s">
        <v>181</v>
      </c>
      <c r="C377" s="382">
        <v>205.95</v>
      </c>
      <c r="D377" s="383">
        <v>206.43333333333331</v>
      </c>
      <c r="E377" s="383">
        <v>204.16666666666663</v>
      </c>
      <c r="F377" s="383">
        <v>202.38333333333333</v>
      </c>
      <c r="G377" s="383">
        <v>200.11666666666665</v>
      </c>
      <c r="H377" s="383">
        <v>208.21666666666661</v>
      </c>
      <c r="I377" s="383">
        <v>210.48333333333332</v>
      </c>
      <c r="J377" s="383">
        <v>212.26666666666659</v>
      </c>
      <c r="K377" s="382">
        <v>208.7</v>
      </c>
      <c r="L377" s="382">
        <v>204.65</v>
      </c>
      <c r="M377" s="382">
        <v>42.119489999999999</v>
      </c>
      <c r="N377" s="1"/>
      <c r="O377" s="1"/>
    </row>
    <row r="378" spans="1:15" ht="12.75" customHeight="1">
      <c r="A378" s="31">
        <v>368</v>
      </c>
      <c r="B378" s="381" t="s">
        <v>291</v>
      </c>
      <c r="C378" s="382">
        <v>2451.8000000000002</v>
      </c>
      <c r="D378" s="383">
        <v>2470.6666666666665</v>
      </c>
      <c r="E378" s="383">
        <v>2421.333333333333</v>
      </c>
      <c r="F378" s="383">
        <v>2390.8666666666663</v>
      </c>
      <c r="G378" s="383">
        <v>2341.5333333333328</v>
      </c>
      <c r="H378" s="383">
        <v>2501.1333333333332</v>
      </c>
      <c r="I378" s="383">
        <v>2550.4666666666662</v>
      </c>
      <c r="J378" s="383">
        <v>2580.9333333333334</v>
      </c>
      <c r="K378" s="382">
        <v>2520</v>
      </c>
      <c r="L378" s="382">
        <v>2440.1999999999998</v>
      </c>
      <c r="M378" s="382">
        <v>0.39289000000000002</v>
      </c>
      <c r="N378" s="1"/>
      <c r="O378" s="1"/>
    </row>
    <row r="379" spans="1:15" ht="12.75" customHeight="1">
      <c r="A379" s="31">
        <v>369</v>
      </c>
      <c r="B379" s="381" t="s">
        <v>854</v>
      </c>
      <c r="C379" s="382">
        <v>369.85</v>
      </c>
      <c r="D379" s="383">
        <v>368.40000000000003</v>
      </c>
      <c r="E379" s="383">
        <v>357.45000000000005</v>
      </c>
      <c r="F379" s="383">
        <v>345.05</v>
      </c>
      <c r="G379" s="383">
        <v>334.1</v>
      </c>
      <c r="H379" s="383">
        <v>380.80000000000007</v>
      </c>
      <c r="I379" s="383">
        <v>391.75</v>
      </c>
      <c r="J379" s="383">
        <v>404.15000000000009</v>
      </c>
      <c r="K379" s="382">
        <v>379.35</v>
      </c>
      <c r="L379" s="382">
        <v>356</v>
      </c>
      <c r="M379" s="382">
        <v>15.449199999999999</v>
      </c>
      <c r="N379" s="1"/>
      <c r="O379" s="1"/>
    </row>
    <row r="380" spans="1:15" ht="12.75" customHeight="1">
      <c r="A380" s="31">
        <v>370</v>
      </c>
      <c r="B380" s="381" t="s">
        <v>273</v>
      </c>
      <c r="C380" s="382">
        <v>463.95</v>
      </c>
      <c r="D380" s="383">
        <v>466.0333333333333</v>
      </c>
      <c r="E380" s="383">
        <v>458.11666666666662</v>
      </c>
      <c r="F380" s="383">
        <v>452.2833333333333</v>
      </c>
      <c r="G380" s="383">
        <v>444.36666666666662</v>
      </c>
      <c r="H380" s="383">
        <v>471.86666666666662</v>
      </c>
      <c r="I380" s="383">
        <v>479.78333333333336</v>
      </c>
      <c r="J380" s="383">
        <v>485.61666666666662</v>
      </c>
      <c r="K380" s="382">
        <v>473.95</v>
      </c>
      <c r="L380" s="382">
        <v>460.2</v>
      </c>
      <c r="M380" s="382">
        <v>3.44516</v>
      </c>
      <c r="N380" s="1"/>
      <c r="O380" s="1"/>
    </row>
    <row r="381" spans="1:15" ht="12.75" customHeight="1">
      <c r="A381" s="31">
        <v>371</v>
      </c>
      <c r="B381" s="381" t="s">
        <v>478</v>
      </c>
      <c r="C381" s="382">
        <v>698.95</v>
      </c>
      <c r="D381" s="383">
        <v>698.91666666666663</v>
      </c>
      <c r="E381" s="383">
        <v>696.13333333333321</v>
      </c>
      <c r="F381" s="383">
        <v>693.31666666666661</v>
      </c>
      <c r="G381" s="383">
        <v>690.53333333333319</v>
      </c>
      <c r="H381" s="383">
        <v>701.73333333333323</v>
      </c>
      <c r="I381" s="383">
        <v>704.51666666666677</v>
      </c>
      <c r="J381" s="383">
        <v>707.33333333333326</v>
      </c>
      <c r="K381" s="382">
        <v>701.7</v>
      </c>
      <c r="L381" s="382">
        <v>696.1</v>
      </c>
      <c r="M381" s="382">
        <v>1.7232700000000001</v>
      </c>
      <c r="N381" s="1"/>
      <c r="O381" s="1"/>
    </row>
    <row r="382" spans="1:15" ht="12.75" customHeight="1">
      <c r="A382" s="31">
        <v>372</v>
      </c>
      <c r="B382" s="381" t="s">
        <v>479</v>
      </c>
      <c r="C382" s="382">
        <v>130.6</v>
      </c>
      <c r="D382" s="383">
        <v>130.20000000000002</v>
      </c>
      <c r="E382" s="383">
        <v>127.40000000000003</v>
      </c>
      <c r="F382" s="383">
        <v>124.20000000000002</v>
      </c>
      <c r="G382" s="383">
        <v>121.40000000000003</v>
      </c>
      <c r="H382" s="383">
        <v>133.40000000000003</v>
      </c>
      <c r="I382" s="383">
        <v>136.20000000000005</v>
      </c>
      <c r="J382" s="383">
        <v>139.40000000000003</v>
      </c>
      <c r="K382" s="382">
        <v>133</v>
      </c>
      <c r="L382" s="382">
        <v>127</v>
      </c>
      <c r="M382" s="382">
        <v>2.0723699999999998</v>
      </c>
      <c r="N382" s="1"/>
      <c r="O382" s="1"/>
    </row>
    <row r="383" spans="1:15" ht="12.75" customHeight="1">
      <c r="A383" s="31">
        <v>373</v>
      </c>
      <c r="B383" s="381" t="s">
        <v>183</v>
      </c>
      <c r="C383" s="382">
        <v>1382.9</v>
      </c>
      <c r="D383" s="383">
        <v>1365.9666666666665</v>
      </c>
      <c r="E383" s="383">
        <v>1341.9333333333329</v>
      </c>
      <c r="F383" s="383">
        <v>1300.9666666666665</v>
      </c>
      <c r="G383" s="383">
        <v>1276.9333333333329</v>
      </c>
      <c r="H383" s="383">
        <v>1406.9333333333329</v>
      </c>
      <c r="I383" s="383">
        <v>1430.9666666666662</v>
      </c>
      <c r="J383" s="383">
        <v>1471.9333333333329</v>
      </c>
      <c r="K383" s="382">
        <v>1390</v>
      </c>
      <c r="L383" s="382">
        <v>1325</v>
      </c>
      <c r="M383" s="382">
        <v>14.071429999999999</v>
      </c>
      <c r="N383" s="1"/>
      <c r="O383" s="1"/>
    </row>
    <row r="384" spans="1:15" ht="12.75" customHeight="1">
      <c r="A384" s="31">
        <v>374</v>
      </c>
      <c r="B384" s="381" t="s">
        <v>481</v>
      </c>
      <c r="C384" s="382">
        <v>833.8</v>
      </c>
      <c r="D384" s="383">
        <v>845.1</v>
      </c>
      <c r="E384" s="383">
        <v>820.2</v>
      </c>
      <c r="F384" s="383">
        <v>806.6</v>
      </c>
      <c r="G384" s="383">
        <v>781.7</v>
      </c>
      <c r="H384" s="383">
        <v>858.7</v>
      </c>
      <c r="I384" s="383">
        <v>883.59999999999991</v>
      </c>
      <c r="J384" s="383">
        <v>897.2</v>
      </c>
      <c r="K384" s="382">
        <v>870</v>
      </c>
      <c r="L384" s="382">
        <v>831.5</v>
      </c>
      <c r="M384" s="382">
        <v>1.4056999999999999</v>
      </c>
      <c r="N384" s="1"/>
      <c r="O384" s="1"/>
    </row>
    <row r="385" spans="1:15" ht="12.75" customHeight="1">
      <c r="A385" s="31">
        <v>375</v>
      </c>
      <c r="B385" s="381" t="s">
        <v>483</v>
      </c>
      <c r="C385" s="382">
        <v>1258.4000000000001</v>
      </c>
      <c r="D385" s="383">
        <v>1265.5666666666666</v>
      </c>
      <c r="E385" s="383">
        <v>1238.1333333333332</v>
      </c>
      <c r="F385" s="383">
        <v>1217.8666666666666</v>
      </c>
      <c r="G385" s="383">
        <v>1190.4333333333332</v>
      </c>
      <c r="H385" s="383">
        <v>1285.8333333333333</v>
      </c>
      <c r="I385" s="383">
        <v>1313.2666666666667</v>
      </c>
      <c r="J385" s="383">
        <v>1333.5333333333333</v>
      </c>
      <c r="K385" s="382">
        <v>1293</v>
      </c>
      <c r="L385" s="382">
        <v>1245.3</v>
      </c>
      <c r="M385" s="382">
        <v>5.8960499999999998</v>
      </c>
      <c r="N385" s="1"/>
      <c r="O385" s="1"/>
    </row>
    <row r="386" spans="1:15" ht="12.75" customHeight="1">
      <c r="A386" s="31">
        <v>376</v>
      </c>
      <c r="B386" s="381" t="s">
        <v>855</v>
      </c>
      <c r="C386" s="382">
        <v>119.45</v>
      </c>
      <c r="D386" s="383">
        <v>119.41666666666667</v>
      </c>
      <c r="E386" s="383">
        <v>118.18333333333334</v>
      </c>
      <c r="F386" s="383">
        <v>116.91666666666667</v>
      </c>
      <c r="G386" s="383">
        <v>115.68333333333334</v>
      </c>
      <c r="H386" s="383">
        <v>120.68333333333334</v>
      </c>
      <c r="I386" s="383">
        <v>121.91666666666666</v>
      </c>
      <c r="J386" s="383">
        <v>123.18333333333334</v>
      </c>
      <c r="K386" s="382">
        <v>120.65</v>
      </c>
      <c r="L386" s="382">
        <v>118.15</v>
      </c>
      <c r="M386" s="382">
        <v>8.10806</v>
      </c>
      <c r="N386" s="1"/>
      <c r="O386" s="1"/>
    </row>
    <row r="387" spans="1:15" ht="12.75" customHeight="1">
      <c r="A387" s="31">
        <v>377</v>
      </c>
      <c r="B387" s="381" t="s">
        <v>485</v>
      </c>
      <c r="C387" s="382">
        <v>245</v>
      </c>
      <c r="D387" s="383">
        <v>243.33333333333334</v>
      </c>
      <c r="E387" s="383">
        <v>237.66666666666669</v>
      </c>
      <c r="F387" s="383">
        <v>230.33333333333334</v>
      </c>
      <c r="G387" s="383">
        <v>224.66666666666669</v>
      </c>
      <c r="H387" s="383">
        <v>250.66666666666669</v>
      </c>
      <c r="I387" s="383">
        <v>256.33333333333337</v>
      </c>
      <c r="J387" s="383">
        <v>263.66666666666669</v>
      </c>
      <c r="K387" s="382">
        <v>249</v>
      </c>
      <c r="L387" s="382">
        <v>236</v>
      </c>
      <c r="M387" s="382">
        <v>37.365490000000001</v>
      </c>
      <c r="N387" s="1"/>
      <c r="O387" s="1"/>
    </row>
    <row r="388" spans="1:15" ht="12.75" customHeight="1">
      <c r="A388" s="31">
        <v>378</v>
      </c>
      <c r="B388" s="381" t="s">
        <v>486</v>
      </c>
      <c r="C388" s="382">
        <v>832.5</v>
      </c>
      <c r="D388" s="383">
        <v>823.06666666666661</v>
      </c>
      <c r="E388" s="383">
        <v>797.13333333333321</v>
      </c>
      <c r="F388" s="383">
        <v>761.76666666666665</v>
      </c>
      <c r="G388" s="383">
        <v>735.83333333333326</v>
      </c>
      <c r="H388" s="383">
        <v>858.43333333333317</v>
      </c>
      <c r="I388" s="383">
        <v>884.36666666666656</v>
      </c>
      <c r="J388" s="383">
        <v>919.73333333333312</v>
      </c>
      <c r="K388" s="382">
        <v>849</v>
      </c>
      <c r="L388" s="382">
        <v>787.7</v>
      </c>
      <c r="M388" s="382">
        <v>4.6092199999999997</v>
      </c>
      <c r="N388" s="1"/>
      <c r="O388" s="1"/>
    </row>
    <row r="389" spans="1:15" ht="12.75" customHeight="1">
      <c r="A389" s="31">
        <v>379</v>
      </c>
      <c r="B389" s="381" t="s">
        <v>487</v>
      </c>
      <c r="C389" s="382">
        <v>271.14999999999998</v>
      </c>
      <c r="D389" s="383">
        <v>270.55</v>
      </c>
      <c r="E389" s="383">
        <v>268.70000000000005</v>
      </c>
      <c r="F389" s="383">
        <v>266.25000000000006</v>
      </c>
      <c r="G389" s="383">
        <v>264.40000000000009</v>
      </c>
      <c r="H389" s="383">
        <v>273</v>
      </c>
      <c r="I389" s="383">
        <v>274.85000000000002</v>
      </c>
      <c r="J389" s="383">
        <v>277.29999999999995</v>
      </c>
      <c r="K389" s="382">
        <v>272.39999999999998</v>
      </c>
      <c r="L389" s="382">
        <v>268.10000000000002</v>
      </c>
      <c r="M389" s="382">
        <v>1.37978</v>
      </c>
      <c r="N389" s="1"/>
      <c r="O389" s="1"/>
    </row>
    <row r="390" spans="1:15" ht="12.75" customHeight="1">
      <c r="A390" s="31">
        <v>380</v>
      </c>
      <c r="B390" s="381" t="s">
        <v>184</v>
      </c>
      <c r="C390" s="382">
        <v>1007.65</v>
      </c>
      <c r="D390" s="383">
        <v>1006.3833333333332</v>
      </c>
      <c r="E390" s="383">
        <v>984.31666666666638</v>
      </c>
      <c r="F390" s="383">
        <v>960.98333333333312</v>
      </c>
      <c r="G390" s="383">
        <v>938.91666666666629</v>
      </c>
      <c r="H390" s="383">
        <v>1029.7166666666665</v>
      </c>
      <c r="I390" s="383">
        <v>1051.7833333333333</v>
      </c>
      <c r="J390" s="383">
        <v>1075.1166666666666</v>
      </c>
      <c r="K390" s="382">
        <v>1028.45</v>
      </c>
      <c r="L390" s="382">
        <v>983.05</v>
      </c>
      <c r="M390" s="382">
        <v>3.24837</v>
      </c>
      <c r="N390" s="1"/>
      <c r="O390" s="1"/>
    </row>
    <row r="391" spans="1:15" ht="12.75" customHeight="1">
      <c r="A391" s="31">
        <v>381</v>
      </c>
      <c r="B391" s="381" t="s">
        <v>489</v>
      </c>
      <c r="C391" s="382">
        <v>1921.55</v>
      </c>
      <c r="D391" s="383">
        <v>1928.8500000000001</v>
      </c>
      <c r="E391" s="383">
        <v>1902.7000000000003</v>
      </c>
      <c r="F391" s="383">
        <v>1883.8500000000001</v>
      </c>
      <c r="G391" s="383">
        <v>1857.7000000000003</v>
      </c>
      <c r="H391" s="383">
        <v>1947.7000000000003</v>
      </c>
      <c r="I391" s="383">
        <v>1973.8500000000004</v>
      </c>
      <c r="J391" s="383">
        <v>1992.7000000000003</v>
      </c>
      <c r="K391" s="382">
        <v>1955</v>
      </c>
      <c r="L391" s="382">
        <v>1910</v>
      </c>
      <c r="M391" s="382">
        <v>0.18611</v>
      </c>
      <c r="N391" s="1"/>
      <c r="O391" s="1"/>
    </row>
    <row r="392" spans="1:15" ht="12.75" customHeight="1">
      <c r="A392" s="31">
        <v>382</v>
      </c>
      <c r="B392" s="381" t="s">
        <v>185</v>
      </c>
      <c r="C392" s="382">
        <v>136.19999999999999</v>
      </c>
      <c r="D392" s="383">
        <v>135.23333333333332</v>
      </c>
      <c r="E392" s="383">
        <v>130.96666666666664</v>
      </c>
      <c r="F392" s="383">
        <v>125.73333333333332</v>
      </c>
      <c r="G392" s="383">
        <v>121.46666666666664</v>
      </c>
      <c r="H392" s="383">
        <v>140.46666666666664</v>
      </c>
      <c r="I392" s="383">
        <v>144.73333333333335</v>
      </c>
      <c r="J392" s="383">
        <v>149.96666666666664</v>
      </c>
      <c r="K392" s="382">
        <v>139.5</v>
      </c>
      <c r="L392" s="382">
        <v>130</v>
      </c>
      <c r="M392" s="382">
        <v>524.00971000000004</v>
      </c>
      <c r="N392" s="1"/>
      <c r="O392" s="1"/>
    </row>
    <row r="393" spans="1:15" ht="12.75" customHeight="1">
      <c r="A393" s="31">
        <v>383</v>
      </c>
      <c r="B393" s="381" t="s">
        <v>488</v>
      </c>
      <c r="C393" s="382">
        <v>78.400000000000006</v>
      </c>
      <c r="D393" s="383">
        <v>78.266666666666666</v>
      </c>
      <c r="E393" s="383">
        <v>77.583333333333329</v>
      </c>
      <c r="F393" s="383">
        <v>76.766666666666666</v>
      </c>
      <c r="G393" s="383">
        <v>76.083333333333329</v>
      </c>
      <c r="H393" s="383">
        <v>79.083333333333329</v>
      </c>
      <c r="I393" s="383">
        <v>79.766666666666666</v>
      </c>
      <c r="J393" s="383">
        <v>80.583333333333329</v>
      </c>
      <c r="K393" s="382">
        <v>78.95</v>
      </c>
      <c r="L393" s="382">
        <v>77.45</v>
      </c>
      <c r="M393" s="382">
        <v>19.034279999999999</v>
      </c>
      <c r="N393" s="1"/>
      <c r="O393" s="1"/>
    </row>
    <row r="394" spans="1:15" ht="12.75" customHeight="1">
      <c r="A394" s="31">
        <v>384</v>
      </c>
      <c r="B394" s="381" t="s">
        <v>186</v>
      </c>
      <c r="C394" s="382">
        <v>136.85</v>
      </c>
      <c r="D394" s="383">
        <v>136.23333333333332</v>
      </c>
      <c r="E394" s="383">
        <v>135.36666666666665</v>
      </c>
      <c r="F394" s="383">
        <v>133.88333333333333</v>
      </c>
      <c r="G394" s="383">
        <v>133.01666666666665</v>
      </c>
      <c r="H394" s="383">
        <v>137.71666666666664</v>
      </c>
      <c r="I394" s="383">
        <v>138.58333333333331</v>
      </c>
      <c r="J394" s="383">
        <v>140.06666666666663</v>
      </c>
      <c r="K394" s="382">
        <v>137.1</v>
      </c>
      <c r="L394" s="382">
        <v>134.75</v>
      </c>
      <c r="M394" s="382">
        <v>25.056180000000001</v>
      </c>
      <c r="N394" s="1"/>
      <c r="O394" s="1"/>
    </row>
    <row r="395" spans="1:15" ht="12.75" customHeight="1">
      <c r="A395" s="31">
        <v>385</v>
      </c>
      <c r="B395" s="381" t="s">
        <v>490</v>
      </c>
      <c r="C395" s="382">
        <v>145.94999999999999</v>
      </c>
      <c r="D395" s="383">
        <v>147.43333333333331</v>
      </c>
      <c r="E395" s="383">
        <v>143.61666666666662</v>
      </c>
      <c r="F395" s="383">
        <v>141.2833333333333</v>
      </c>
      <c r="G395" s="383">
        <v>137.46666666666661</v>
      </c>
      <c r="H395" s="383">
        <v>149.76666666666662</v>
      </c>
      <c r="I395" s="383">
        <v>153.58333333333329</v>
      </c>
      <c r="J395" s="383">
        <v>155.91666666666663</v>
      </c>
      <c r="K395" s="382">
        <v>151.25</v>
      </c>
      <c r="L395" s="382">
        <v>145.1</v>
      </c>
      <c r="M395" s="382">
        <v>107.43980000000001</v>
      </c>
      <c r="N395" s="1"/>
      <c r="O395" s="1"/>
    </row>
    <row r="396" spans="1:15" ht="12.75" customHeight="1">
      <c r="A396" s="31">
        <v>386</v>
      </c>
      <c r="B396" s="381" t="s">
        <v>491</v>
      </c>
      <c r="C396" s="382">
        <v>1347.8</v>
      </c>
      <c r="D396" s="383">
        <v>1345.5166666666667</v>
      </c>
      <c r="E396" s="383">
        <v>1329.1333333333332</v>
      </c>
      <c r="F396" s="383">
        <v>1310.4666666666665</v>
      </c>
      <c r="G396" s="383">
        <v>1294.083333333333</v>
      </c>
      <c r="H396" s="383">
        <v>1364.1833333333334</v>
      </c>
      <c r="I396" s="383">
        <v>1380.5666666666671</v>
      </c>
      <c r="J396" s="383">
        <v>1399.2333333333336</v>
      </c>
      <c r="K396" s="382">
        <v>1361.9</v>
      </c>
      <c r="L396" s="382">
        <v>1326.85</v>
      </c>
      <c r="M396" s="382">
        <v>1.4873400000000001</v>
      </c>
      <c r="N396" s="1"/>
      <c r="O396" s="1"/>
    </row>
    <row r="397" spans="1:15" ht="12.75" customHeight="1">
      <c r="A397" s="31">
        <v>387</v>
      </c>
      <c r="B397" s="381" t="s">
        <v>187</v>
      </c>
      <c r="C397" s="382">
        <v>2416.5</v>
      </c>
      <c r="D397" s="383">
        <v>2426.5</v>
      </c>
      <c r="E397" s="383">
        <v>2399</v>
      </c>
      <c r="F397" s="383">
        <v>2381.5</v>
      </c>
      <c r="G397" s="383">
        <v>2354</v>
      </c>
      <c r="H397" s="383">
        <v>2444</v>
      </c>
      <c r="I397" s="383">
        <v>2471.5</v>
      </c>
      <c r="J397" s="383">
        <v>2489</v>
      </c>
      <c r="K397" s="382">
        <v>2454</v>
      </c>
      <c r="L397" s="382">
        <v>2409</v>
      </c>
      <c r="M397" s="382">
        <v>66.67483</v>
      </c>
      <c r="N397" s="1"/>
      <c r="O397" s="1"/>
    </row>
    <row r="398" spans="1:15" ht="12.75" customHeight="1">
      <c r="A398" s="31">
        <v>388</v>
      </c>
      <c r="B398" s="381" t="s">
        <v>856</v>
      </c>
      <c r="C398" s="382">
        <v>366.2</v>
      </c>
      <c r="D398" s="383">
        <v>367.18333333333334</v>
      </c>
      <c r="E398" s="383">
        <v>363.41666666666669</v>
      </c>
      <c r="F398" s="383">
        <v>360.63333333333333</v>
      </c>
      <c r="G398" s="383">
        <v>356.86666666666667</v>
      </c>
      <c r="H398" s="383">
        <v>369.9666666666667</v>
      </c>
      <c r="I398" s="383">
        <v>373.73333333333335</v>
      </c>
      <c r="J398" s="383">
        <v>376.51666666666671</v>
      </c>
      <c r="K398" s="382">
        <v>370.95</v>
      </c>
      <c r="L398" s="382">
        <v>364.4</v>
      </c>
      <c r="M398" s="382">
        <v>1.01318</v>
      </c>
      <c r="N398" s="1"/>
      <c r="O398" s="1"/>
    </row>
    <row r="399" spans="1:15" ht="12.75" customHeight="1">
      <c r="A399" s="31">
        <v>389</v>
      </c>
      <c r="B399" s="381" t="s">
        <v>482</v>
      </c>
      <c r="C399" s="382">
        <v>271.64999999999998</v>
      </c>
      <c r="D399" s="383">
        <v>271.84999999999997</v>
      </c>
      <c r="E399" s="383">
        <v>267.79999999999995</v>
      </c>
      <c r="F399" s="383">
        <v>263.95</v>
      </c>
      <c r="G399" s="383">
        <v>259.89999999999998</v>
      </c>
      <c r="H399" s="383">
        <v>275.69999999999993</v>
      </c>
      <c r="I399" s="383">
        <v>279.75</v>
      </c>
      <c r="J399" s="383">
        <v>283.59999999999991</v>
      </c>
      <c r="K399" s="382">
        <v>275.89999999999998</v>
      </c>
      <c r="L399" s="382">
        <v>268</v>
      </c>
      <c r="M399" s="382">
        <v>1.5290999999999999</v>
      </c>
      <c r="N399" s="1"/>
      <c r="O399" s="1"/>
    </row>
    <row r="400" spans="1:15" ht="12.75" customHeight="1">
      <c r="A400" s="31">
        <v>390</v>
      </c>
      <c r="B400" s="381" t="s">
        <v>492</v>
      </c>
      <c r="C400" s="382">
        <v>1272.75</v>
      </c>
      <c r="D400" s="383">
        <v>1278.75</v>
      </c>
      <c r="E400" s="383">
        <v>1261</v>
      </c>
      <c r="F400" s="383">
        <v>1249.25</v>
      </c>
      <c r="G400" s="383">
        <v>1231.5</v>
      </c>
      <c r="H400" s="383">
        <v>1290.5</v>
      </c>
      <c r="I400" s="383">
        <v>1308.25</v>
      </c>
      <c r="J400" s="383">
        <v>1320</v>
      </c>
      <c r="K400" s="382">
        <v>1296.5</v>
      </c>
      <c r="L400" s="382">
        <v>1267</v>
      </c>
      <c r="M400" s="382">
        <v>0.52063000000000004</v>
      </c>
      <c r="N400" s="1"/>
      <c r="O400" s="1"/>
    </row>
    <row r="401" spans="1:15" ht="12.75" customHeight="1">
      <c r="A401" s="31">
        <v>391</v>
      </c>
      <c r="B401" s="381" t="s">
        <v>493</v>
      </c>
      <c r="C401" s="382">
        <v>1775.75</v>
      </c>
      <c r="D401" s="383">
        <v>1777.75</v>
      </c>
      <c r="E401" s="383">
        <v>1759.5</v>
      </c>
      <c r="F401" s="383">
        <v>1743.25</v>
      </c>
      <c r="G401" s="383">
        <v>1725</v>
      </c>
      <c r="H401" s="383">
        <v>1794</v>
      </c>
      <c r="I401" s="383">
        <v>1812.25</v>
      </c>
      <c r="J401" s="383">
        <v>1828.5</v>
      </c>
      <c r="K401" s="382">
        <v>1796</v>
      </c>
      <c r="L401" s="382">
        <v>1761.5</v>
      </c>
      <c r="M401" s="382">
        <v>1.1289</v>
      </c>
      <c r="N401" s="1"/>
      <c r="O401" s="1"/>
    </row>
    <row r="402" spans="1:15" ht="12.75" customHeight="1">
      <c r="A402" s="31">
        <v>392</v>
      </c>
      <c r="B402" s="381" t="s">
        <v>484</v>
      </c>
      <c r="C402" s="382">
        <v>35.25</v>
      </c>
      <c r="D402" s="383">
        <v>35.083333333333336</v>
      </c>
      <c r="E402" s="383">
        <v>34.516666666666673</v>
      </c>
      <c r="F402" s="383">
        <v>33.783333333333339</v>
      </c>
      <c r="G402" s="383">
        <v>33.216666666666676</v>
      </c>
      <c r="H402" s="383">
        <v>35.81666666666667</v>
      </c>
      <c r="I402" s="383">
        <v>36.383333333333333</v>
      </c>
      <c r="J402" s="383">
        <v>37.116666666666667</v>
      </c>
      <c r="K402" s="382">
        <v>35.65</v>
      </c>
      <c r="L402" s="382">
        <v>34.35</v>
      </c>
      <c r="M402" s="382">
        <v>39.20852</v>
      </c>
      <c r="N402" s="1"/>
      <c r="O402" s="1"/>
    </row>
    <row r="403" spans="1:15" ht="12.75" customHeight="1">
      <c r="A403" s="31">
        <v>393</v>
      </c>
      <c r="B403" s="381" t="s">
        <v>188</v>
      </c>
      <c r="C403" s="382">
        <v>112.35</v>
      </c>
      <c r="D403" s="383">
        <v>112.36666666666667</v>
      </c>
      <c r="E403" s="383">
        <v>111.23333333333335</v>
      </c>
      <c r="F403" s="383">
        <v>110.11666666666667</v>
      </c>
      <c r="G403" s="383">
        <v>108.98333333333335</v>
      </c>
      <c r="H403" s="383">
        <v>113.48333333333335</v>
      </c>
      <c r="I403" s="383">
        <v>114.61666666666667</v>
      </c>
      <c r="J403" s="383">
        <v>115.73333333333335</v>
      </c>
      <c r="K403" s="382">
        <v>113.5</v>
      </c>
      <c r="L403" s="382">
        <v>111.25</v>
      </c>
      <c r="M403" s="382">
        <v>257.76004</v>
      </c>
      <c r="N403" s="1"/>
      <c r="O403" s="1"/>
    </row>
    <row r="404" spans="1:15" ht="12.75" customHeight="1">
      <c r="A404" s="31">
        <v>394</v>
      </c>
      <c r="B404" s="381" t="s">
        <v>276</v>
      </c>
      <c r="C404" s="382">
        <v>7578.75</v>
      </c>
      <c r="D404" s="383">
        <v>7601.25</v>
      </c>
      <c r="E404" s="383">
        <v>7552.5</v>
      </c>
      <c r="F404" s="383">
        <v>7526.25</v>
      </c>
      <c r="G404" s="383">
        <v>7477.5</v>
      </c>
      <c r="H404" s="383">
        <v>7627.5</v>
      </c>
      <c r="I404" s="383">
        <v>7676.25</v>
      </c>
      <c r="J404" s="383">
        <v>7702.5</v>
      </c>
      <c r="K404" s="382">
        <v>7650</v>
      </c>
      <c r="L404" s="382">
        <v>7575</v>
      </c>
      <c r="M404" s="382">
        <v>7.7329999999999996E-2</v>
      </c>
      <c r="N404" s="1"/>
      <c r="O404" s="1"/>
    </row>
    <row r="405" spans="1:15" ht="12.75" customHeight="1">
      <c r="A405" s="31">
        <v>395</v>
      </c>
      <c r="B405" s="381" t="s">
        <v>275</v>
      </c>
      <c r="C405" s="382">
        <v>932.95</v>
      </c>
      <c r="D405" s="383">
        <v>931.44999999999993</v>
      </c>
      <c r="E405" s="383">
        <v>925.49999999999989</v>
      </c>
      <c r="F405" s="383">
        <v>918.05</v>
      </c>
      <c r="G405" s="383">
        <v>912.09999999999991</v>
      </c>
      <c r="H405" s="383">
        <v>938.89999999999986</v>
      </c>
      <c r="I405" s="383">
        <v>944.84999999999991</v>
      </c>
      <c r="J405" s="383">
        <v>952.29999999999984</v>
      </c>
      <c r="K405" s="382">
        <v>937.4</v>
      </c>
      <c r="L405" s="382">
        <v>924</v>
      </c>
      <c r="M405" s="382">
        <v>5.7837699999999996</v>
      </c>
      <c r="N405" s="1"/>
      <c r="O405" s="1"/>
    </row>
    <row r="406" spans="1:15" ht="12.75" customHeight="1">
      <c r="A406" s="31">
        <v>396</v>
      </c>
      <c r="B406" s="381" t="s">
        <v>189</v>
      </c>
      <c r="C406" s="382">
        <v>1205.5999999999999</v>
      </c>
      <c r="D406" s="383">
        <v>1212.0666666666668</v>
      </c>
      <c r="E406" s="383">
        <v>1195.6833333333336</v>
      </c>
      <c r="F406" s="383">
        <v>1185.7666666666669</v>
      </c>
      <c r="G406" s="383">
        <v>1169.3833333333337</v>
      </c>
      <c r="H406" s="383">
        <v>1221.9833333333336</v>
      </c>
      <c r="I406" s="383">
        <v>1238.3666666666668</v>
      </c>
      <c r="J406" s="383">
        <v>1248.2833333333335</v>
      </c>
      <c r="K406" s="382">
        <v>1228.45</v>
      </c>
      <c r="L406" s="382">
        <v>1202.1500000000001</v>
      </c>
      <c r="M406" s="382">
        <v>13.87627</v>
      </c>
      <c r="N406" s="1"/>
      <c r="O406" s="1"/>
    </row>
    <row r="407" spans="1:15" ht="12.75" customHeight="1">
      <c r="A407" s="31">
        <v>397</v>
      </c>
      <c r="B407" s="381" t="s">
        <v>190</v>
      </c>
      <c r="C407" s="382">
        <v>491.7</v>
      </c>
      <c r="D407" s="383">
        <v>490.5</v>
      </c>
      <c r="E407" s="383">
        <v>486.6</v>
      </c>
      <c r="F407" s="383">
        <v>481.5</v>
      </c>
      <c r="G407" s="383">
        <v>477.6</v>
      </c>
      <c r="H407" s="383">
        <v>495.6</v>
      </c>
      <c r="I407" s="383">
        <v>499.5</v>
      </c>
      <c r="J407" s="383">
        <v>504.6</v>
      </c>
      <c r="K407" s="382">
        <v>494.4</v>
      </c>
      <c r="L407" s="382">
        <v>485.4</v>
      </c>
      <c r="M407" s="382">
        <v>181.90843000000001</v>
      </c>
      <c r="N407" s="1"/>
      <c r="O407" s="1"/>
    </row>
    <row r="408" spans="1:15" ht="12.75" customHeight="1">
      <c r="A408" s="31">
        <v>398</v>
      </c>
      <c r="B408" s="381" t="s">
        <v>497</v>
      </c>
      <c r="C408" s="382">
        <v>9450.7000000000007</v>
      </c>
      <c r="D408" s="383">
        <v>9360.4666666666672</v>
      </c>
      <c r="E408" s="383">
        <v>9190.2333333333336</v>
      </c>
      <c r="F408" s="383">
        <v>8929.7666666666664</v>
      </c>
      <c r="G408" s="383">
        <v>8759.5333333333328</v>
      </c>
      <c r="H408" s="383">
        <v>9620.9333333333343</v>
      </c>
      <c r="I408" s="383">
        <v>9791.1666666666679</v>
      </c>
      <c r="J408" s="383">
        <v>10051.633333333335</v>
      </c>
      <c r="K408" s="382">
        <v>9530.7000000000007</v>
      </c>
      <c r="L408" s="382">
        <v>9100</v>
      </c>
      <c r="M408" s="382">
        <v>0.29826999999999998</v>
      </c>
      <c r="N408" s="1"/>
      <c r="O408" s="1"/>
    </row>
    <row r="409" spans="1:15" ht="12.75" customHeight="1">
      <c r="A409" s="31">
        <v>399</v>
      </c>
      <c r="B409" s="381" t="s">
        <v>498</v>
      </c>
      <c r="C409" s="382">
        <v>108.05</v>
      </c>
      <c r="D409" s="383">
        <v>108.39999999999999</v>
      </c>
      <c r="E409" s="383">
        <v>107.09999999999998</v>
      </c>
      <c r="F409" s="383">
        <v>106.14999999999999</v>
      </c>
      <c r="G409" s="383">
        <v>104.84999999999998</v>
      </c>
      <c r="H409" s="383">
        <v>109.34999999999998</v>
      </c>
      <c r="I409" s="383">
        <v>110.64999999999999</v>
      </c>
      <c r="J409" s="383">
        <v>111.59999999999998</v>
      </c>
      <c r="K409" s="382">
        <v>109.7</v>
      </c>
      <c r="L409" s="382">
        <v>107.45</v>
      </c>
      <c r="M409" s="382">
        <v>3.7582800000000001</v>
      </c>
      <c r="N409" s="1"/>
      <c r="O409" s="1"/>
    </row>
    <row r="410" spans="1:15" ht="12.75" customHeight="1">
      <c r="A410" s="31">
        <v>400</v>
      </c>
      <c r="B410" s="381" t="s">
        <v>503</v>
      </c>
      <c r="C410" s="382">
        <v>140.25</v>
      </c>
      <c r="D410" s="383">
        <v>140.36666666666667</v>
      </c>
      <c r="E410" s="383">
        <v>139.03333333333336</v>
      </c>
      <c r="F410" s="383">
        <v>137.81666666666669</v>
      </c>
      <c r="G410" s="383">
        <v>136.48333333333338</v>
      </c>
      <c r="H410" s="383">
        <v>141.58333333333334</v>
      </c>
      <c r="I410" s="383">
        <v>142.91666666666666</v>
      </c>
      <c r="J410" s="383">
        <v>144.13333333333333</v>
      </c>
      <c r="K410" s="382">
        <v>141.69999999999999</v>
      </c>
      <c r="L410" s="382">
        <v>139.15</v>
      </c>
      <c r="M410" s="382">
        <v>11.04278</v>
      </c>
      <c r="N410" s="1"/>
      <c r="O410" s="1"/>
    </row>
    <row r="411" spans="1:15" ht="12.75" customHeight="1">
      <c r="A411" s="31">
        <v>401</v>
      </c>
      <c r="B411" s="381" t="s">
        <v>499</v>
      </c>
      <c r="C411" s="382">
        <v>170.15</v>
      </c>
      <c r="D411" s="383">
        <v>169.03333333333333</v>
      </c>
      <c r="E411" s="383">
        <v>165.66666666666666</v>
      </c>
      <c r="F411" s="383">
        <v>161.18333333333334</v>
      </c>
      <c r="G411" s="383">
        <v>157.81666666666666</v>
      </c>
      <c r="H411" s="383">
        <v>173.51666666666665</v>
      </c>
      <c r="I411" s="383">
        <v>176.88333333333333</v>
      </c>
      <c r="J411" s="383">
        <v>181.36666666666665</v>
      </c>
      <c r="K411" s="382">
        <v>172.4</v>
      </c>
      <c r="L411" s="382">
        <v>164.55</v>
      </c>
      <c r="M411" s="382">
        <v>18.987839999999998</v>
      </c>
      <c r="N411" s="1"/>
      <c r="O411" s="1"/>
    </row>
    <row r="412" spans="1:15" ht="12.75" customHeight="1">
      <c r="A412" s="31">
        <v>402</v>
      </c>
      <c r="B412" s="381" t="s">
        <v>501</v>
      </c>
      <c r="C412" s="382">
        <v>3293.6</v>
      </c>
      <c r="D412" s="383">
        <v>3283.1499999999996</v>
      </c>
      <c r="E412" s="383">
        <v>3227.8499999999995</v>
      </c>
      <c r="F412" s="383">
        <v>3162.1</v>
      </c>
      <c r="G412" s="383">
        <v>3106.7999999999997</v>
      </c>
      <c r="H412" s="383">
        <v>3348.8999999999992</v>
      </c>
      <c r="I412" s="383">
        <v>3404.1999999999994</v>
      </c>
      <c r="J412" s="383">
        <v>3469.9499999999989</v>
      </c>
      <c r="K412" s="382">
        <v>3338.45</v>
      </c>
      <c r="L412" s="382">
        <v>3217.4</v>
      </c>
      <c r="M412" s="382">
        <v>0.21665000000000001</v>
      </c>
      <c r="N412" s="1"/>
      <c r="O412" s="1"/>
    </row>
    <row r="413" spans="1:15" ht="12.75" customHeight="1">
      <c r="A413" s="31">
        <v>403</v>
      </c>
      <c r="B413" s="381" t="s">
        <v>500</v>
      </c>
      <c r="C413" s="382">
        <v>350.6</v>
      </c>
      <c r="D413" s="383">
        <v>352.76666666666665</v>
      </c>
      <c r="E413" s="383">
        <v>347.5333333333333</v>
      </c>
      <c r="F413" s="383">
        <v>344.46666666666664</v>
      </c>
      <c r="G413" s="383">
        <v>339.23333333333329</v>
      </c>
      <c r="H413" s="383">
        <v>355.83333333333331</v>
      </c>
      <c r="I413" s="383">
        <v>361.06666666666666</v>
      </c>
      <c r="J413" s="383">
        <v>364.13333333333333</v>
      </c>
      <c r="K413" s="382">
        <v>358</v>
      </c>
      <c r="L413" s="382">
        <v>349.7</v>
      </c>
      <c r="M413" s="382">
        <v>1.3376600000000001</v>
      </c>
      <c r="N413" s="1"/>
      <c r="O413" s="1"/>
    </row>
    <row r="414" spans="1:15" ht="12.75" customHeight="1">
      <c r="A414" s="31">
        <v>404</v>
      </c>
      <c r="B414" s="381" t="s">
        <v>502</v>
      </c>
      <c r="C414" s="382">
        <v>566.9</v>
      </c>
      <c r="D414" s="383">
        <v>569.68333333333328</v>
      </c>
      <c r="E414" s="383">
        <v>560.31666666666661</v>
      </c>
      <c r="F414" s="383">
        <v>553.73333333333335</v>
      </c>
      <c r="G414" s="383">
        <v>544.36666666666667</v>
      </c>
      <c r="H414" s="383">
        <v>576.26666666666654</v>
      </c>
      <c r="I414" s="383">
        <v>585.6333333333331</v>
      </c>
      <c r="J414" s="383">
        <v>592.21666666666647</v>
      </c>
      <c r="K414" s="382">
        <v>579.04999999999995</v>
      </c>
      <c r="L414" s="382">
        <v>563.1</v>
      </c>
      <c r="M414" s="382">
        <v>1.3226599999999999</v>
      </c>
      <c r="N414" s="1"/>
      <c r="O414" s="1"/>
    </row>
    <row r="415" spans="1:15" ht="12.75" customHeight="1">
      <c r="A415" s="31">
        <v>405</v>
      </c>
      <c r="B415" s="381" t="s">
        <v>191</v>
      </c>
      <c r="C415" s="382">
        <v>26528.05</v>
      </c>
      <c r="D415" s="383">
        <v>26648.599999999995</v>
      </c>
      <c r="E415" s="383">
        <v>26130.099999999991</v>
      </c>
      <c r="F415" s="383">
        <v>25732.149999999998</v>
      </c>
      <c r="G415" s="383">
        <v>25213.649999999994</v>
      </c>
      <c r="H415" s="383">
        <v>27046.549999999988</v>
      </c>
      <c r="I415" s="383">
        <v>27565.049999999996</v>
      </c>
      <c r="J415" s="383">
        <v>27962.999999999985</v>
      </c>
      <c r="K415" s="382">
        <v>27167.1</v>
      </c>
      <c r="L415" s="382">
        <v>26250.65</v>
      </c>
      <c r="M415" s="382">
        <v>0.25411</v>
      </c>
      <c r="N415" s="1"/>
      <c r="O415" s="1"/>
    </row>
    <row r="416" spans="1:15" ht="12.75" customHeight="1">
      <c r="A416" s="31">
        <v>406</v>
      </c>
      <c r="B416" s="381" t="s">
        <v>504</v>
      </c>
      <c r="C416" s="382">
        <v>1773.55</v>
      </c>
      <c r="D416" s="383">
        <v>1786.4000000000003</v>
      </c>
      <c r="E416" s="383">
        <v>1752.8000000000006</v>
      </c>
      <c r="F416" s="383">
        <v>1732.0500000000004</v>
      </c>
      <c r="G416" s="383">
        <v>1698.4500000000007</v>
      </c>
      <c r="H416" s="383">
        <v>1807.1500000000005</v>
      </c>
      <c r="I416" s="383">
        <v>1840.7500000000005</v>
      </c>
      <c r="J416" s="383">
        <v>1861.5000000000005</v>
      </c>
      <c r="K416" s="382">
        <v>1820</v>
      </c>
      <c r="L416" s="382">
        <v>1765.65</v>
      </c>
      <c r="M416" s="382">
        <v>0.27911999999999998</v>
      </c>
      <c r="N416" s="1"/>
      <c r="O416" s="1"/>
    </row>
    <row r="417" spans="1:15" ht="12.75" customHeight="1">
      <c r="A417" s="31">
        <v>407</v>
      </c>
      <c r="B417" s="381" t="s">
        <v>192</v>
      </c>
      <c r="C417" s="382">
        <v>2292.3000000000002</v>
      </c>
      <c r="D417" s="383">
        <v>2300.8166666666666</v>
      </c>
      <c r="E417" s="383">
        <v>2275.5333333333333</v>
      </c>
      <c r="F417" s="383">
        <v>2258.7666666666669</v>
      </c>
      <c r="G417" s="383">
        <v>2233.4833333333336</v>
      </c>
      <c r="H417" s="383">
        <v>2317.583333333333</v>
      </c>
      <c r="I417" s="383">
        <v>2342.8666666666659</v>
      </c>
      <c r="J417" s="383">
        <v>2359.6333333333328</v>
      </c>
      <c r="K417" s="382">
        <v>2326.1</v>
      </c>
      <c r="L417" s="382">
        <v>2284.0500000000002</v>
      </c>
      <c r="M417" s="382">
        <v>3.3361299999999998</v>
      </c>
      <c r="N417" s="1"/>
      <c r="O417" s="1"/>
    </row>
    <row r="418" spans="1:15" ht="12.75" customHeight="1">
      <c r="A418" s="31">
        <v>408</v>
      </c>
      <c r="B418" s="381" t="s">
        <v>494</v>
      </c>
      <c r="C418" s="382">
        <v>454.2</v>
      </c>
      <c r="D418" s="383">
        <v>455.61666666666662</v>
      </c>
      <c r="E418" s="383">
        <v>449.98333333333323</v>
      </c>
      <c r="F418" s="383">
        <v>445.76666666666659</v>
      </c>
      <c r="G418" s="383">
        <v>440.13333333333321</v>
      </c>
      <c r="H418" s="383">
        <v>459.83333333333326</v>
      </c>
      <c r="I418" s="383">
        <v>465.46666666666658</v>
      </c>
      <c r="J418" s="383">
        <v>469.68333333333328</v>
      </c>
      <c r="K418" s="382">
        <v>461.25</v>
      </c>
      <c r="L418" s="382">
        <v>451.4</v>
      </c>
      <c r="M418" s="382">
        <v>5.0686</v>
      </c>
      <c r="N418" s="1"/>
      <c r="O418" s="1"/>
    </row>
    <row r="419" spans="1:15" ht="12.75" customHeight="1">
      <c r="A419" s="31">
        <v>409</v>
      </c>
      <c r="B419" s="381" t="s">
        <v>495</v>
      </c>
      <c r="C419" s="382">
        <v>30.45</v>
      </c>
      <c r="D419" s="383">
        <v>30.383333333333336</v>
      </c>
      <c r="E419" s="383">
        <v>29.666666666666671</v>
      </c>
      <c r="F419" s="383">
        <v>28.883333333333336</v>
      </c>
      <c r="G419" s="383">
        <v>28.166666666666671</v>
      </c>
      <c r="H419" s="383">
        <v>31.166666666666671</v>
      </c>
      <c r="I419" s="383">
        <v>31.883333333333333</v>
      </c>
      <c r="J419" s="383">
        <v>32.666666666666671</v>
      </c>
      <c r="K419" s="382">
        <v>31.1</v>
      </c>
      <c r="L419" s="382">
        <v>29.6</v>
      </c>
      <c r="M419" s="382">
        <v>38.898820000000001</v>
      </c>
      <c r="N419" s="1"/>
      <c r="O419" s="1"/>
    </row>
    <row r="420" spans="1:15" ht="12.75" customHeight="1">
      <c r="A420" s="31">
        <v>410</v>
      </c>
      <c r="B420" s="381" t="s">
        <v>496</v>
      </c>
      <c r="C420" s="382">
        <v>3794.35</v>
      </c>
      <c r="D420" s="383">
        <v>3788.7333333333336</v>
      </c>
      <c r="E420" s="383">
        <v>3735.6166666666672</v>
      </c>
      <c r="F420" s="383">
        <v>3676.8833333333337</v>
      </c>
      <c r="G420" s="383">
        <v>3623.7666666666673</v>
      </c>
      <c r="H420" s="383">
        <v>3847.4666666666672</v>
      </c>
      <c r="I420" s="383">
        <v>3900.5833333333339</v>
      </c>
      <c r="J420" s="383">
        <v>3959.3166666666671</v>
      </c>
      <c r="K420" s="382">
        <v>3841.85</v>
      </c>
      <c r="L420" s="382">
        <v>3730</v>
      </c>
      <c r="M420" s="382">
        <v>0.45354</v>
      </c>
      <c r="N420" s="1"/>
      <c r="O420" s="1"/>
    </row>
    <row r="421" spans="1:15" ht="12.75" customHeight="1">
      <c r="A421" s="31">
        <v>411</v>
      </c>
      <c r="B421" s="381" t="s">
        <v>505</v>
      </c>
      <c r="C421" s="382">
        <v>851.15</v>
      </c>
      <c r="D421" s="383">
        <v>855.48333333333323</v>
      </c>
      <c r="E421" s="383">
        <v>843.66666666666652</v>
      </c>
      <c r="F421" s="383">
        <v>836.18333333333328</v>
      </c>
      <c r="G421" s="383">
        <v>824.36666666666656</v>
      </c>
      <c r="H421" s="383">
        <v>862.96666666666647</v>
      </c>
      <c r="I421" s="383">
        <v>874.7833333333333</v>
      </c>
      <c r="J421" s="383">
        <v>882.26666666666642</v>
      </c>
      <c r="K421" s="382">
        <v>867.3</v>
      </c>
      <c r="L421" s="382">
        <v>848</v>
      </c>
      <c r="M421" s="382">
        <v>2.87757</v>
      </c>
      <c r="N421" s="1"/>
      <c r="O421" s="1"/>
    </row>
    <row r="422" spans="1:15" ht="12.75" customHeight="1">
      <c r="A422" s="31">
        <v>412</v>
      </c>
      <c r="B422" s="381" t="s">
        <v>507</v>
      </c>
      <c r="C422" s="382">
        <v>1072</v>
      </c>
      <c r="D422" s="383">
        <v>1076.0666666666666</v>
      </c>
      <c r="E422" s="383">
        <v>1058.1333333333332</v>
      </c>
      <c r="F422" s="383">
        <v>1044.2666666666667</v>
      </c>
      <c r="G422" s="383">
        <v>1026.3333333333333</v>
      </c>
      <c r="H422" s="383">
        <v>1089.9333333333332</v>
      </c>
      <c r="I422" s="383">
        <v>1107.8666666666666</v>
      </c>
      <c r="J422" s="383">
        <v>1121.7333333333331</v>
      </c>
      <c r="K422" s="382">
        <v>1094</v>
      </c>
      <c r="L422" s="382">
        <v>1062.2</v>
      </c>
      <c r="M422" s="382">
        <v>0.95247999999999999</v>
      </c>
      <c r="N422" s="1"/>
      <c r="O422" s="1"/>
    </row>
    <row r="423" spans="1:15" ht="12.75" customHeight="1">
      <c r="A423" s="31">
        <v>413</v>
      </c>
      <c r="B423" s="381" t="s">
        <v>506</v>
      </c>
      <c r="C423" s="382">
        <v>2349.0500000000002</v>
      </c>
      <c r="D423" s="383">
        <v>2345.5333333333333</v>
      </c>
      <c r="E423" s="383">
        <v>2328.7666666666664</v>
      </c>
      <c r="F423" s="383">
        <v>2308.4833333333331</v>
      </c>
      <c r="G423" s="383">
        <v>2291.7166666666662</v>
      </c>
      <c r="H423" s="383">
        <v>2365.8166666666666</v>
      </c>
      <c r="I423" s="383">
        <v>2382.5833333333339</v>
      </c>
      <c r="J423" s="383">
        <v>2402.8666666666668</v>
      </c>
      <c r="K423" s="382">
        <v>2362.3000000000002</v>
      </c>
      <c r="L423" s="382">
        <v>2325.25</v>
      </c>
      <c r="M423" s="382">
        <v>0.17735000000000001</v>
      </c>
      <c r="N423" s="1"/>
      <c r="O423" s="1"/>
    </row>
    <row r="424" spans="1:15" ht="12.75" customHeight="1">
      <c r="A424" s="31">
        <v>414</v>
      </c>
      <c r="B424" s="381" t="s">
        <v>508</v>
      </c>
      <c r="C424" s="382">
        <v>878</v>
      </c>
      <c r="D424" s="383">
        <v>878.2166666666667</v>
      </c>
      <c r="E424" s="383">
        <v>869.78333333333342</v>
      </c>
      <c r="F424" s="383">
        <v>861.56666666666672</v>
      </c>
      <c r="G424" s="383">
        <v>853.13333333333344</v>
      </c>
      <c r="H424" s="383">
        <v>886.43333333333339</v>
      </c>
      <c r="I424" s="383">
        <v>894.86666666666679</v>
      </c>
      <c r="J424" s="383">
        <v>903.08333333333337</v>
      </c>
      <c r="K424" s="382">
        <v>886.65</v>
      </c>
      <c r="L424" s="382">
        <v>870</v>
      </c>
      <c r="M424" s="382">
        <v>1.0519499999999999</v>
      </c>
      <c r="N424" s="1"/>
      <c r="O424" s="1"/>
    </row>
    <row r="425" spans="1:15" ht="12.75" customHeight="1">
      <c r="A425" s="31">
        <v>415</v>
      </c>
      <c r="B425" s="381" t="s">
        <v>509</v>
      </c>
      <c r="C425" s="382">
        <v>402.05</v>
      </c>
      <c r="D425" s="383">
        <v>401.7833333333333</v>
      </c>
      <c r="E425" s="383">
        <v>395.11666666666662</v>
      </c>
      <c r="F425" s="383">
        <v>388.18333333333334</v>
      </c>
      <c r="G425" s="383">
        <v>381.51666666666665</v>
      </c>
      <c r="H425" s="383">
        <v>408.71666666666658</v>
      </c>
      <c r="I425" s="383">
        <v>415.38333333333333</v>
      </c>
      <c r="J425" s="383">
        <v>422.31666666666655</v>
      </c>
      <c r="K425" s="382">
        <v>408.45</v>
      </c>
      <c r="L425" s="382">
        <v>394.85</v>
      </c>
      <c r="M425" s="382">
        <v>8.5266300000000008</v>
      </c>
      <c r="N425" s="1"/>
      <c r="O425" s="1"/>
    </row>
    <row r="426" spans="1:15" ht="12.75" customHeight="1">
      <c r="A426" s="31">
        <v>416</v>
      </c>
      <c r="B426" s="381" t="s">
        <v>517</v>
      </c>
      <c r="C426" s="382">
        <v>295.75</v>
      </c>
      <c r="D426" s="383">
        <v>294.96666666666664</v>
      </c>
      <c r="E426" s="383">
        <v>291.2833333333333</v>
      </c>
      <c r="F426" s="383">
        <v>286.81666666666666</v>
      </c>
      <c r="G426" s="383">
        <v>283.13333333333333</v>
      </c>
      <c r="H426" s="383">
        <v>299.43333333333328</v>
      </c>
      <c r="I426" s="383">
        <v>303.11666666666656</v>
      </c>
      <c r="J426" s="383">
        <v>307.58333333333326</v>
      </c>
      <c r="K426" s="382">
        <v>298.64999999999998</v>
      </c>
      <c r="L426" s="382">
        <v>290.5</v>
      </c>
      <c r="M426" s="382">
        <v>5.9392100000000001</v>
      </c>
      <c r="N426" s="1"/>
      <c r="O426" s="1"/>
    </row>
    <row r="427" spans="1:15" ht="12.75" customHeight="1">
      <c r="A427" s="31">
        <v>417</v>
      </c>
      <c r="B427" s="381" t="s">
        <v>510</v>
      </c>
      <c r="C427" s="382">
        <v>65.2</v>
      </c>
      <c r="D427" s="383">
        <v>64.8</v>
      </c>
      <c r="E427" s="383">
        <v>63.899999999999991</v>
      </c>
      <c r="F427" s="383">
        <v>62.599999999999994</v>
      </c>
      <c r="G427" s="383">
        <v>61.699999999999989</v>
      </c>
      <c r="H427" s="383">
        <v>66.099999999999994</v>
      </c>
      <c r="I427" s="383">
        <v>67</v>
      </c>
      <c r="J427" s="383">
        <v>68.3</v>
      </c>
      <c r="K427" s="382">
        <v>65.7</v>
      </c>
      <c r="L427" s="382">
        <v>63.5</v>
      </c>
      <c r="M427" s="382">
        <v>41.177259999999997</v>
      </c>
      <c r="N427" s="1"/>
      <c r="O427" s="1"/>
    </row>
    <row r="428" spans="1:15" ht="12.75" customHeight="1">
      <c r="A428" s="31">
        <v>418</v>
      </c>
      <c r="B428" s="381" t="s">
        <v>193</v>
      </c>
      <c r="C428" s="382">
        <v>2410.5</v>
      </c>
      <c r="D428" s="383">
        <v>2413.8333333333335</v>
      </c>
      <c r="E428" s="383">
        <v>2377.666666666667</v>
      </c>
      <c r="F428" s="383">
        <v>2344.8333333333335</v>
      </c>
      <c r="G428" s="383">
        <v>2308.666666666667</v>
      </c>
      <c r="H428" s="383">
        <v>2446.666666666667</v>
      </c>
      <c r="I428" s="383">
        <v>2482.8333333333339</v>
      </c>
      <c r="J428" s="383">
        <v>2515.666666666667</v>
      </c>
      <c r="K428" s="382">
        <v>2450</v>
      </c>
      <c r="L428" s="382">
        <v>2381</v>
      </c>
      <c r="M428" s="382">
        <v>5.9457000000000004</v>
      </c>
      <c r="N428" s="1"/>
      <c r="O428" s="1"/>
    </row>
    <row r="429" spans="1:15" ht="12.75" customHeight="1">
      <c r="A429" s="31">
        <v>419</v>
      </c>
      <c r="B429" s="381" t="s">
        <v>194</v>
      </c>
      <c r="C429" s="382">
        <v>1216.3</v>
      </c>
      <c r="D429" s="383">
        <v>1224.7666666666667</v>
      </c>
      <c r="E429" s="383">
        <v>1200.5333333333333</v>
      </c>
      <c r="F429" s="383">
        <v>1184.7666666666667</v>
      </c>
      <c r="G429" s="383">
        <v>1160.5333333333333</v>
      </c>
      <c r="H429" s="383">
        <v>1240.5333333333333</v>
      </c>
      <c r="I429" s="383">
        <v>1264.7666666666664</v>
      </c>
      <c r="J429" s="383">
        <v>1280.5333333333333</v>
      </c>
      <c r="K429" s="382">
        <v>1249</v>
      </c>
      <c r="L429" s="382">
        <v>1209</v>
      </c>
      <c r="M429" s="382">
        <v>9.7841299999999993</v>
      </c>
      <c r="N429" s="1"/>
      <c r="O429" s="1"/>
    </row>
    <row r="430" spans="1:15" ht="12.75" customHeight="1">
      <c r="A430" s="31">
        <v>420</v>
      </c>
      <c r="B430" s="381" t="s">
        <v>514</v>
      </c>
      <c r="C430" s="382">
        <v>447.85</v>
      </c>
      <c r="D430" s="383">
        <v>447.51666666666665</v>
      </c>
      <c r="E430" s="383">
        <v>442.38333333333333</v>
      </c>
      <c r="F430" s="383">
        <v>436.91666666666669</v>
      </c>
      <c r="G430" s="383">
        <v>431.78333333333336</v>
      </c>
      <c r="H430" s="383">
        <v>452.98333333333329</v>
      </c>
      <c r="I430" s="383">
        <v>458.11666666666662</v>
      </c>
      <c r="J430" s="383">
        <v>463.58333333333326</v>
      </c>
      <c r="K430" s="382">
        <v>452.65</v>
      </c>
      <c r="L430" s="382">
        <v>442.05</v>
      </c>
      <c r="M430" s="382">
        <v>5.8731299999999997</v>
      </c>
      <c r="N430" s="1"/>
      <c r="O430" s="1"/>
    </row>
    <row r="431" spans="1:15" ht="12.75" customHeight="1">
      <c r="A431" s="31">
        <v>421</v>
      </c>
      <c r="B431" s="381" t="s">
        <v>511</v>
      </c>
      <c r="C431" s="382">
        <v>95.6</v>
      </c>
      <c r="D431" s="383">
        <v>95.55</v>
      </c>
      <c r="E431" s="383">
        <v>95.05</v>
      </c>
      <c r="F431" s="383">
        <v>94.5</v>
      </c>
      <c r="G431" s="383">
        <v>94</v>
      </c>
      <c r="H431" s="383">
        <v>96.1</v>
      </c>
      <c r="I431" s="383">
        <v>96.6</v>
      </c>
      <c r="J431" s="383">
        <v>97.149999999999991</v>
      </c>
      <c r="K431" s="382">
        <v>96.05</v>
      </c>
      <c r="L431" s="382">
        <v>95</v>
      </c>
      <c r="M431" s="382">
        <v>1.1175900000000001</v>
      </c>
      <c r="N431" s="1"/>
      <c r="O431" s="1"/>
    </row>
    <row r="432" spans="1:15" ht="12.75" customHeight="1">
      <c r="A432" s="31">
        <v>422</v>
      </c>
      <c r="B432" s="381" t="s">
        <v>513</v>
      </c>
      <c r="C432" s="382">
        <v>274.95</v>
      </c>
      <c r="D432" s="383">
        <v>276.55</v>
      </c>
      <c r="E432" s="383">
        <v>272.85000000000002</v>
      </c>
      <c r="F432" s="383">
        <v>270.75</v>
      </c>
      <c r="G432" s="383">
        <v>267.05</v>
      </c>
      <c r="H432" s="383">
        <v>278.65000000000003</v>
      </c>
      <c r="I432" s="383">
        <v>282.34999999999997</v>
      </c>
      <c r="J432" s="383">
        <v>284.45000000000005</v>
      </c>
      <c r="K432" s="382">
        <v>280.25</v>
      </c>
      <c r="L432" s="382">
        <v>274.45</v>
      </c>
      <c r="M432" s="382">
        <v>5.2165999999999997</v>
      </c>
      <c r="N432" s="1"/>
      <c r="O432" s="1"/>
    </row>
    <row r="433" spans="1:15" ht="12.75" customHeight="1">
      <c r="A433" s="31">
        <v>423</v>
      </c>
      <c r="B433" s="381" t="s">
        <v>515</v>
      </c>
      <c r="C433" s="382">
        <v>575.65</v>
      </c>
      <c r="D433" s="383">
        <v>569.55000000000007</v>
      </c>
      <c r="E433" s="383">
        <v>555.10000000000014</v>
      </c>
      <c r="F433" s="383">
        <v>534.55000000000007</v>
      </c>
      <c r="G433" s="383">
        <v>520.10000000000014</v>
      </c>
      <c r="H433" s="383">
        <v>590.10000000000014</v>
      </c>
      <c r="I433" s="383">
        <v>604.55000000000018</v>
      </c>
      <c r="J433" s="383">
        <v>625.10000000000014</v>
      </c>
      <c r="K433" s="382">
        <v>584</v>
      </c>
      <c r="L433" s="382">
        <v>549</v>
      </c>
      <c r="M433" s="382">
        <v>0.83057000000000003</v>
      </c>
      <c r="N433" s="1"/>
      <c r="O433" s="1"/>
    </row>
    <row r="434" spans="1:15" ht="12.75" customHeight="1">
      <c r="A434" s="31">
        <v>424</v>
      </c>
      <c r="B434" s="381" t="s">
        <v>516</v>
      </c>
      <c r="C434" s="382">
        <v>384.85</v>
      </c>
      <c r="D434" s="383">
        <v>390</v>
      </c>
      <c r="E434" s="383">
        <v>372.5</v>
      </c>
      <c r="F434" s="383">
        <v>360.15</v>
      </c>
      <c r="G434" s="383">
        <v>342.65</v>
      </c>
      <c r="H434" s="383">
        <v>402.35</v>
      </c>
      <c r="I434" s="383">
        <v>419.85</v>
      </c>
      <c r="J434" s="383">
        <v>432.20000000000005</v>
      </c>
      <c r="K434" s="382">
        <v>407.5</v>
      </c>
      <c r="L434" s="382">
        <v>377.65</v>
      </c>
      <c r="M434" s="382">
        <v>27.986999999999998</v>
      </c>
      <c r="N434" s="1"/>
      <c r="O434" s="1"/>
    </row>
    <row r="435" spans="1:15" ht="12.75" customHeight="1">
      <c r="A435" s="31">
        <v>425</v>
      </c>
      <c r="B435" s="381" t="s">
        <v>518</v>
      </c>
      <c r="C435" s="382">
        <v>2373.0500000000002</v>
      </c>
      <c r="D435" s="383">
        <v>2364.0499999999997</v>
      </c>
      <c r="E435" s="383">
        <v>2334.0999999999995</v>
      </c>
      <c r="F435" s="383">
        <v>2295.1499999999996</v>
      </c>
      <c r="G435" s="383">
        <v>2265.1999999999994</v>
      </c>
      <c r="H435" s="383">
        <v>2402.9999999999995</v>
      </c>
      <c r="I435" s="383">
        <v>2432.9499999999994</v>
      </c>
      <c r="J435" s="383">
        <v>2471.8999999999996</v>
      </c>
      <c r="K435" s="382">
        <v>2394</v>
      </c>
      <c r="L435" s="382">
        <v>2325.1</v>
      </c>
      <c r="M435" s="382">
        <v>0.36693999999999999</v>
      </c>
      <c r="N435" s="1"/>
      <c r="O435" s="1"/>
    </row>
    <row r="436" spans="1:15" ht="12.75" customHeight="1">
      <c r="A436" s="31">
        <v>426</v>
      </c>
      <c r="B436" s="381" t="s">
        <v>519</v>
      </c>
      <c r="C436" s="382">
        <v>899.05</v>
      </c>
      <c r="D436" s="383">
        <v>899.7166666666667</v>
      </c>
      <c r="E436" s="383">
        <v>880.93333333333339</v>
      </c>
      <c r="F436" s="383">
        <v>862.81666666666672</v>
      </c>
      <c r="G436" s="383">
        <v>844.03333333333342</v>
      </c>
      <c r="H436" s="383">
        <v>917.83333333333337</v>
      </c>
      <c r="I436" s="383">
        <v>936.61666666666667</v>
      </c>
      <c r="J436" s="383">
        <v>954.73333333333335</v>
      </c>
      <c r="K436" s="382">
        <v>918.5</v>
      </c>
      <c r="L436" s="382">
        <v>881.6</v>
      </c>
      <c r="M436" s="382">
        <v>0.35903000000000002</v>
      </c>
      <c r="N436" s="1"/>
      <c r="O436" s="1"/>
    </row>
    <row r="437" spans="1:15" ht="12.75" customHeight="1">
      <c r="A437" s="31">
        <v>427</v>
      </c>
      <c r="B437" s="381" t="s">
        <v>195</v>
      </c>
      <c r="C437" s="382">
        <v>829.6</v>
      </c>
      <c r="D437" s="383">
        <v>832.16666666666663</v>
      </c>
      <c r="E437" s="383">
        <v>819.43333333333328</v>
      </c>
      <c r="F437" s="383">
        <v>809.26666666666665</v>
      </c>
      <c r="G437" s="383">
        <v>796.5333333333333</v>
      </c>
      <c r="H437" s="383">
        <v>842.33333333333326</v>
      </c>
      <c r="I437" s="383">
        <v>855.06666666666661</v>
      </c>
      <c r="J437" s="383">
        <v>865.23333333333323</v>
      </c>
      <c r="K437" s="382">
        <v>844.9</v>
      </c>
      <c r="L437" s="382">
        <v>822</v>
      </c>
      <c r="M437" s="382">
        <v>24.238499999999998</v>
      </c>
      <c r="N437" s="1"/>
      <c r="O437" s="1"/>
    </row>
    <row r="438" spans="1:15" ht="12.75" customHeight="1">
      <c r="A438" s="31">
        <v>428</v>
      </c>
      <c r="B438" s="381" t="s">
        <v>520</v>
      </c>
      <c r="C438" s="382">
        <v>516.4</v>
      </c>
      <c r="D438" s="383">
        <v>519.9666666666667</v>
      </c>
      <c r="E438" s="383">
        <v>505.43333333333339</v>
      </c>
      <c r="F438" s="383">
        <v>494.4666666666667</v>
      </c>
      <c r="G438" s="383">
        <v>479.93333333333339</v>
      </c>
      <c r="H438" s="383">
        <v>530.93333333333339</v>
      </c>
      <c r="I438" s="383">
        <v>545.4666666666667</v>
      </c>
      <c r="J438" s="383">
        <v>556.43333333333339</v>
      </c>
      <c r="K438" s="382">
        <v>534.5</v>
      </c>
      <c r="L438" s="382">
        <v>509</v>
      </c>
      <c r="M438" s="382">
        <v>11.67029</v>
      </c>
      <c r="N438" s="1"/>
      <c r="O438" s="1"/>
    </row>
    <row r="439" spans="1:15" ht="12.75" customHeight="1">
      <c r="A439" s="31">
        <v>429</v>
      </c>
      <c r="B439" s="381" t="s">
        <v>196</v>
      </c>
      <c r="C439" s="382">
        <v>512.15</v>
      </c>
      <c r="D439" s="383">
        <v>509.29999999999995</v>
      </c>
      <c r="E439" s="383">
        <v>502.54999999999995</v>
      </c>
      <c r="F439" s="383">
        <v>492.95</v>
      </c>
      <c r="G439" s="383">
        <v>486.2</v>
      </c>
      <c r="H439" s="383">
        <v>518.89999999999986</v>
      </c>
      <c r="I439" s="383">
        <v>525.64999999999986</v>
      </c>
      <c r="J439" s="383">
        <v>535.24999999999989</v>
      </c>
      <c r="K439" s="382">
        <v>516.04999999999995</v>
      </c>
      <c r="L439" s="382">
        <v>499.7</v>
      </c>
      <c r="M439" s="382">
        <v>14.374029999999999</v>
      </c>
      <c r="N439" s="1"/>
      <c r="O439" s="1"/>
    </row>
    <row r="440" spans="1:15" ht="12.75" customHeight="1">
      <c r="A440" s="31">
        <v>430</v>
      </c>
      <c r="B440" s="381" t="s">
        <v>523</v>
      </c>
      <c r="C440" s="382">
        <v>726.7</v>
      </c>
      <c r="D440" s="383">
        <v>731.48333333333323</v>
      </c>
      <c r="E440" s="383">
        <v>709.96666666666647</v>
      </c>
      <c r="F440" s="383">
        <v>693.23333333333323</v>
      </c>
      <c r="G440" s="383">
        <v>671.71666666666647</v>
      </c>
      <c r="H440" s="383">
        <v>748.21666666666647</v>
      </c>
      <c r="I440" s="383">
        <v>769.73333333333312</v>
      </c>
      <c r="J440" s="383">
        <v>786.46666666666647</v>
      </c>
      <c r="K440" s="382">
        <v>753</v>
      </c>
      <c r="L440" s="382">
        <v>714.75</v>
      </c>
      <c r="M440" s="382">
        <v>2.5936300000000001</v>
      </c>
      <c r="N440" s="1"/>
      <c r="O440" s="1"/>
    </row>
    <row r="441" spans="1:15" ht="12.75" customHeight="1">
      <c r="A441" s="31">
        <v>431</v>
      </c>
      <c r="B441" s="381" t="s">
        <v>521</v>
      </c>
      <c r="C441" s="382">
        <v>439.2</v>
      </c>
      <c r="D441" s="383">
        <v>439.05</v>
      </c>
      <c r="E441" s="383">
        <v>433.1</v>
      </c>
      <c r="F441" s="383">
        <v>427</v>
      </c>
      <c r="G441" s="383">
        <v>421.05</v>
      </c>
      <c r="H441" s="383">
        <v>445.15000000000003</v>
      </c>
      <c r="I441" s="383">
        <v>451.09999999999997</v>
      </c>
      <c r="J441" s="383">
        <v>457.20000000000005</v>
      </c>
      <c r="K441" s="382">
        <v>445</v>
      </c>
      <c r="L441" s="382">
        <v>432.95</v>
      </c>
      <c r="M441" s="382">
        <v>1.9427300000000001</v>
      </c>
      <c r="N441" s="1"/>
      <c r="O441" s="1"/>
    </row>
    <row r="442" spans="1:15" ht="12.75" customHeight="1">
      <c r="A442" s="31">
        <v>432</v>
      </c>
      <c r="B442" s="381" t="s">
        <v>522</v>
      </c>
      <c r="C442" s="382">
        <v>2201.35</v>
      </c>
      <c r="D442" s="383">
        <v>2211.1166666666668</v>
      </c>
      <c r="E442" s="383">
        <v>2182.2333333333336</v>
      </c>
      <c r="F442" s="383">
        <v>2163.1166666666668</v>
      </c>
      <c r="G442" s="383">
        <v>2134.2333333333336</v>
      </c>
      <c r="H442" s="383">
        <v>2230.2333333333336</v>
      </c>
      <c r="I442" s="383">
        <v>2259.1166666666668</v>
      </c>
      <c r="J442" s="383">
        <v>2278.2333333333336</v>
      </c>
      <c r="K442" s="382">
        <v>2240</v>
      </c>
      <c r="L442" s="382">
        <v>2192</v>
      </c>
      <c r="M442" s="382">
        <v>1.08125</v>
      </c>
      <c r="N442" s="1"/>
      <c r="O442" s="1"/>
    </row>
    <row r="443" spans="1:15" ht="12.75" customHeight="1">
      <c r="A443" s="31">
        <v>433</v>
      </c>
      <c r="B443" s="381" t="s">
        <v>524</v>
      </c>
      <c r="C443" s="382">
        <v>477.85</v>
      </c>
      <c r="D443" s="383">
        <v>482.11666666666662</v>
      </c>
      <c r="E443" s="383">
        <v>472.23333333333323</v>
      </c>
      <c r="F443" s="383">
        <v>466.61666666666662</v>
      </c>
      <c r="G443" s="383">
        <v>456.73333333333323</v>
      </c>
      <c r="H443" s="383">
        <v>487.73333333333323</v>
      </c>
      <c r="I443" s="383">
        <v>497.61666666666656</v>
      </c>
      <c r="J443" s="383">
        <v>503.23333333333323</v>
      </c>
      <c r="K443" s="382">
        <v>492</v>
      </c>
      <c r="L443" s="382">
        <v>476.5</v>
      </c>
      <c r="M443" s="382">
        <v>6.2055800000000003</v>
      </c>
      <c r="N443" s="1"/>
      <c r="O443" s="1"/>
    </row>
    <row r="444" spans="1:15" ht="12.75" customHeight="1">
      <c r="A444" s="31">
        <v>434</v>
      </c>
      <c r="B444" s="381" t="s">
        <v>525</v>
      </c>
      <c r="C444" s="382">
        <v>10.15</v>
      </c>
      <c r="D444" s="383">
        <v>9.8666666666666671</v>
      </c>
      <c r="E444" s="383">
        <v>9.5833333333333339</v>
      </c>
      <c r="F444" s="383">
        <v>9.0166666666666675</v>
      </c>
      <c r="G444" s="383">
        <v>8.7333333333333343</v>
      </c>
      <c r="H444" s="383">
        <v>10.433333333333334</v>
      </c>
      <c r="I444" s="383">
        <v>10.716666666666665</v>
      </c>
      <c r="J444" s="383">
        <v>11.283333333333333</v>
      </c>
      <c r="K444" s="382">
        <v>10.15</v>
      </c>
      <c r="L444" s="382">
        <v>9.3000000000000007</v>
      </c>
      <c r="M444" s="382">
        <v>1196.5519899999999</v>
      </c>
      <c r="N444" s="1"/>
      <c r="O444" s="1"/>
    </row>
    <row r="445" spans="1:15" ht="12.75" customHeight="1">
      <c r="A445" s="31">
        <v>435</v>
      </c>
      <c r="B445" s="381" t="s">
        <v>512</v>
      </c>
      <c r="C445" s="382">
        <v>377.5</v>
      </c>
      <c r="D445" s="383">
        <v>378.41666666666669</v>
      </c>
      <c r="E445" s="383">
        <v>376.18333333333339</v>
      </c>
      <c r="F445" s="383">
        <v>374.86666666666673</v>
      </c>
      <c r="G445" s="383">
        <v>372.63333333333344</v>
      </c>
      <c r="H445" s="383">
        <v>379.73333333333335</v>
      </c>
      <c r="I445" s="383">
        <v>381.96666666666658</v>
      </c>
      <c r="J445" s="383">
        <v>383.2833333333333</v>
      </c>
      <c r="K445" s="382">
        <v>380.65</v>
      </c>
      <c r="L445" s="382">
        <v>377.1</v>
      </c>
      <c r="M445" s="382">
        <v>4.4763000000000002</v>
      </c>
      <c r="N445" s="1"/>
      <c r="O445" s="1"/>
    </row>
    <row r="446" spans="1:15" ht="12.75" customHeight="1">
      <c r="A446" s="31">
        <v>436</v>
      </c>
      <c r="B446" s="381" t="s">
        <v>526</v>
      </c>
      <c r="C446" s="382">
        <v>1000.65</v>
      </c>
      <c r="D446" s="383">
        <v>999.55000000000007</v>
      </c>
      <c r="E446" s="383">
        <v>991.10000000000014</v>
      </c>
      <c r="F446" s="383">
        <v>981.55000000000007</v>
      </c>
      <c r="G446" s="383">
        <v>973.10000000000014</v>
      </c>
      <c r="H446" s="383">
        <v>1009.1000000000001</v>
      </c>
      <c r="I446" s="383">
        <v>1017.5500000000002</v>
      </c>
      <c r="J446" s="383">
        <v>1027.1000000000001</v>
      </c>
      <c r="K446" s="382">
        <v>1008</v>
      </c>
      <c r="L446" s="382">
        <v>990</v>
      </c>
      <c r="M446" s="382">
        <v>0.12931999999999999</v>
      </c>
      <c r="N446" s="1"/>
      <c r="O446" s="1"/>
    </row>
    <row r="447" spans="1:15" ht="12.75" customHeight="1">
      <c r="A447" s="31">
        <v>437</v>
      </c>
      <c r="B447" s="381" t="s">
        <v>277</v>
      </c>
      <c r="C447" s="382">
        <v>626.54999999999995</v>
      </c>
      <c r="D447" s="383">
        <v>628.36666666666667</v>
      </c>
      <c r="E447" s="383">
        <v>620.58333333333337</v>
      </c>
      <c r="F447" s="383">
        <v>614.61666666666667</v>
      </c>
      <c r="G447" s="383">
        <v>606.83333333333337</v>
      </c>
      <c r="H447" s="383">
        <v>634.33333333333337</v>
      </c>
      <c r="I447" s="383">
        <v>642.11666666666667</v>
      </c>
      <c r="J447" s="383">
        <v>648.08333333333337</v>
      </c>
      <c r="K447" s="382">
        <v>636.15</v>
      </c>
      <c r="L447" s="382">
        <v>622.4</v>
      </c>
      <c r="M447" s="382">
        <v>3.57836</v>
      </c>
      <c r="N447" s="1"/>
      <c r="O447" s="1"/>
    </row>
    <row r="448" spans="1:15" ht="12.75" customHeight="1">
      <c r="A448" s="31">
        <v>438</v>
      </c>
      <c r="B448" s="381" t="s">
        <v>531</v>
      </c>
      <c r="C448" s="382">
        <v>1827.2</v>
      </c>
      <c r="D448" s="383">
        <v>1810.6333333333334</v>
      </c>
      <c r="E448" s="383">
        <v>1763.6166666666668</v>
      </c>
      <c r="F448" s="383">
        <v>1700.0333333333333</v>
      </c>
      <c r="G448" s="383">
        <v>1653.0166666666667</v>
      </c>
      <c r="H448" s="383">
        <v>1874.2166666666669</v>
      </c>
      <c r="I448" s="383">
        <v>1921.2333333333338</v>
      </c>
      <c r="J448" s="383">
        <v>1984.8166666666671</v>
      </c>
      <c r="K448" s="382">
        <v>1857.65</v>
      </c>
      <c r="L448" s="382">
        <v>1747.05</v>
      </c>
      <c r="M448" s="382">
        <v>4.4418199999999999</v>
      </c>
      <c r="N448" s="1"/>
      <c r="O448" s="1"/>
    </row>
    <row r="449" spans="1:15" ht="12.75" customHeight="1">
      <c r="A449" s="31">
        <v>439</v>
      </c>
      <c r="B449" s="381" t="s">
        <v>532</v>
      </c>
      <c r="C449" s="382">
        <v>13974.2</v>
      </c>
      <c r="D449" s="383">
        <v>14052.366666666667</v>
      </c>
      <c r="E449" s="383">
        <v>13771.833333333334</v>
      </c>
      <c r="F449" s="383">
        <v>13569.466666666667</v>
      </c>
      <c r="G449" s="383">
        <v>13288.933333333334</v>
      </c>
      <c r="H449" s="383">
        <v>14254.733333333334</v>
      </c>
      <c r="I449" s="383">
        <v>14535.266666666666</v>
      </c>
      <c r="J449" s="383">
        <v>14737.633333333333</v>
      </c>
      <c r="K449" s="382">
        <v>14332.9</v>
      </c>
      <c r="L449" s="382">
        <v>13850</v>
      </c>
      <c r="M449" s="382">
        <v>2.247E-2</v>
      </c>
      <c r="N449" s="1"/>
      <c r="O449" s="1"/>
    </row>
    <row r="450" spans="1:15" ht="12.75" customHeight="1">
      <c r="A450" s="31">
        <v>440</v>
      </c>
      <c r="B450" s="381" t="s">
        <v>197</v>
      </c>
      <c r="C450" s="382">
        <v>904.15</v>
      </c>
      <c r="D450" s="383">
        <v>907.66666666666663</v>
      </c>
      <c r="E450" s="383">
        <v>899.0333333333333</v>
      </c>
      <c r="F450" s="383">
        <v>893.91666666666663</v>
      </c>
      <c r="G450" s="383">
        <v>885.2833333333333</v>
      </c>
      <c r="H450" s="383">
        <v>912.7833333333333</v>
      </c>
      <c r="I450" s="383">
        <v>921.41666666666674</v>
      </c>
      <c r="J450" s="383">
        <v>926.5333333333333</v>
      </c>
      <c r="K450" s="382">
        <v>916.3</v>
      </c>
      <c r="L450" s="382">
        <v>902.55</v>
      </c>
      <c r="M450" s="382">
        <v>6.9649000000000001</v>
      </c>
      <c r="N450" s="1"/>
      <c r="O450" s="1"/>
    </row>
    <row r="451" spans="1:15" ht="12.75" customHeight="1">
      <c r="A451" s="31">
        <v>441</v>
      </c>
      <c r="B451" s="381" t="s">
        <v>533</v>
      </c>
      <c r="C451" s="382">
        <v>213.95</v>
      </c>
      <c r="D451" s="383">
        <v>213.4666666666667</v>
      </c>
      <c r="E451" s="383">
        <v>211.53333333333339</v>
      </c>
      <c r="F451" s="383">
        <v>209.1166666666667</v>
      </c>
      <c r="G451" s="383">
        <v>207.18333333333339</v>
      </c>
      <c r="H451" s="383">
        <v>215.88333333333338</v>
      </c>
      <c r="I451" s="383">
        <v>217.81666666666666</v>
      </c>
      <c r="J451" s="383">
        <v>220.23333333333338</v>
      </c>
      <c r="K451" s="382">
        <v>215.4</v>
      </c>
      <c r="L451" s="382">
        <v>211.05</v>
      </c>
      <c r="M451" s="382">
        <v>11.2805</v>
      </c>
      <c r="N451" s="1"/>
      <c r="O451" s="1"/>
    </row>
    <row r="452" spans="1:15" ht="12.75" customHeight="1">
      <c r="A452" s="31">
        <v>442</v>
      </c>
      <c r="B452" s="381" t="s">
        <v>534</v>
      </c>
      <c r="C452" s="382">
        <v>1481.4</v>
      </c>
      <c r="D452" s="383">
        <v>1495.5333333333335</v>
      </c>
      <c r="E452" s="383">
        <v>1457.616666666667</v>
      </c>
      <c r="F452" s="383">
        <v>1433.8333333333335</v>
      </c>
      <c r="G452" s="383">
        <v>1395.916666666667</v>
      </c>
      <c r="H452" s="383">
        <v>1519.3166666666671</v>
      </c>
      <c r="I452" s="383">
        <v>1557.2333333333336</v>
      </c>
      <c r="J452" s="383">
        <v>1581.0166666666671</v>
      </c>
      <c r="K452" s="382">
        <v>1533.45</v>
      </c>
      <c r="L452" s="382">
        <v>1471.75</v>
      </c>
      <c r="M452" s="382">
        <v>16.317969999999999</v>
      </c>
      <c r="N452" s="1"/>
      <c r="O452" s="1"/>
    </row>
    <row r="453" spans="1:15" ht="12.75" customHeight="1">
      <c r="A453" s="31">
        <v>443</v>
      </c>
      <c r="B453" s="381" t="s">
        <v>198</v>
      </c>
      <c r="C453" s="382">
        <v>725.45</v>
      </c>
      <c r="D453" s="383">
        <v>727.65</v>
      </c>
      <c r="E453" s="383">
        <v>720.34999999999991</v>
      </c>
      <c r="F453" s="383">
        <v>715.24999999999989</v>
      </c>
      <c r="G453" s="383">
        <v>707.94999999999982</v>
      </c>
      <c r="H453" s="383">
        <v>732.75</v>
      </c>
      <c r="I453" s="383">
        <v>740.05</v>
      </c>
      <c r="J453" s="383">
        <v>745.15000000000009</v>
      </c>
      <c r="K453" s="382">
        <v>734.95</v>
      </c>
      <c r="L453" s="382">
        <v>722.55</v>
      </c>
      <c r="M453" s="382">
        <v>20.777539999999998</v>
      </c>
      <c r="N453" s="1"/>
      <c r="O453" s="1"/>
    </row>
    <row r="454" spans="1:15" ht="12.75" customHeight="1">
      <c r="A454" s="31">
        <v>444</v>
      </c>
      <c r="B454" s="381" t="s">
        <v>278</v>
      </c>
      <c r="C454" s="382">
        <v>5873.55</v>
      </c>
      <c r="D454" s="383">
        <v>5860.0999999999995</v>
      </c>
      <c r="E454" s="383">
        <v>5818.4499999999989</v>
      </c>
      <c r="F454" s="383">
        <v>5763.3499999999995</v>
      </c>
      <c r="G454" s="383">
        <v>5721.6999999999989</v>
      </c>
      <c r="H454" s="383">
        <v>5915.1999999999989</v>
      </c>
      <c r="I454" s="383">
        <v>5956.8499999999985</v>
      </c>
      <c r="J454" s="383">
        <v>6011.9499999999989</v>
      </c>
      <c r="K454" s="382">
        <v>5901.75</v>
      </c>
      <c r="L454" s="382">
        <v>5805</v>
      </c>
      <c r="M454" s="382">
        <v>0.93464999999999998</v>
      </c>
      <c r="N454" s="1"/>
      <c r="O454" s="1"/>
    </row>
    <row r="455" spans="1:15" ht="12.75" customHeight="1">
      <c r="A455" s="31">
        <v>445</v>
      </c>
      <c r="B455" s="381" t="s">
        <v>199</v>
      </c>
      <c r="C455" s="382">
        <v>488.85</v>
      </c>
      <c r="D455" s="383">
        <v>486.3</v>
      </c>
      <c r="E455" s="383">
        <v>479.65000000000003</v>
      </c>
      <c r="F455" s="383">
        <v>470.45000000000005</v>
      </c>
      <c r="G455" s="383">
        <v>463.80000000000007</v>
      </c>
      <c r="H455" s="383">
        <v>495.5</v>
      </c>
      <c r="I455" s="383">
        <v>502.15</v>
      </c>
      <c r="J455" s="383">
        <v>511.34999999999997</v>
      </c>
      <c r="K455" s="382">
        <v>492.95</v>
      </c>
      <c r="L455" s="382">
        <v>477.1</v>
      </c>
      <c r="M455" s="382">
        <v>165.63229999999999</v>
      </c>
      <c r="N455" s="1"/>
      <c r="O455" s="1"/>
    </row>
    <row r="456" spans="1:15" ht="12.75" customHeight="1">
      <c r="A456" s="31">
        <v>446</v>
      </c>
      <c r="B456" s="381" t="s">
        <v>535</v>
      </c>
      <c r="C456" s="382">
        <v>243.85</v>
      </c>
      <c r="D456" s="383">
        <v>242.68333333333331</v>
      </c>
      <c r="E456" s="383">
        <v>239.96666666666661</v>
      </c>
      <c r="F456" s="383">
        <v>236.08333333333331</v>
      </c>
      <c r="G456" s="383">
        <v>233.36666666666662</v>
      </c>
      <c r="H456" s="383">
        <v>246.56666666666661</v>
      </c>
      <c r="I456" s="383">
        <v>249.2833333333333</v>
      </c>
      <c r="J456" s="383">
        <v>253.1666666666666</v>
      </c>
      <c r="K456" s="382">
        <v>245.4</v>
      </c>
      <c r="L456" s="382">
        <v>238.8</v>
      </c>
      <c r="M456" s="382">
        <v>21.332319999999999</v>
      </c>
      <c r="N456" s="1"/>
      <c r="O456" s="1"/>
    </row>
    <row r="457" spans="1:15" ht="12.75" customHeight="1">
      <c r="A457" s="31">
        <v>447</v>
      </c>
      <c r="B457" s="381" t="s">
        <v>200</v>
      </c>
      <c r="C457" s="382">
        <v>228.45</v>
      </c>
      <c r="D457" s="383">
        <v>225.91666666666666</v>
      </c>
      <c r="E457" s="383">
        <v>222.0333333333333</v>
      </c>
      <c r="F457" s="383">
        <v>215.61666666666665</v>
      </c>
      <c r="G457" s="383">
        <v>211.73333333333329</v>
      </c>
      <c r="H457" s="383">
        <v>232.33333333333331</v>
      </c>
      <c r="I457" s="383">
        <v>236.2166666666667</v>
      </c>
      <c r="J457" s="383">
        <v>242.63333333333333</v>
      </c>
      <c r="K457" s="382">
        <v>229.8</v>
      </c>
      <c r="L457" s="382">
        <v>219.5</v>
      </c>
      <c r="M457" s="382">
        <v>275.37004999999999</v>
      </c>
      <c r="N457" s="1"/>
      <c r="O457" s="1"/>
    </row>
    <row r="458" spans="1:15" ht="12.75" customHeight="1">
      <c r="A458" s="31">
        <v>448</v>
      </c>
      <c r="B458" s="381" t="s">
        <v>201</v>
      </c>
      <c r="C458" s="382">
        <v>1163.25</v>
      </c>
      <c r="D458" s="383">
        <v>1167.2666666666667</v>
      </c>
      <c r="E458" s="383">
        <v>1151.5333333333333</v>
      </c>
      <c r="F458" s="383">
        <v>1139.8166666666666</v>
      </c>
      <c r="G458" s="383">
        <v>1124.0833333333333</v>
      </c>
      <c r="H458" s="383">
        <v>1178.9833333333333</v>
      </c>
      <c r="I458" s="383">
        <v>1194.7166666666665</v>
      </c>
      <c r="J458" s="383">
        <v>1206.4333333333334</v>
      </c>
      <c r="K458" s="382">
        <v>1183</v>
      </c>
      <c r="L458" s="382">
        <v>1155.55</v>
      </c>
      <c r="M458" s="382">
        <v>53.353999999999999</v>
      </c>
      <c r="N458" s="1"/>
      <c r="O458" s="1"/>
    </row>
    <row r="459" spans="1:15" ht="12.75" customHeight="1">
      <c r="A459" s="31">
        <v>449</v>
      </c>
      <c r="B459" s="381" t="s">
        <v>857</v>
      </c>
      <c r="C459" s="382">
        <v>756.3</v>
      </c>
      <c r="D459" s="383">
        <v>754.65</v>
      </c>
      <c r="E459" s="383">
        <v>746.5</v>
      </c>
      <c r="F459" s="383">
        <v>736.7</v>
      </c>
      <c r="G459" s="383">
        <v>728.55000000000007</v>
      </c>
      <c r="H459" s="383">
        <v>764.44999999999993</v>
      </c>
      <c r="I459" s="383">
        <v>772.5999999999998</v>
      </c>
      <c r="J459" s="383">
        <v>782.39999999999986</v>
      </c>
      <c r="K459" s="382">
        <v>762.8</v>
      </c>
      <c r="L459" s="382">
        <v>744.85</v>
      </c>
      <c r="M459" s="382">
        <v>0.49520999999999998</v>
      </c>
      <c r="N459" s="1"/>
      <c r="O459" s="1"/>
    </row>
    <row r="460" spans="1:15" ht="12.75" customHeight="1">
      <c r="A460" s="31">
        <v>450</v>
      </c>
      <c r="B460" s="381" t="s">
        <v>527</v>
      </c>
      <c r="C460" s="382">
        <v>2124.15</v>
      </c>
      <c r="D460" s="383">
        <v>2141.3666666666668</v>
      </c>
      <c r="E460" s="383">
        <v>2097.7833333333338</v>
      </c>
      <c r="F460" s="383">
        <v>2071.416666666667</v>
      </c>
      <c r="G460" s="383">
        <v>2027.8333333333339</v>
      </c>
      <c r="H460" s="383">
        <v>2167.7333333333336</v>
      </c>
      <c r="I460" s="383">
        <v>2211.3166666666666</v>
      </c>
      <c r="J460" s="383">
        <v>2237.6833333333334</v>
      </c>
      <c r="K460" s="382">
        <v>2184.9499999999998</v>
      </c>
      <c r="L460" s="382">
        <v>2115</v>
      </c>
      <c r="M460" s="382">
        <v>0.39809</v>
      </c>
      <c r="N460" s="1"/>
      <c r="O460" s="1"/>
    </row>
    <row r="461" spans="1:15" ht="12.75" customHeight="1">
      <c r="A461" s="31">
        <v>451</v>
      </c>
      <c r="B461" s="381" t="s">
        <v>528</v>
      </c>
      <c r="C461" s="382">
        <v>773.15</v>
      </c>
      <c r="D461" s="383">
        <v>774</v>
      </c>
      <c r="E461" s="383">
        <v>764.15</v>
      </c>
      <c r="F461" s="383">
        <v>755.15</v>
      </c>
      <c r="G461" s="383">
        <v>745.3</v>
      </c>
      <c r="H461" s="383">
        <v>783</v>
      </c>
      <c r="I461" s="383">
        <v>792.84999999999991</v>
      </c>
      <c r="J461" s="383">
        <v>801.85</v>
      </c>
      <c r="K461" s="382">
        <v>783.85</v>
      </c>
      <c r="L461" s="382">
        <v>765</v>
      </c>
      <c r="M461" s="382">
        <v>0.1144</v>
      </c>
      <c r="N461" s="1"/>
      <c r="O461" s="1"/>
    </row>
    <row r="462" spans="1:15" ht="12.75" customHeight="1">
      <c r="A462" s="31">
        <v>452</v>
      </c>
      <c r="B462" s="381" t="s">
        <v>202</v>
      </c>
      <c r="C462" s="382">
        <v>3807.45</v>
      </c>
      <c r="D462" s="383">
        <v>3804.8166666666671</v>
      </c>
      <c r="E462" s="383">
        <v>3774.6333333333341</v>
      </c>
      <c r="F462" s="383">
        <v>3741.8166666666671</v>
      </c>
      <c r="G462" s="383">
        <v>3711.6333333333341</v>
      </c>
      <c r="H462" s="383">
        <v>3837.6333333333341</v>
      </c>
      <c r="I462" s="383">
        <v>3867.8166666666675</v>
      </c>
      <c r="J462" s="383">
        <v>3900.6333333333341</v>
      </c>
      <c r="K462" s="382">
        <v>3835</v>
      </c>
      <c r="L462" s="382">
        <v>3772</v>
      </c>
      <c r="M462" s="382">
        <v>18.102930000000001</v>
      </c>
      <c r="N462" s="1"/>
      <c r="O462" s="1"/>
    </row>
    <row r="463" spans="1:15" ht="12.75" customHeight="1">
      <c r="A463" s="31">
        <v>453</v>
      </c>
      <c r="B463" s="381" t="s">
        <v>536</v>
      </c>
      <c r="C463" s="382">
        <v>4016.4</v>
      </c>
      <c r="D463" s="383">
        <v>4027.6</v>
      </c>
      <c r="E463" s="383">
        <v>3968.7999999999997</v>
      </c>
      <c r="F463" s="383">
        <v>3921.2</v>
      </c>
      <c r="G463" s="383">
        <v>3862.3999999999996</v>
      </c>
      <c r="H463" s="383">
        <v>4075.2</v>
      </c>
      <c r="I463" s="383">
        <v>4134</v>
      </c>
      <c r="J463" s="383">
        <v>4181.6000000000004</v>
      </c>
      <c r="K463" s="382">
        <v>4086.4</v>
      </c>
      <c r="L463" s="382">
        <v>3980</v>
      </c>
      <c r="M463" s="382">
        <v>0.74775999999999998</v>
      </c>
      <c r="N463" s="1"/>
      <c r="O463" s="1"/>
    </row>
    <row r="464" spans="1:15" ht="12.75" customHeight="1">
      <c r="A464" s="31">
        <v>454</v>
      </c>
      <c r="B464" s="381" t="s">
        <v>203</v>
      </c>
      <c r="C464" s="382">
        <v>1692.1</v>
      </c>
      <c r="D464" s="383">
        <v>1703.6499999999999</v>
      </c>
      <c r="E464" s="383">
        <v>1678.4499999999998</v>
      </c>
      <c r="F464" s="383">
        <v>1664.8</v>
      </c>
      <c r="G464" s="383">
        <v>1639.6</v>
      </c>
      <c r="H464" s="383">
        <v>1717.2999999999997</v>
      </c>
      <c r="I464" s="383">
        <v>1742.5</v>
      </c>
      <c r="J464" s="383">
        <v>1756.1499999999996</v>
      </c>
      <c r="K464" s="382">
        <v>1728.85</v>
      </c>
      <c r="L464" s="382">
        <v>1690</v>
      </c>
      <c r="M464" s="382">
        <v>42.907499999999999</v>
      </c>
      <c r="N464" s="1"/>
      <c r="O464" s="1"/>
    </row>
    <row r="465" spans="1:15" ht="12.75" customHeight="1">
      <c r="A465" s="31">
        <v>455</v>
      </c>
      <c r="B465" s="381" t="s">
        <v>538</v>
      </c>
      <c r="C465" s="382">
        <v>1898.8</v>
      </c>
      <c r="D465" s="383">
        <v>1899.5</v>
      </c>
      <c r="E465" s="383">
        <v>1850.3</v>
      </c>
      <c r="F465" s="383">
        <v>1801.8</v>
      </c>
      <c r="G465" s="383">
        <v>1752.6</v>
      </c>
      <c r="H465" s="383">
        <v>1948</v>
      </c>
      <c r="I465" s="383">
        <v>1997.1999999999998</v>
      </c>
      <c r="J465" s="383">
        <v>2045.7</v>
      </c>
      <c r="K465" s="382">
        <v>1948.7</v>
      </c>
      <c r="L465" s="382">
        <v>1851</v>
      </c>
      <c r="M465" s="382">
        <v>7.70411</v>
      </c>
      <c r="N465" s="1"/>
      <c r="O465" s="1"/>
    </row>
    <row r="466" spans="1:15" ht="12.75" customHeight="1">
      <c r="A466" s="31">
        <v>456</v>
      </c>
      <c r="B466" s="381" t="s">
        <v>539</v>
      </c>
      <c r="C466" s="382">
        <v>1086.55</v>
      </c>
      <c r="D466" s="383">
        <v>1087.7833333333335</v>
      </c>
      <c r="E466" s="383">
        <v>1067.5666666666671</v>
      </c>
      <c r="F466" s="383">
        <v>1048.5833333333335</v>
      </c>
      <c r="G466" s="383">
        <v>1028.366666666667</v>
      </c>
      <c r="H466" s="383">
        <v>1106.7666666666671</v>
      </c>
      <c r="I466" s="383">
        <v>1126.9833333333338</v>
      </c>
      <c r="J466" s="383">
        <v>1145.9666666666672</v>
      </c>
      <c r="K466" s="382">
        <v>1108</v>
      </c>
      <c r="L466" s="382">
        <v>1068.8</v>
      </c>
      <c r="M466" s="382">
        <v>0.98107</v>
      </c>
      <c r="N466" s="1"/>
      <c r="O466" s="1"/>
    </row>
    <row r="467" spans="1:15" ht="12.75" customHeight="1">
      <c r="A467" s="31">
        <v>457</v>
      </c>
      <c r="B467" s="381" t="s">
        <v>543</v>
      </c>
      <c r="C467" s="382">
        <v>1803.55</v>
      </c>
      <c r="D467" s="383">
        <v>1820.7333333333333</v>
      </c>
      <c r="E467" s="383">
        <v>1760.8166666666666</v>
      </c>
      <c r="F467" s="383">
        <v>1718.0833333333333</v>
      </c>
      <c r="G467" s="383">
        <v>1658.1666666666665</v>
      </c>
      <c r="H467" s="383">
        <v>1863.4666666666667</v>
      </c>
      <c r="I467" s="383">
        <v>1923.3833333333332</v>
      </c>
      <c r="J467" s="383">
        <v>1966.1166666666668</v>
      </c>
      <c r="K467" s="382">
        <v>1880.65</v>
      </c>
      <c r="L467" s="382">
        <v>1778</v>
      </c>
      <c r="M467" s="382">
        <v>3.9215100000000001</v>
      </c>
      <c r="N467" s="1"/>
      <c r="O467" s="1"/>
    </row>
    <row r="468" spans="1:15" ht="12.75" customHeight="1">
      <c r="A468" s="31">
        <v>458</v>
      </c>
      <c r="B468" s="381" t="s">
        <v>540</v>
      </c>
      <c r="C468" s="382">
        <v>2054.4499999999998</v>
      </c>
      <c r="D468" s="383">
        <v>2070.8166666666666</v>
      </c>
      <c r="E468" s="383">
        <v>2027.6333333333332</v>
      </c>
      <c r="F468" s="383">
        <v>2000.8166666666666</v>
      </c>
      <c r="G468" s="383">
        <v>1957.6333333333332</v>
      </c>
      <c r="H468" s="383">
        <v>2097.6333333333332</v>
      </c>
      <c r="I468" s="383">
        <v>2140.8166666666666</v>
      </c>
      <c r="J468" s="383">
        <v>2167.6333333333332</v>
      </c>
      <c r="K468" s="382">
        <v>2114</v>
      </c>
      <c r="L468" s="382">
        <v>2044</v>
      </c>
      <c r="M468" s="382">
        <v>0.58275999999999994</v>
      </c>
      <c r="N468" s="1"/>
      <c r="O468" s="1"/>
    </row>
    <row r="469" spans="1:15" ht="12.75" customHeight="1">
      <c r="A469" s="31">
        <v>459</v>
      </c>
      <c r="B469" s="381" t="s">
        <v>204</v>
      </c>
      <c r="C469" s="382">
        <v>2595.9</v>
      </c>
      <c r="D469" s="383">
        <v>2578.5666666666666</v>
      </c>
      <c r="E469" s="383">
        <v>2555.7833333333333</v>
      </c>
      <c r="F469" s="383">
        <v>2515.6666666666665</v>
      </c>
      <c r="G469" s="383">
        <v>2492.8833333333332</v>
      </c>
      <c r="H469" s="383">
        <v>2618.6833333333334</v>
      </c>
      <c r="I469" s="383">
        <v>2641.4666666666662</v>
      </c>
      <c r="J469" s="383">
        <v>2681.5833333333335</v>
      </c>
      <c r="K469" s="382">
        <v>2601.35</v>
      </c>
      <c r="L469" s="382">
        <v>2538.4499999999998</v>
      </c>
      <c r="M469" s="382">
        <v>11.30508</v>
      </c>
      <c r="N469" s="1"/>
      <c r="O469" s="1"/>
    </row>
    <row r="470" spans="1:15" ht="12.75" customHeight="1">
      <c r="A470" s="31">
        <v>460</v>
      </c>
      <c r="B470" s="381" t="s">
        <v>205</v>
      </c>
      <c r="C470" s="382">
        <v>3158.85</v>
      </c>
      <c r="D470" s="383">
        <v>3181.6333333333332</v>
      </c>
      <c r="E470" s="383">
        <v>3124.4166666666665</v>
      </c>
      <c r="F470" s="383">
        <v>3089.9833333333331</v>
      </c>
      <c r="G470" s="383">
        <v>3032.7666666666664</v>
      </c>
      <c r="H470" s="383">
        <v>3216.0666666666666</v>
      </c>
      <c r="I470" s="383">
        <v>3273.2833333333338</v>
      </c>
      <c r="J470" s="383">
        <v>3307.7166666666667</v>
      </c>
      <c r="K470" s="382">
        <v>3238.85</v>
      </c>
      <c r="L470" s="382">
        <v>3147.2</v>
      </c>
      <c r="M470" s="382">
        <v>1.1789000000000001</v>
      </c>
      <c r="N470" s="1"/>
      <c r="O470" s="1"/>
    </row>
    <row r="471" spans="1:15" ht="12.75" customHeight="1">
      <c r="A471" s="31">
        <v>461</v>
      </c>
      <c r="B471" s="381" t="s">
        <v>206</v>
      </c>
      <c r="C471" s="382">
        <v>568.4</v>
      </c>
      <c r="D471" s="383">
        <v>565.66666666666663</v>
      </c>
      <c r="E471" s="383">
        <v>559.43333333333328</v>
      </c>
      <c r="F471" s="383">
        <v>550.4666666666667</v>
      </c>
      <c r="G471" s="383">
        <v>544.23333333333335</v>
      </c>
      <c r="H471" s="383">
        <v>574.63333333333321</v>
      </c>
      <c r="I471" s="383">
        <v>580.86666666666656</v>
      </c>
      <c r="J471" s="383">
        <v>589.83333333333314</v>
      </c>
      <c r="K471" s="382">
        <v>571.9</v>
      </c>
      <c r="L471" s="382">
        <v>556.70000000000005</v>
      </c>
      <c r="M471" s="382">
        <v>5.3899499999999998</v>
      </c>
      <c r="N471" s="1"/>
      <c r="O471" s="1"/>
    </row>
    <row r="472" spans="1:15" ht="12.75" customHeight="1">
      <c r="A472" s="31">
        <v>462</v>
      </c>
      <c r="B472" s="381" t="s">
        <v>207</v>
      </c>
      <c r="C472" s="382">
        <v>1080.3499999999999</v>
      </c>
      <c r="D472" s="383">
        <v>1074.6666666666667</v>
      </c>
      <c r="E472" s="383">
        <v>1060.3833333333334</v>
      </c>
      <c r="F472" s="383">
        <v>1040.4166666666667</v>
      </c>
      <c r="G472" s="383">
        <v>1026.1333333333334</v>
      </c>
      <c r="H472" s="383">
        <v>1094.6333333333334</v>
      </c>
      <c r="I472" s="383">
        <v>1108.9166666666667</v>
      </c>
      <c r="J472" s="383">
        <v>1128.8833333333334</v>
      </c>
      <c r="K472" s="382">
        <v>1088.95</v>
      </c>
      <c r="L472" s="382">
        <v>1054.7</v>
      </c>
      <c r="M472" s="382">
        <v>4.0843100000000003</v>
      </c>
      <c r="N472" s="1"/>
      <c r="O472" s="1"/>
    </row>
    <row r="473" spans="1:15" ht="12.75" customHeight="1">
      <c r="A473" s="31">
        <v>463</v>
      </c>
      <c r="B473" s="381" t="s">
        <v>541</v>
      </c>
      <c r="C473" s="382">
        <v>52.8</v>
      </c>
      <c r="D473" s="383">
        <v>52.633333333333333</v>
      </c>
      <c r="E473" s="383">
        <v>51.266666666666666</v>
      </c>
      <c r="F473" s="383">
        <v>49.733333333333334</v>
      </c>
      <c r="G473" s="383">
        <v>48.366666666666667</v>
      </c>
      <c r="H473" s="383">
        <v>54.166666666666664</v>
      </c>
      <c r="I473" s="383">
        <v>55.533333333333324</v>
      </c>
      <c r="J473" s="383">
        <v>57.066666666666663</v>
      </c>
      <c r="K473" s="382">
        <v>54</v>
      </c>
      <c r="L473" s="382">
        <v>51.1</v>
      </c>
      <c r="M473" s="382">
        <v>171.30482000000001</v>
      </c>
      <c r="N473" s="1"/>
      <c r="O473" s="1"/>
    </row>
    <row r="474" spans="1:15" ht="12.75" customHeight="1">
      <c r="A474" s="31">
        <v>464</v>
      </c>
      <c r="B474" s="381" t="s">
        <v>542</v>
      </c>
      <c r="C474" s="382">
        <v>181.65</v>
      </c>
      <c r="D474" s="383">
        <v>182.46666666666667</v>
      </c>
      <c r="E474" s="383">
        <v>180.18333333333334</v>
      </c>
      <c r="F474" s="383">
        <v>178.71666666666667</v>
      </c>
      <c r="G474" s="383">
        <v>176.43333333333334</v>
      </c>
      <c r="H474" s="383">
        <v>183.93333333333334</v>
      </c>
      <c r="I474" s="383">
        <v>186.2166666666667</v>
      </c>
      <c r="J474" s="383">
        <v>187.68333333333334</v>
      </c>
      <c r="K474" s="382">
        <v>184.75</v>
      </c>
      <c r="L474" s="382">
        <v>181</v>
      </c>
      <c r="M474" s="382">
        <v>1.7282200000000001</v>
      </c>
      <c r="N474" s="1"/>
      <c r="O474" s="1"/>
    </row>
    <row r="475" spans="1:15" ht="12.75" customHeight="1">
      <c r="A475" s="31">
        <v>465</v>
      </c>
      <c r="B475" s="381" t="s">
        <v>529</v>
      </c>
      <c r="C475" s="382">
        <v>1000.35</v>
      </c>
      <c r="D475" s="383">
        <v>1002.1999999999999</v>
      </c>
      <c r="E475" s="383">
        <v>990.14999999999986</v>
      </c>
      <c r="F475" s="383">
        <v>979.94999999999993</v>
      </c>
      <c r="G475" s="383">
        <v>967.89999999999986</v>
      </c>
      <c r="H475" s="383">
        <v>1012.3999999999999</v>
      </c>
      <c r="I475" s="383">
        <v>1024.4499999999998</v>
      </c>
      <c r="J475" s="383">
        <v>1034.6499999999999</v>
      </c>
      <c r="K475" s="382">
        <v>1014.25</v>
      </c>
      <c r="L475" s="382">
        <v>992</v>
      </c>
      <c r="M475" s="382">
        <v>0.98114000000000001</v>
      </c>
      <c r="N475" s="1"/>
      <c r="O475" s="1"/>
    </row>
    <row r="476" spans="1:15" ht="12.75" customHeight="1">
      <c r="A476" s="31">
        <v>466</v>
      </c>
      <c r="B476" s="381" t="s">
        <v>858</v>
      </c>
      <c r="C476" s="382">
        <v>250.7</v>
      </c>
      <c r="D476" s="383">
        <v>247.13333333333333</v>
      </c>
      <c r="E476" s="383">
        <v>243.56666666666666</v>
      </c>
      <c r="F476" s="383">
        <v>236.43333333333334</v>
      </c>
      <c r="G476" s="383">
        <v>232.86666666666667</v>
      </c>
      <c r="H476" s="383">
        <v>254.26666666666665</v>
      </c>
      <c r="I476" s="383">
        <v>257.83333333333331</v>
      </c>
      <c r="J476" s="383">
        <v>264.96666666666664</v>
      </c>
      <c r="K476" s="382">
        <v>250.7</v>
      </c>
      <c r="L476" s="382">
        <v>240</v>
      </c>
      <c r="M476" s="382">
        <v>23.315390000000001</v>
      </c>
      <c r="N476" s="1"/>
      <c r="O476" s="1"/>
    </row>
    <row r="477" spans="1:15" ht="12.75" customHeight="1">
      <c r="A477" s="31">
        <v>467</v>
      </c>
      <c r="B477" s="381" t="s">
        <v>530</v>
      </c>
      <c r="C477" s="382">
        <v>46.25</v>
      </c>
      <c r="D477" s="383">
        <v>45.983333333333327</v>
      </c>
      <c r="E477" s="383">
        <v>45.266666666666652</v>
      </c>
      <c r="F477" s="383">
        <v>44.283333333333324</v>
      </c>
      <c r="G477" s="383">
        <v>43.566666666666649</v>
      </c>
      <c r="H477" s="383">
        <v>46.966666666666654</v>
      </c>
      <c r="I477" s="383">
        <v>47.683333333333337</v>
      </c>
      <c r="J477" s="383">
        <v>48.666666666666657</v>
      </c>
      <c r="K477" s="382">
        <v>46.7</v>
      </c>
      <c r="L477" s="382">
        <v>45</v>
      </c>
      <c r="M477" s="382">
        <v>66.412850000000006</v>
      </c>
      <c r="N477" s="1"/>
      <c r="O477" s="1"/>
    </row>
    <row r="478" spans="1:15" ht="12.75" customHeight="1">
      <c r="A478" s="31">
        <v>468</v>
      </c>
      <c r="B478" s="381" t="s">
        <v>208</v>
      </c>
      <c r="C478" s="382">
        <v>648.9</v>
      </c>
      <c r="D478" s="383">
        <v>642.9666666666667</v>
      </c>
      <c r="E478" s="383">
        <v>635.93333333333339</v>
      </c>
      <c r="F478" s="383">
        <v>622.9666666666667</v>
      </c>
      <c r="G478" s="383">
        <v>615.93333333333339</v>
      </c>
      <c r="H478" s="383">
        <v>655.93333333333339</v>
      </c>
      <c r="I478" s="383">
        <v>662.9666666666667</v>
      </c>
      <c r="J478" s="383">
        <v>675.93333333333339</v>
      </c>
      <c r="K478" s="382">
        <v>650</v>
      </c>
      <c r="L478" s="382">
        <v>630</v>
      </c>
      <c r="M478" s="382">
        <v>10.42775</v>
      </c>
      <c r="N478" s="1"/>
      <c r="O478" s="1"/>
    </row>
    <row r="479" spans="1:15" ht="12.75" customHeight="1">
      <c r="A479" s="31">
        <v>469</v>
      </c>
      <c r="B479" s="381" t="s">
        <v>209</v>
      </c>
      <c r="C479" s="382">
        <v>1583.55</v>
      </c>
      <c r="D479" s="383">
        <v>1580.5166666666667</v>
      </c>
      <c r="E479" s="383">
        <v>1566.0333333333333</v>
      </c>
      <c r="F479" s="383">
        <v>1548.5166666666667</v>
      </c>
      <c r="G479" s="383">
        <v>1534.0333333333333</v>
      </c>
      <c r="H479" s="383">
        <v>1598.0333333333333</v>
      </c>
      <c r="I479" s="383">
        <v>1612.5166666666664</v>
      </c>
      <c r="J479" s="383">
        <v>1630.0333333333333</v>
      </c>
      <c r="K479" s="382">
        <v>1595</v>
      </c>
      <c r="L479" s="382">
        <v>1563</v>
      </c>
      <c r="M479" s="382">
        <v>3.3678699999999999</v>
      </c>
      <c r="N479" s="1"/>
      <c r="O479" s="1"/>
    </row>
    <row r="480" spans="1:15" ht="12.75" customHeight="1">
      <c r="A480" s="31">
        <v>470</v>
      </c>
      <c r="B480" s="381" t="s">
        <v>544</v>
      </c>
      <c r="C480" s="382">
        <v>13.2</v>
      </c>
      <c r="D480" s="383">
        <v>13.216666666666667</v>
      </c>
      <c r="E480" s="383">
        <v>13.133333333333333</v>
      </c>
      <c r="F480" s="383">
        <v>13.066666666666666</v>
      </c>
      <c r="G480" s="383">
        <v>12.983333333333333</v>
      </c>
      <c r="H480" s="383">
        <v>13.283333333333333</v>
      </c>
      <c r="I480" s="383">
        <v>13.366666666666665</v>
      </c>
      <c r="J480" s="383">
        <v>13.433333333333334</v>
      </c>
      <c r="K480" s="382">
        <v>13.3</v>
      </c>
      <c r="L480" s="382">
        <v>13.15</v>
      </c>
      <c r="M480" s="382">
        <v>24.216239999999999</v>
      </c>
      <c r="N480" s="1"/>
      <c r="O480" s="1"/>
    </row>
    <row r="481" spans="1:15" ht="12.75" customHeight="1">
      <c r="A481" s="31">
        <v>471</v>
      </c>
      <c r="B481" s="381" t="s">
        <v>545</v>
      </c>
      <c r="C481" s="382">
        <v>521.04999999999995</v>
      </c>
      <c r="D481" s="383">
        <v>521.33333333333337</v>
      </c>
      <c r="E481" s="383">
        <v>517.66666666666674</v>
      </c>
      <c r="F481" s="383">
        <v>514.28333333333342</v>
      </c>
      <c r="G481" s="383">
        <v>510.61666666666679</v>
      </c>
      <c r="H481" s="383">
        <v>524.7166666666667</v>
      </c>
      <c r="I481" s="383">
        <v>528.38333333333344</v>
      </c>
      <c r="J481" s="383">
        <v>531.76666666666665</v>
      </c>
      <c r="K481" s="382">
        <v>525</v>
      </c>
      <c r="L481" s="382">
        <v>517.95000000000005</v>
      </c>
      <c r="M481" s="382">
        <v>0.59253</v>
      </c>
      <c r="N481" s="1"/>
      <c r="O481" s="1"/>
    </row>
    <row r="482" spans="1:15" ht="12.75" customHeight="1">
      <c r="A482" s="31">
        <v>472</v>
      </c>
      <c r="B482" s="381" t="s">
        <v>547</v>
      </c>
      <c r="C482" s="382">
        <v>140.69999999999999</v>
      </c>
      <c r="D482" s="383">
        <v>139.86666666666667</v>
      </c>
      <c r="E482" s="383">
        <v>137.33333333333334</v>
      </c>
      <c r="F482" s="383">
        <v>133.96666666666667</v>
      </c>
      <c r="G482" s="383">
        <v>131.43333333333334</v>
      </c>
      <c r="H482" s="383">
        <v>143.23333333333335</v>
      </c>
      <c r="I482" s="383">
        <v>145.76666666666665</v>
      </c>
      <c r="J482" s="383">
        <v>149.13333333333335</v>
      </c>
      <c r="K482" s="382">
        <v>142.4</v>
      </c>
      <c r="L482" s="382">
        <v>136.5</v>
      </c>
      <c r="M482" s="382">
        <v>10.47855</v>
      </c>
      <c r="N482" s="1"/>
      <c r="O482" s="1"/>
    </row>
    <row r="483" spans="1:15" ht="12.75" customHeight="1">
      <c r="A483" s="31">
        <v>473</v>
      </c>
      <c r="B483" s="381" t="s">
        <v>548</v>
      </c>
      <c r="C483" s="382">
        <v>19.95</v>
      </c>
      <c r="D483" s="383">
        <v>19.783333333333331</v>
      </c>
      <c r="E483" s="383">
        <v>19.466666666666661</v>
      </c>
      <c r="F483" s="383">
        <v>18.983333333333331</v>
      </c>
      <c r="G483" s="383">
        <v>18.666666666666661</v>
      </c>
      <c r="H483" s="383">
        <v>20.266666666666662</v>
      </c>
      <c r="I483" s="383">
        <v>20.583333333333332</v>
      </c>
      <c r="J483" s="383">
        <v>21.066666666666663</v>
      </c>
      <c r="K483" s="382">
        <v>20.100000000000001</v>
      </c>
      <c r="L483" s="382">
        <v>19.3</v>
      </c>
      <c r="M483" s="382">
        <v>50.516680000000001</v>
      </c>
      <c r="N483" s="1"/>
      <c r="O483" s="1"/>
    </row>
    <row r="484" spans="1:15" ht="12.75" customHeight="1">
      <c r="A484" s="31">
        <v>474</v>
      </c>
      <c r="B484" s="381" t="s">
        <v>210</v>
      </c>
      <c r="C484" s="382">
        <v>7458.55</v>
      </c>
      <c r="D484" s="383">
        <v>7527.8499999999995</v>
      </c>
      <c r="E484" s="383">
        <v>7355.7499999999991</v>
      </c>
      <c r="F484" s="383">
        <v>7252.95</v>
      </c>
      <c r="G484" s="383">
        <v>7080.8499999999995</v>
      </c>
      <c r="H484" s="383">
        <v>7630.6499999999987</v>
      </c>
      <c r="I484" s="383">
        <v>7802.7499999999991</v>
      </c>
      <c r="J484" s="383">
        <v>7905.5499999999984</v>
      </c>
      <c r="K484" s="382">
        <v>7699.95</v>
      </c>
      <c r="L484" s="382">
        <v>7425.05</v>
      </c>
      <c r="M484" s="382">
        <v>4.0344800000000003</v>
      </c>
      <c r="N484" s="1"/>
      <c r="O484" s="1"/>
    </row>
    <row r="485" spans="1:15" ht="12.75" customHeight="1">
      <c r="A485" s="31">
        <v>475</v>
      </c>
      <c r="B485" s="381" t="s">
        <v>279</v>
      </c>
      <c r="C485" s="382">
        <v>46.2</v>
      </c>
      <c r="D485" s="383">
        <v>45.916666666666664</v>
      </c>
      <c r="E485" s="383">
        <v>44.93333333333333</v>
      </c>
      <c r="F485" s="383">
        <v>43.666666666666664</v>
      </c>
      <c r="G485" s="383">
        <v>42.68333333333333</v>
      </c>
      <c r="H485" s="383">
        <v>47.18333333333333</v>
      </c>
      <c r="I485" s="383">
        <v>48.166666666666664</v>
      </c>
      <c r="J485" s="383">
        <v>49.43333333333333</v>
      </c>
      <c r="K485" s="382">
        <v>46.9</v>
      </c>
      <c r="L485" s="382">
        <v>44.65</v>
      </c>
      <c r="M485" s="382">
        <v>126.10965</v>
      </c>
      <c r="N485" s="1"/>
      <c r="O485" s="1"/>
    </row>
    <row r="486" spans="1:15" ht="12.75" customHeight="1">
      <c r="A486" s="31">
        <v>476</v>
      </c>
      <c r="B486" s="381" t="s">
        <v>211</v>
      </c>
      <c r="C486" s="382">
        <v>782.75</v>
      </c>
      <c r="D486" s="383">
        <v>776.4</v>
      </c>
      <c r="E486" s="383">
        <v>765.8</v>
      </c>
      <c r="F486" s="383">
        <v>748.85</v>
      </c>
      <c r="G486" s="383">
        <v>738.25</v>
      </c>
      <c r="H486" s="383">
        <v>793.34999999999991</v>
      </c>
      <c r="I486" s="383">
        <v>803.95</v>
      </c>
      <c r="J486" s="383">
        <v>820.89999999999986</v>
      </c>
      <c r="K486" s="382">
        <v>787</v>
      </c>
      <c r="L486" s="382">
        <v>759.45</v>
      </c>
      <c r="M486" s="382">
        <v>54.368670000000002</v>
      </c>
      <c r="N486" s="1"/>
      <c r="O486" s="1"/>
    </row>
    <row r="487" spans="1:15" ht="12.75" customHeight="1">
      <c r="A487" s="31">
        <v>477</v>
      </c>
      <c r="B487" s="381" t="s">
        <v>546</v>
      </c>
      <c r="C487" s="382">
        <v>1084.7</v>
      </c>
      <c r="D487" s="383">
        <v>1074.0666666666666</v>
      </c>
      <c r="E487" s="383">
        <v>1058.1333333333332</v>
      </c>
      <c r="F487" s="383">
        <v>1031.5666666666666</v>
      </c>
      <c r="G487" s="383">
        <v>1015.6333333333332</v>
      </c>
      <c r="H487" s="383">
        <v>1100.6333333333332</v>
      </c>
      <c r="I487" s="383">
        <v>1116.5666666666666</v>
      </c>
      <c r="J487" s="383">
        <v>1143.1333333333332</v>
      </c>
      <c r="K487" s="382">
        <v>1090</v>
      </c>
      <c r="L487" s="382">
        <v>1047.5</v>
      </c>
      <c r="M487" s="382">
        <v>1.27932</v>
      </c>
      <c r="N487" s="1"/>
      <c r="O487" s="1"/>
    </row>
    <row r="488" spans="1:15" ht="12.75" customHeight="1">
      <c r="A488" s="31">
        <v>478</v>
      </c>
      <c r="B488" s="381" t="s">
        <v>551</v>
      </c>
      <c r="C488" s="382">
        <v>558.15</v>
      </c>
      <c r="D488" s="383">
        <v>555.76666666666654</v>
      </c>
      <c r="E488" s="383">
        <v>549.98333333333312</v>
      </c>
      <c r="F488" s="383">
        <v>541.81666666666661</v>
      </c>
      <c r="G488" s="383">
        <v>536.03333333333319</v>
      </c>
      <c r="H488" s="383">
        <v>563.93333333333305</v>
      </c>
      <c r="I488" s="383">
        <v>569.71666666666658</v>
      </c>
      <c r="J488" s="383">
        <v>577.88333333333298</v>
      </c>
      <c r="K488" s="382">
        <v>561.54999999999995</v>
      </c>
      <c r="L488" s="382">
        <v>547.6</v>
      </c>
      <c r="M488" s="382">
        <v>1.3927700000000001</v>
      </c>
      <c r="N488" s="1"/>
      <c r="O488" s="1"/>
    </row>
    <row r="489" spans="1:15" ht="12.75" customHeight="1">
      <c r="A489" s="31">
        <v>479</v>
      </c>
      <c r="B489" s="381" t="s">
        <v>552</v>
      </c>
      <c r="C489" s="382">
        <v>41.75</v>
      </c>
      <c r="D489" s="383">
        <v>41.516666666666666</v>
      </c>
      <c r="E489" s="383">
        <v>40.68333333333333</v>
      </c>
      <c r="F489" s="383">
        <v>39.616666666666667</v>
      </c>
      <c r="G489" s="383">
        <v>38.783333333333331</v>
      </c>
      <c r="H489" s="383">
        <v>42.583333333333329</v>
      </c>
      <c r="I489" s="383">
        <v>43.416666666666671</v>
      </c>
      <c r="J489" s="383">
        <v>44.483333333333327</v>
      </c>
      <c r="K489" s="382">
        <v>42.35</v>
      </c>
      <c r="L489" s="382">
        <v>40.450000000000003</v>
      </c>
      <c r="M489" s="382">
        <v>47.593220000000002</v>
      </c>
      <c r="N489" s="1"/>
      <c r="O489" s="1"/>
    </row>
    <row r="490" spans="1:15" ht="12.75" customHeight="1">
      <c r="A490" s="31">
        <v>480</v>
      </c>
      <c r="B490" s="381" t="s">
        <v>553</v>
      </c>
      <c r="C490" s="382">
        <v>1126.75</v>
      </c>
      <c r="D490" s="383">
        <v>1117.0666666666666</v>
      </c>
      <c r="E490" s="383">
        <v>1103.1833333333332</v>
      </c>
      <c r="F490" s="383">
        <v>1079.6166666666666</v>
      </c>
      <c r="G490" s="383">
        <v>1065.7333333333331</v>
      </c>
      <c r="H490" s="383">
        <v>1140.6333333333332</v>
      </c>
      <c r="I490" s="383">
        <v>1154.5166666666664</v>
      </c>
      <c r="J490" s="383">
        <v>1178.0833333333333</v>
      </c>
      <c r="K490" s="382">
        <v>1130.95</v>
      </c>
      <c r="L490" s="382">
        <v>1093.5</v>
      </c>
      <c r="M490" s="382">
        <v>0.34727000000000002</v>
      </c>
      <c r="N490" s="1"/>
      <c r="O490" s="1"/>
    </row>
    <row r="491" spans="1:15" ht="12.75" customHeight="1">
      <c r="A491" s="31">
        <v>481</v>
      </c>
      <c r="B491" s="381" t="s">
        <v>555</v>
      </c>
      <c r="C491" s="382">
        <v>365</v>
      </c>
      <c r="D491" s="383">
        <v>366.5333333333333</v>
      </c>
      <c r="E491" s="383">
        <v>361.16666666666663</v>
      </c>
      <c r="F491" s="383">
        <v>357.33333333333331</v>
      </c>
      <c r="G491" s="383">
        <v>351.96666666666664</v>
      </c>
      <c r="H491" s="383">
        <v>370.36666666666662</v>
      </c>
      <c r="I491" s="383">
        <v>375.73333333333329</v>
      </c>
      <c r="J491" s="383">
        <v>379.56666666666661</v>
      </c>
      <c r="K491" s="382">
        <v>371.9</v>
      </c>
      <c r="L491" s="382">
        <v>362.7</v>
      </c>
      <c r="M491" s="382">
        <v>4.8418099999999997</v>
      </c>
      <c r="N491" s="1"/>
      <c r="O491" s="1"/>
    </row>
    <row r="492" spans="1:15" ht="12.75" customHeight="1">
      <c r="A492" s="31">
        <v>482</v>
      </c>
      <c r="B492" s="381" t="s">
        <v>281</v>
      </c>
      <c r="C492" s="382">
        <v>841.35</v>
      </c>
      <c r="D492" s="383">
        <v>851.76666666666677</v>
      </c>
      <c r="E492" s="383">
        <v>828.58333333333348</v>
      </c>
      <c r="F492" s="383">
        <v>815.81666666666672</v>
      </c>
      <c r="G492" s="383">
        <v>792.63333333333344</v>
      </c>
      <c r="H492" s="383">
        <v>864.53333333333353</v>
      </c>
      <c r="I492" s="383">
        <v>887.7166666666667</v>
      </c>
      <c r="J492" s="383">
        <v>900.48333333333358</v>
      </c>
      <c r="K492" s="382">
        <v>874.95</v>
      </c>
      <c r="L492" s="382">
        <v>839</v>
      </c>
      <c r="M492" s="382">
        <v>5.0879399999999997</v>
      </c>
      <c r="N492" s="1"/>
      <c r="O492" s="1"/>
    </row>
    <row r="493" spans="1:15" ht="12.75" customHeight="1">
      <c r="A493" s="31">
        <v>483</v>
      </c>
      <c r="B493" s="381" t="s">
        <v>212</v>
      </c>
      <c r="C493" s="382">
        <v>338.4</v>
      </c>
      <c r="D493" s="383">
        <v>336.91666666666669</v>
      </c>
      <c r="E493" s="383">
        <v>333.48333333333335</v>
      </c>
      <c r="F493" s="383">
        <v>328.56666666666666</v>
      </c>
      <c r="G493" s="383">
        <v>325.13333333333333</v>
      </c>
      <c r="H493" s="383">
        <v>341.83333333333337</v>
      </c>
      <c r="I493" s="383">
        <v>345.26666666666665</v>
      </c>
      <c r="J493" s="383">
        <v>350.18333333333339</v>
      </c>
      <c r="K493" s="382">
        <v>340.35</v>
      </c>
      <c r="L493" s="382">
        <v>332</v>
      </c>
      <c r="M493" s="382">
        <v>96.838329999999999</v>
      </c>
      <c r="N493" s="1"/>
      <c r="O493" s="1"/>
    </row>
    <row r="494" spans="1:15" ht="12.75" customHeight="1">
      <c r="A494" s="31">
        <v>484</v>
      </c>
      <c r="B494" s="381" t="s">
        <v>556</v>
      </c>
      <c r="C494" s="382">
        <v>2560.25</v>
      </c>
      <c r="D494" s="383">
        <v>2575.4333333333334</v>
      </c>
      <c r="E494" s="383">
        <v>2535.8666666666668</v>
      </c>
      <c r="F494" s="383">
        <v>2511.4833333333336</v>
      </c>
      <c r="G494" s="383">
        <v>2471.916666666667</v>
      </c>
      <c r="H494" s="383">
        <v>2599.8166666666666</v>
      </c>
      <c r="I494" s="383">
        <v>2639.3833333333332</v>
      </c>
      <c r="J494" s="383">
        <v>2663.7666666666664</v>
      </c>
      <c r="K494" s="382">
        <v>2615</v>
      </c>
      <c r="L494" s="382">
        <v>2551.0500000000002</v>
      </c>
      <c r="M494" s="382">
        <v>0.37662000000000001</v>
      </c>
      <c r="N494" s="1"/>
      <c r="O494" s="1"/>
    </row>
    <row r="495" spans="1:15" ht="12.75" customHeight="1">
      <c r="A495" s="31">
        <v>485</v>
      </c>
      <c r="B495" s="381" t="s">
        <v>280</v>
      </c>
      <c r="C495" s="382">
        <v>220.85</v>
      </c>
      <c r="D495" s="383">
        <v>221.48333333333332</v>
      </c>
      <c r="E495" s="383">
        <v>219.76666666666665</v>
      </c>
      <c r="F495" s="383">
        <v>218.68333333333334</v>
      </c>
      <c r="G495" s="383">
        <v>216.96666666666667</v>
      </c>
      <c r="H495" s="383">
        <v>222.56666666666663</v>
      </c>
      <c r="I495" s="383">
        <v>224.28333333333327</v>
      </c>
      <c r="J495" s="383">
        <v>225.36666666666662</v>
      </c>
      <c r="K495" s="382">
        <v>223.2</v>
      </c>
      <c r="L495" s="382">
        <v>220.4</v>
      </c>
      <c r="M495" s="382">
        <v>2.4028999999999998</v>
      </c>
      <c r="N495" s="1"/>
      <c r="O495" s="1"/>
    </row>
    <row r="496" spans="1:15" ht="12.75" customHeight="1">
      <c r="A496" s="31">
        <v>486</v>
      </c>
      <c r="B496" s="381" t="s">
        <v>557</v>
      </c>
      <c r="C496" s="382">
        <v>2066.6999999999998</v>
      </c>
      <c r="D496" s="383">
        <v>2065.5666666666666</v>
      </c>
      <c r="E496" s="383">
        <v>2051.1333333333332</v>
      </c>
      <c r="F496" s="383">
        <v>2035.5666666666666</v>
      </c>
      <c r="G496" s="383">
        <v>2021.1333333333332</v>
      </c>
      <c r="H496" s="383">
        <v>2081.1333333333332</v>
      </c>
      <c r="I496" s="383">
        <v>2095.5666666666666</v>
      </c>
      <c r="J496" s="383">
        <v>2111.1333333333332</v>
      </c>
      <c r="K496" s="382">
        <v>2080</v>
      </c>
      <c r="L496" s="382">
        <v>2050</v>
      </c>
      <c r="M496" s="382">
        <v>0.24277000000000001</v>
      </c>
      <c r="N496" s="1"/>
      <c r="O496" s="1"/>
    </row>
    <row r="497" spans="1:15" ht="12.75" customHeight="1">
      <c r="A497" s="31">
        <v>487</v>
      </c>
      <c r="B497" s="381" t="s">
        <v>550</v>
      </c>
      <c r="C497" s="382">
        <v>536.9</v>
      </c>
      <c r="D497" s="383">
        <v>536.61666666666667</v>
      </c>
      <c r="E497" s="383">
        <v>533.23333333333335</v>
      </c>
      <c r="F497" s="383">
        <v>529.56666666666672</v>
      </c>
      <c r="G497" s="383">
        <v>526.18333333333339</v>
      </c>
      <c r="H497" s="383">
        <v>540.2833333333333</v>
      </c>
      <c r="I497" s="383">
        <v>543.66666666666674</v>
      </c>
      <c r="J497" s="383">
        <v>547.33333333333326</v>
      </c>
      <c r="K497" s="382">
        <v>540</v>
      </c>
      <c r="L497" s="382">
        <v>532.95000000000005</v>
      </c>
      <c r="M497" s="382">
        <v>1.0073099999999999</v>
      </c>
      <c r="N497" s="1"/>
      <c r="O497" s="1"/>
    </row>
    <row r="498" spans="1:15" ht="12.75" customHeight="1">
      <c r="A498" s="31">
        <v>488</v>
      </c>
      <c r="B498" s="381" t="s">
        <v>549</v>
      </c>
      <c r="C498" s="382">
        <v>3732.85</v>
      </c>
      <c r="D498" s="383">
        <v>3732.9500000000003</v>
      </c>
      <c r="E498" s="383">
        <v>3699.9000000000005</v>
      </c>
      <c r="F498" s="383">
        <v>3666.9500000000003</v>
      </c>
      <c r="G498" s="383">
        <v>3633.9000000000005</v>
      </c>
      <c r="H498" s="383">
        <v>3765.9000000000005</v>
      </c>
      <c r="I498" s="383">
        <v>3798.9500000000007</v>
      </c>
      <c r="J498" s="383">
        <v>3831.9000000000005</v>
      </c>
      <c r="K498" s="382">
        <v>3766</v>
      </c>
      <c r="L498" s="382">
        <v>3700</v>
      </c>
      <c r="M498" s="382">
        <v>6.071E-2</v>
      </c>
      <c r="N498" s="1"/>
      <c r="O498" s="1"/>
    </row>
    <row r="499" spans="1:15" ht="12.75" customHeight="1">
      <c r="A499" s="31">
        <v>489</v>
      </c>
      <c r="B499" s="381" t="s">
        <v>213</v>
      </c>
      <c r="C499" s="382">
        <v>1249.8</v>
      </c>
      <c r="D499" s="383">
        <v>1245.4333333333332</v>
      </c>
      <c r="E499" s="383">
        <v>1234.5166666666664</v>
      </c>
      <c r="F499" s="383">
        <v>1219.2333333333333</v>
      </c>
      <c r="G499" s="383">
        <v>1208.3166666666666</v>
      </c>
      <c r="H499" s="383">
        <v>1260.7166666666662</v>
      </c>
      <c r="I499" s="383">
        <v>1271.6333333333328</v>
      </c>
      <c r="J499" s="383">
        <v>1286.9166666666661</v>
      </c>
      <c r="K499" s="382">
        <v>1256.3499999999999</v>
      </c>
      <c r="L499" s="382">
        <v>1230.1500000000001</v>
      </c>
      <c r="M499" s="382">
        <v>5.9071199999999999</v>
      </c>
      <c r="N499" s="1"/>
      <c r="O499" s="1"/>
    </row>
    <row r="500" spans="1:15" ht="12.75" customHeight="1">
      <c r="A500" s="31">
        <v>490</v>
      </c>
      <c r="B500" s="381" t="s">
        <v>554</v>
      </c>
      <c r="C500" s="382">
        <v>2555.4</v>
      </c>
      <c r="D500" s="383">
        <v>2546.7999999999997</v>
      </c>
      <c r="E500" s="383">
        <v>2518.5999999999995</v>
      </c>
      <c r="F500" s="383">
        <v>2481.7999999999997</v>
      </c>
      <c r="G500" s="383">
        <v>2453.5999999999995</v>
      </c>
      <c r="H500" s="383">
        <v>2583.5999999999995</v>
      </c>
      <c r="I500" s="383">
        <v>2611.7999999999993</v>
      </c>
      <c r="J500" s="383">
        <v>2648.5999999999995</v>
      </c>
      <c r="K500" s="382">
        <v>2575</v>
      </c>
      <c r="L500" s="382">
        <v>2510</v>
      </c>
      <c r="M500" s="382">
        <v>2.14873</v>
      </c>
      <c r="N500" s="1"/>
      <c r="O500" s="1"/>
    </row>
    <row r="501" spans="1:15" ht="12.75" customHeight="1">
      <c r="A501" s="31">
        <v>491</v>
      </c>
      <c r="B501" s="381" t="s">
        <v>558</v>
      </c>
      <c r="C501" s="382">
        <v>8361.7000000000007</v>
      </c>
      <c r="D501" s="383">
        <v>8413.9166666666661</v>
      </c>
      <c r="E501" s="383">
        <v>8047.7833333333328</v>
      </c>
      <c r="F501" s="383">
        <v>7733.8666666666668</v>
      </c>
      <c r="G501" s="383">
        <v>7367.7333333333336</v>
      </c>
      <c r="H501" s="383">
        <v>8727.8333333333321</v>
      </c>
      <c r="I501" s="383">
        <v>9093.9666666666672</v>
      </c>
      <c r="J501" s="383">
        <v>9407.8833333333314</v>
      </c>
      <c r="K501" s="382">
        <v>8780.0499999999993</v>
      </c>
      <c r="L501" s="382">
        <v>8100</v>
      </c>
      <c r="M501" s="382">
        <v>0.1152</v>
      </c>
      <c r="N501" s="1"/>
      <c r="O501" s="1"/>
    </row>
    <row r="502" spans="1:15" ht="12.75" customHeight="1">
      <c r="A502" s="31">
        <v>492</v>
      </c>
      <c r="B502" s="381" t="s">
        <v>559</v>
      </c>
      <c r="C502" s="382">
        <v>179.6</v>
      </c>
      <c r="D502" s="383">
        <v>179.93333333333331</v>
      </c>
      <c r="E502" s="383">
        <v>177.86666666666662</v>
      </c>
      <c r="F502" s="383">
        <v>176.1333333333333</v>
      </c>
      <c r="G502" s="383">
        <v>174.06666666666661</v>
      </c>
      <c r="H502" s="383">
        <v>181.66666666666663</v>
      </c>
      <c r="I502" s="383">
        <v>183.73333333333329</v>
      </c>
      <c r="J502" s="383">
        <v>185.46666666666664</v>
      </c>
      <c r="K502" s="382">
        <v>182</v>
      </c>
      <c r="L502" s="382">
        <v>178.2</v>
      </c>
      <c r="M502" s="382">
        <v>15.055820000000001</v>
      </c>
      <c r="N502" s="1"/>
      <c r="O502" s="1"/>
    </row>
    <row r="503" spans="1:15" ht="12.75" customHeight="1">
      <c r="A503" s="31">
        <v>493</v>
      </c>
      <c r="B503" s="381" t="s">
        <v>560</v>
      </c>
      <c r="C503" s="382">
        <v>154.25</v>
      </c>
      <c r="D503" s="383">
        <v>153.58333333333334</v>
      </c>
      <c r="E503" s="383">
        <v>151.7166666666667</v>
      </c>
      <c r="F503" s="383">
        <v>149.18333333333337</v>
      </c>
      <c r="G503" s="383">
        <v>147.31666666666672</v>
      </c>
      <c r="H503" s="383">
        <v>156.11666666666667</v>
      </c>
      <c r="I503" s="383">
        <v>157.98333333333329</v>
      </c>
      <c r="J503" s="383">
        <v>160.51666666666665</v>
      </c>
      <c r="K503" s="382">
        <v>155.44999999999999</v>
      </c>
      <c r="L503" s="382">
        <v>151.05000000000001</v>
      </c>
      <c r="M503" s="382">
        <v>15.23897</v>
      </c>
      <c r="N503" s="1"/>
      <c r="O503" s="1"/>
    </row>
    <row r="504" spans="1:15" ht="12.75" customHeight="1">
      <c r="A504" s="31">
        <v>494</v>
      </c>
      <c r="B504" s="381" t="s">
        <v>561</v>
      </c>
      <c r="C504" s="382">
        <v>537.54999999999995</v>
      </c>
      <c r="D504" s="383">
        <v>535.61666666666667</v>
      </c>
      <c r="E504" s="383">
        <v>530.0333333333333</v>
      </c>
      <c r="F504" s="383">
        <v>522.51666666666665</v>
      </c>
      <c r="G504" s="383">
        <v>516.93333333333328</v>
      </c>
      <c r="H504" s="383">
        <v>543.13333333333333</v>
      </c>
      <c r="I504" s="383">
        <v>548.71666666666658</v>
      </c>
      <c r="J504" s="383">
        <v>556.23333333333335</v>
      </c>
      <c r="K504" s="382">
        <v>541.20000000000005</v>
      </c>
      <c r="L504" s="382">
        <v>528.1</v>
      </c>
      <c r="M504" s="382">
        <v>2.0329700000000002</v>
      </c>
      <c r="N504" s="1"/>
      <c r="O504" s="1"/>
    </row>
    <row r="505" spans="1:15" ht="12.75" customHeight="1">
      <c r="A505" s="31">
        <v>495</v>
      </c>
      <c r="B505" s="381" t="s">
        <v>282</v>
      </c>
      <c r="C505" s="382">
        <v>1778.5</v>
      </c>
      <c r="D505" s="383">
        <v>1770.4666666666665</v>
      </c>
      <c r="E505" s="383">
        <v>1755.383333333333</v>
      </c>
      <c r="F505" s="383">
        <v>1732.2666666666664</v>
      </c>
      <c r="G505" s="383">
        <v>1717.1833333333329</v>
      </c>
      <c r="H505" s="383">
        <v>1793.583333333333</v>
      </c>
      <c r="I505" s="383">
        <v>1808.6666666666665</v>
      </c>
      <c r="J505" s="383">
        <v>1831.7833333333331</v>
      </c>
      <c r="K505" s="382">
        <v>1785.55</v>
      </c>
      <c r="L505" s="382">
        <v>1747.35</v>
      </c>
      <c r="M505" s="382">
        <v>1.2761499999999999</v>
      </c>
      <c r="N505" s="1"/>
      <c r="O505" s="1"/>
    </row>
    <row r="506" spans="1:15" ht="12.75" customHeight="1">
      <c r="A506" s="31">
        <v>496</v>
      </c>
      <c r="B506" s="381" t="s">
        <v>214</v>
      </c>
      <c r="C506" s="382">
        <v>705.75</v>
      </c>
      <c r="D506" s="383">
        <v>705.98333333333323</v>
      </c>
      <c r="E506" s="383">
        <v>699.71666666666647</v>
      </c>
      <c r="F506" s="383">
        <v>693.68333333333328</v>
      </c>
      <c r="G506" s="383">
        <v>687.41666666666652</v>
      </c>
      <c r="H506" s="383">
        <v>712.01666666666642</v>
      </c>
      <c r="I506" s="383">
        <v>718.28333333333308</v>
      </c>
      <c r="J506" s="383">
        <v>724.31666666666638</v>
      </c>
      <c r="K506" s="382">
        <v>712.25</v>
      </c>
      <c r="L506" s="382">
        <v>699.95</v>
      </c>
      <c r="M506" s="382">
        <v>64.4161</v>
      </c>
      <c r="N506" s="1"/>
      <c r="O506" s="1"/>
    </row>
    <row r="507" spans="1:15" ht="12.75" customHeight="1">
      <c r="A507" s="31">
        <v>497</v>
      </c>
      <c r="B507" s="381" t="s">
        <v>562</v>
      </c>
      <c r="C507" s="382">
        <v>438.4</v>
      </c>
      <c r="D507" s="383">
        <v>443.65000000000003</v>
      </c>
      <c r="E507" s="383">
        <v>430.80000000000007</v>
      </c>
      <c r="F507" s="383">
        <v>423.20000000000005</v>
      </c>
      <c r="G507" s="383">
        <v>410.35000000000008</v>
      </c>
      <c r="H507" s="383">
        <v>451.25000000000006</v>
      </c>
      <c r="I507" s="383">
        <v>464.10000000000008</v>
      </c>
      <c r="J507" s="383">
        <v>471.70000000000005</v>
      </c>
      <c r="K507" s="382">
        <v>456.5</v>
      </c>
      <c r="L507" s="382">
        <v>436.05</v>
      </c>
      <c r="M507" s="382">
        <v>28.3065</v>
      </c>
      <c r="N507" s="1"/>
      <c r="O507" s="1"/>
    </row>
    <row r="508" spans="1:15" ht="12.75" customHeight="1">
      <c r="A508" s="31">
        <v>498</v>
      </c>
      <c r="B508" s="381" t="s">
        <v>283</v>
      </c>
      <c r="C508" s="382">
        <v>14.25</v>
      </c>
      <c r="D508" s="383">
        <v>14.266666666666666</v>
      </c>
      <c r="E508" s="383">
        <v>14.083333333333332</v>
      </c>
      <c r="F508" s="383">
        <v>13.916666666666666</v>
      </c>
      <c r="G508" s="383">
        <v>13.733333333333333</v>
      </c>
      <c r="H508" s="383">
        <v>14.433333333333332</v>
      </c>
      <c r="I508" s="383">
        <v>14.616666666666665</v>
      </c>
      <c r="J508" s="383">
        <v>14.783333333333331</v>
      </c>
      <c r="K508" s="382">
        <v>14.45</v>
      </c>
      <c r="L508" s="382">
        <v>14.1</v>
      </c>
      <c r="M508" s="382">
        <v>1254.81711</v>
      </c>
      <c r="N508" s="1"/>
      <c r="O508" s="1"/>
    </row>
    <row r="509" spans="1:15" ht="12.75" customHeight="1">
      <c r="A509" s="31">
        <v>499</v>
      </c>
      <c r="B509" s="381" t="s">
        <v>215</v>
      </c>
      <c r="C509" s="382">
        <v>324.55</v>
      </c>
      <c r="D509" s="383">
        <v>321.8</v>
      </c>
      <c r="E509" s="383">
        <v>318</v>
      </c>
      <c r="F509" s="383">
        <v>311.45</v>
      </c>
      <c r="G509" s="383">
        <v>307.64999999999998</v>
      </c>
      <c r="H509" s="383">
        <v>328.35</v>
      </c>
      <c r="I509" s="383">
        <v>332.15000000000009</v>
      </c>
      <c r="J509" s="383">
        <v>338.70000000000005</v>
      </c>
      <c r="K509" s="382">
        <v>325.60000000000002</v>
      </c>
      <c r="L509" s="382">
        <v>315.25</v>
      </c>
      <c r="M509" s="382">
        <v>87.853459999999998</v>
      </c>
      <c r="N509" s="1"/>
      <c r="O509" s="1"/>
    </row>
    <row r="510" spans="1:15" ht="12.75" customHeight="1">
      <c r="A510" s="31">
        <v>500</v>
      </c>
      <c r="B510" s="381" t="s">
        <v>563</v>
      </c>
      <c r="C510" s="382">
        <v>498.15</v>
      </c>
      <c r="D510" s="383">
        <v>503.11666666666662</v>
      </c>
      <c r="E510" s="383">
        <v>490.33333333333326</v>
      </c>
      <c r="F510" s="383">
        <v>482.51666666666665</v>
      </c>
      <c r="G510" s="383">
        <v>469.73333333333329</v>
      </c>
      <c r="H510" s="383">
        <v>510.93333333333322</v>
      </c>
      <c r="I510" s="383">
        <v>523.7166666666667</v>
      </c>
      <c r="J510" s="383">
        <v>531.53333333333319</v>
      </c>
      <c r="K510" s="382">
        <v>515.9</v>
      </c>
      <c r="L510" s="382">
        <v>495.3</v>
      </c>
      <c r="M510" s="382">
        <v>18.944669999999999</v>
      </c>
      <c r="N510" s="1"/>
      <c r="O510" s="1"/>
    </row>
    <row r="511" spans="1:15" ht="12.75" customHeight="1">
      <c r="A511" s="31">
        <v>501</v>
      </c>
      <c r="B511" s="381" t="s">
        <v>564</v>
      </c>
      <c r="C511" s="382">
        <v>1869.8</v>
      </c>
      <c r="D511" s="383">
        <v>1876.4166666666667</v>
      </c>
      <c r="E511" s="383">
        <v>1858.1833333333334</v>
      </c>
      <c r="F511" s="383">
        <v>1846.5666666666666</v>
      </c>
      <c r="G511" s="383">
        <v>1828.3333333333333</v>
      </c>
      <c r="H511" s="383">
        <v>1888.0333333333335</v>
      </c>
      <c r="I511" s="383">
        <v>1906.2666666666667</v>
      </c>
      <c r="J511" s="383">
        <v>1917.8833333333337</v>
      </c>
      <c r="K511" s="382">
        <v>1894.65</v>
      </c>
      <c r="L511" s="382">
        <v>1864.8</v>
      </c>
      <c r="M511" s="382">
        <v>9.2009999999999995E-2</v>
      </c>
      <c r="N511" s="1"/>
      <c r="O511" s="1"/>
    </row>
    <row r="512" spans="1:15" ht="12.75" customHeight="1">
      <c r="A512" s="318"/>
      <c r="B512" s="318"/>
      <c r="C512" s="319"/>
      <c r="D512" s="319"/>
      <c r="E512" s="319"/>
      <c r="F512" s="319"/>
      <c r="G512" s="319"/>
      <c r="H512" s="319"/>
      <c r="I512" s="319"/>
      <c r="J512" s="318"/>
      <c r="K512" s="318"/>
      <c r="L512" s="318"/>
      <c r="M512" s="320"/>
      <c r="N512" s="1"/>
      <c r="O512" s="1"/>
    </row>
    <row r="513" spans="1:15" ht="12.75" customHeight="1">
      <c r="A513" s="318"/>
      <c r="B513" s="318"/>
      <c r="C513" s="319"/>
      <c r="D513" s="319"/>
      <c r="E513" s="319"/>
      <c r="F513" s="319"/>
      <c r="G513" s="319"/>
      <c r="H513" s="319"/>
      <c r="I513" s="319"/>
      <c r="J513" s="318"/>
      <c r="K513" s="318"/>
      <c r="L513" s="318"/>
      <c r="M513" s="320"/>
      <c r="N513" s="1"/>
      <c r="O513" s="1"/>
    </row>
    <row r="514" spans="1:15" ht="12.75" customHeight="1">
      <c r="A514" s="318"/>
      <c r="B514" s="318"/>
      <c r="C514" s="319"/>
      <c r="D514" s="319"/>
      <c r="E514" s="319"/>
      <c r="F514" s="319"/>
      <c r="G514" s="319"/>
      <c r="H514" s="319"/>
      <c r="I514" s="319"/>
      <c r="J514" s="318"/>
      <c r="K514" s="318"/>
      <c r="L514" s="318"/>
      <c r="M514" s="320"/>
      <c r="N514" s="1"/>
      <c r="O514" s="1"/>
    </row>
    <row r="515" spans="1:15" ht="12.75" customHeight="1">
      <c r="A515" s="318"/>
      <c r="B515" s="318"/>
      <c r="C515" s="319"/>
      <c r="D515" s="319"/>
      <c r="E515" s="319"/>
      <c r="F515" s="319"/>
      <c r="G515" s="319"/>
      <c r="H515" s="319"/>
      <c r="I515" s="319"/>
      <c r="J515" s="318"/>
      <c r="K515" s="318"/>
      <c r="L515" s="318"/>
      <c r="M515" s="32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33" sqref="D3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47"/>
      <c r="B5" s="448"/>
      <c r="C5" s="447"/>
      <c r="D5" s="448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49" t="s">
        <v>567</v>
      </c>
      <c r="C7" s="448"/>
      <c r="D7" s="7">
        <f>Main!B10</f>
        <v>44568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44567</v>
      </c>
      <c r="B10" s="32">
        <v>539570</v>
      </c>
      <c r="C10" s="31" t="s">
        <v>946</v>
      </c>
      <c r="D10" s="31" t="s">
        <v>947</v>
      </c>
      <c r="E10" s="31" t="s">
        <v>577</v>
      </c>
      <c r="F10" s="90">
        <v>76800</v>
      </c>
      <c r="G10" s="32">
        <v>5.84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44567</v>
      </c>
      <c r="B11" s="32">
        <v>531991</v>
      </c>
      <c r="C11" s="31" t="s">
        <v>915</v>
      </c>
      <c r="D11" s="31" t="s">
        <v>991</v>
      </c>
      <c r="E11" s="31" t="s">
        <v>577</v>
      </c>
      <c r="F11" s="90">
        <v>623654</v>
      </c>
      <c r="G11" s="32">
        <v>2.13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44567</v>
      </c>
      <c r="B12" s="32">
        <v>530109</v>
      </c>
      <c r="C12" s="31" t="s">
        <v>992</v>
      </c>
      <c r="D12" s="31" t="s">
        <v>993</v>
      </c>
      <c r="E12" s="31" t="s">
        <v>577</v>
      </c>
      <c r="F12" s="90">
        <v>700000</v>
      </c>
      <c r="G12" s="32">
        <v>4.13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44567</v>
      </c>
      <c r="B13" s="32">
        <v>530109</v>
      </c>
      <c r="C13" s="31" t="s">
        <v>992</v>
      </c>
      <c r="D13" s="31" t="s">
        <v>994</v>
      </c>
      <c r="E13" s="31" t="s">
        <v>577</v>
      </c>
      <c r="F13" s="90">
        <v>750000</v>
      </c>
      <c r="G13" s="32">
        <v>4.13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44567</v>
      </c>
      <c r="B14" s="32">
        <v>530109</v>
      </c>
      <c r="C14" s="31" t="s">
        <v>992</v>
      </c>
      <c r="D14" s="31" t="s">
        <v>995</v>
      </c>
      <c r="E14" s="31" t="s">
        <v>577</v>
      </c>
      <c r="F14" s="90">
        <v>750000</v>
      </c>
      <c r="G14" s="32">
        <v>4.13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44567</v>
      </c>
      <c r="B15" s="32">
        <v>530109</v>
      </c>
      <c r="C15" s="31" t="s">
        <v>992</v>
      </c>
      <c r="D15" s="31" t="s">
        <v>860</v>
      </c>
      <c r="E15" s="31" t="s">
        <v>576</v>
      </c>
      <c r="F15" s="90">
        <v>800007</v>
      </c>
      <c r="G15" s="32">
        <v>3.75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44567</v>
      </c>
      <c r="B16" s="32">
        <v>530109</v>
      </c>
      <c r="C16" s="31" t="s">
        <v>992</v>
      </c>
      <c r="D16" s="31" t="s">
        <v>860</v>
      </c>
      <c r="E16" s="31" t="s">
        <v>577</v>
      </c>
      <c r="F16" s="90">
        <v>7</v>
      </c>
      <c r="G16" s="32">
        <v>4.1100000000000003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44567</v>
      </c>
      <c r="B17" s="32">
        <v>542865</v>
      </c>
      <c r="C17" s="31" t="s">
        <v>916</v>
      </c>
      <c r="D17" s="31" t="s">
        <v>996</v>
      </c>
      <c r="E17" s="31" t="s">
        <v>577</v>
      </c>
      <c r="F17" s="90">
        <v>100000</v>
      </c>
      <c r="G17" s="32">
        <v>20.09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44567</v>
      </c>
      <c r="B18" s="32">
        <v>542865</v>
      </c>
      <c r="C18" s="31" t="s">
        <v>916</v>
      </c>
      <c r="D18" s="31" t="s">
        <v>903</v>
      </c>
      <c r="E18" s="31" t="s">
        <v>576</v>
      </c>
      <c r="F18" s="90">
        <v>80000</v>
      </c>
      <c r="G18" s="32">
        <v>19.440000000000001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44567</v>
      </c>
      <c r="B19" s="32">
        <v>542865</v>
      </c>
      <c r="C19" s="31" t="s">
        <v>916</v>
      </c>
      <c r="D19" s="31" t="s">
        <v>903</v>
      </c>
      <c r="E19" s="31" t="s">
        <v>577</v>
      </c>
      <c r="F19" s="90">
        <v>40000</v>
      </c>
      <c r="G19" s="32">
        <v>19.93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44567</v>
      </c>
      <c r="B20" s="32">
        <v>526433</v>
      </c>
      <c r="C20" s="31" t="s">
        <v>997</v>
      </c>
      <c r="D20" s="31" t="s">
        <v>860</v>
      </c>
      <c r="E20" s="31" t="s">
        <v>576</v>
      </c>
      <c r="F20" s="90">
        <v>56987</v>
      </c>
      <c r="G20" s="32">
        <v>753.67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44567</v>
      </c>
      <c r="B21" s="32">
        <v>526433</v>
      </c>
      <c r="C21" s="31" t="s">
        <v>997</v>
      </c>
      <c r="D21" s="31" t="s">
        <v>860</v>
      </c>
      <c r="E21" s="31" t="s">
        <v>577</v>
      </c>
      <c r="F21" s="90">
        <v>34908</v>
      </c>
      <c r="G21" s="32">
        <v>780.71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44567</v>
      </c>
      <c r="B22" s="32">
        <v>539288</v>
      </c>
      <c r="C22" s="31" t="s">
        <v>889</v>
      </c>
      <c r="D22" s="31" t="s">
        <v>998</v>
      </c>
      <c r="E22" s="31" t="s">
        <v>576</v>
      </c>
      <c r="F22" s="90">
        <v>43000</v>
      </c>
      <c r="G22" s="32">
        <v>37.549999999999997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44567</v>
      </c>
      <c r="B23" s="32">
        <v>539288</v>
      </c>
      <c r="C23" s="31" t="s">
        <v>889</v>
      </c>
      <c r="D23" s="31" t="s">
        <v>860</v>
      </c>
      <c r="E23" s="31" t="s">
        <v>576</v>
      </c>
      <c r="F23" s="90">
        <v>41856</v>
      </c>
      <c r="G23" s="32">
        <v>37.549999999999997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44567</v>
      </c>
      <c r="B24" s="32">
        <v>539288</v>
      </c>
      <c r="C24" s="31" t="s">
        <v>889</v>
      </c>
      <c r="D24" s="31" t="s">
        <v>860</v>
      </c>
      <c r="E24" s="31" t="s">
        <v>577</v>
      </c>
      <c r="F24" s="90">
        <v>167936</v>
      </c>
      <c r="G24" s="32">
        <v>40.270000000000003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44567</v>
      </c>
      <c r="B25" s="32">
        <v>539288</v>
      </c>
      <c r="C25" s="31" t="s">
        <v>889</v>
      </c>
      <c r="D25" s="31" t="s">
        <v>999</v>
      </c>
      <c r="E25" s="31" t="s">
        <v>577</v>
      </c>
      <c r="F25" s="90">
        <v>104956</v>
      </c>
      <c r="G25" s="32">
        <v>37.9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44567</v>
      </c>
      <c r="B26" s="32">
        <v>539288</v>
      </c>
      <c r="C26" s="31" t="s">
        <v>889</v>
      </c>
      <c r="D26" s="31" t="s">
        <v>1000</v>
      </c>
      <c r="E26" s="31" t="s">
        <v>577</v>
      </c>
      <c r="F26" s="90">
        <v>50000</v>
      </c>
      <c r="G26" s="32">
        <v>37.619999999999997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44567</v>
      </c>
      <c r="B27" s="32">
        <v>539288</v>
      </c>
      <c r="C27" s="31" t="s">
        <v>889</v>
      </c>
      <c r="D27" s="31" t="s">
        <v>1001</v>
      </c>
      <c r="E27" s="31" t="s">
        <v>576</v>
      </c>
      <c r="F27" s="90">
        <v>46205</v>
      </c>
      <c r="G27" s="32">
        <v>37.549999999999997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44567</v>
      </c>
      <c r="B28" s="32">
        <v>542285</v>
      </c>
      <c r="C28" s="31" t="s">
        <v>1002</v>
      </c>
      <c r="D28" s="31" t="s">
        <v>1003</v>
      </c>
      <c r="E28" s="31" t="s">
        <v>576</v>
      </c>
      <c r="F28" s="90">
        <v>70000</v>
      </c>
      <c r="G28" s="32">
        <v>132.54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44567</v>
      </c>
      <c r="B29" s="32">
        <v>542285</v>
      </c>
      <c r="C29" s="31" t="s">
        <v>1002</v>
      </c>
      <c r="D29" s="31" t="s">
        <v>1004</v>
      </c>
      <c r="E29" s="31" t="s">
        <v>577</v>
      </c>
      <c r="F29" s="90">
        <v>100000</v>
      </c>
      <c r="G29" s="32">
        <v>134.02000000000001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44567</v>
      </c>
      <c r="B30" s="32">
        <v>509053</v>
      </c>
      <c r="C30" s="31" t="s">
        <v>1005</v>
      </c>
      <c r="D30" s="31" t="s">
        <v>1006</v>
      </c>
      <c r="E30" s="31" t="s">
        <v>576</v>
      </c>
      <c r="F30" s="90">
        <v>10</v>
      </c>
      <c r="G30" s="32">
        <v>85.65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44567</v>
      </c>
      <c r="B31" s="32">
        <v>509053</v>
      </c>
      <c r="C31" s="31" t="s">
        <v>1005</v>
      </c>
      <c r="D31" s="31" t="s">
        <v>1007</v>
      </c>
      <c r="E31" s="31" t="s">
        <v>576</v>
      </c>
      <c r="F31" s="90">
        <v>11583</v>
      </c>
      <c r="G31" s="32">
        <v>85.62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44567</v>
      </c>
      <c r="B32" s="32">
        <v>509053</v>
      </c>
      <c r="C32" s="31" t="s">
        <v>1005</v>
      </c>
      <c r="D32" s="31" t="s">
        <v>1006</v>
      </c>
      <c r="E32" s="31" t="s">
        <v>577</v>
      </c>
      <c r="F32" s="90">
        <v>146813</v>
      </c>
      <c r="G32" s="32">
        <v>85.7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44567</v>
      </c>
      <c r="B33" s="32">
        <v>509053</v>
      </c>
      <c r="C33" s="31" t="s">
        <v>1005</v>
      </c>
      <c r="D33" s="31" t="s">
        <v>1007</v>
      </c>
      <c r="E33" s="31" t="s">
        <v>577</v>
      </c>
      <c r="F33" s="90">
        <v>243975</v>
      </c>
      <c r="G33" s="32">
        <v>85.7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44567</v>
      </c>
      <c r="B34" s="32">
        <v>537766</v>
      </c>
      <c r="C34" s="31" t="s">
        <v>1008</v>
      </c>
      <c r="D34" s="31" t="s">
        <v>1009</v>
      </c>
      <c r="E34" s="31" t="s">
        <v>576</v>
      </c>
      <c r="F34" s="90">
        <v>334349</v>
      </c>
      <c r="G34" s="32">
        <v>7.38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44567</v>
      </c>
      <c r="B35" s="32">
        <v>537766</v>
      </c>
      <c r="C35" s="31" t="s">
        <v>1008</v>
      </c>
      <c r="D35" s="31" t="s">
        <v>905</v>
      </c>
      <c r="E35" s="31" t="s">
        <v>576</v>
      </c>
      <c r="F35" s="90">
        <v>2</v>
      </c>
      <c r="G35" s="32">
        <v>7.38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44567</v>
      </c>
      <c r="B36" s="32">
        <v>537766</v>
      </c>
      <c r="C36" s="31" t="s">
        <v>1008</v>
      </c>
      <c r="D36" s="31" t="s">
        <v>905</v>
      </c>
      <c r="E36" s="31" t="s">
        <v>577</v>
      </c>
      <c r="F36" s="90">
        <v>501000</v>
      </c>
      <c r="G36" s="32">
        <v>7.38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44567</v>
      </c>
      <c r="B37" s="32">
        <v>543439</v>
      </c>
      <c r="C37" s="31" t="s">
        <v>902</v>
      </c>
      <c r="D37" s="31" t="s">
        <v>1010</v>
      </c>
      <c r="E37" s="31" t="s">
        <v>577</v>
      </c>
      <c r="F37" s="90">
        <v>26000</v>
      </c>
      <c r="G37" s="32">
        <v>49.68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44567</v>
      </c>
      <c r="B38" s="32">
        <v>543439</v>
      </c>
      <c r="C38" s="31" t="s">
        <v>902</v>
      </c>
      <c r="D38" s="31" t="s">
        <v>1011</v>
      </c>
      <c r="E38" s="31" t="s">
        <v>577</v>
      </c>
      <c r="F38" s="90">
        <v>40000</v>
      </c>
      <c r="G38" s="32">
        <v>49.65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44567</v>
      </c>
      <c r="B39" s="32">
        <v>543439</v>
      </c>
      <c r="C39" s="31" t="s">
        <v>902</v>
      </c>
      <c r="D39" s="31" t="s">
        <v>949</v>
      </c>
      <c r="E39" s="31" t="s">
        <v>576</v>
      </c>
      <c r="F39" s="90">
        <v>98000</v>
      </c>
      <c r="G39" s="32">
        <v>49.68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44567</v>
      </c>
      <c r="B40" s="32">
        <v>543439</v>
      </c>
      <c r="C40" s="31" t="s">
        <v>902</v>
      </c>
      <c r="D40" s="31" t="s">
        <v>948</v>
      </c>
      <c r="E40" s="31" t="s">
        <v>576</v>
      </c>
      <c r="F40" s="90">
        <v>120000</v>
      </c>
      <c r="G40" s="32">
        <v>49.66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44567</v>
      </c>
      <c r="B41" s="32">
        <v>530755</v>
      </c>
      <c r="C41" s="31" t="s">
        <v>1012</v>
      </c>
      <c r="D41" s="31" t="s">
        <v>1013</v>
      </c>
      <c r="E41" s="31" t="s">
        <v>577</v>
      </c>
      <c r="F41" s="90">
        <v>31000</v>
      </c>
      <c r="G41" s="32">
        <v>10.47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44567</v>
      </c>
      <c r="B42" s="32">
        <v>512379</v>
      </c>
      <c r="C42" s="31" t="s">
        <v>904</v>
      </c>
      <c r="D42" s="31" t="s">
        <v>1014</v>
      </c>
      <c r="E42" s="31" t="s">
        <v>576</v>
      </c>
      <c r="F42" s="90">
        <v>502020</v>
      </c>
      <c r="G42" s="32">
        <v>7.83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44567</v>
      </c>
      <c r="B43" s="32">
        <v>512379</v>
      </c>
      <c r="C43" s="31" t="s">
        <v>904</v>
      </c>
      <c r="D43" s="31" t="s">
        <v>1014</v>
      </c>
      <c r="E43" s="31" t="s">
        <v>577</v>
      </c>
      <c r="F43" s="90">
        <v>2988785</v>
      </c>
      <c r="G43" s="32">
        <v>7.84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44567</v>
      </c>
      <c r="B44" s="32">
        <v>530067</v>
      </c>
      <c r="C44" s="31" t="s">
        <v>1015</v>
      </c>
      <c r="D44" s="31" t="s">
        <v>1016</v>
      </c>
      <c r="E44" s="31" t="s">
        <v>576</v>
      </c>
      <c r="F44" s="90">
        <v>200000</v>
      </c>
      <c r="G44" s="32">
        <v>190.27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44567</v>
      </c>
      <c r="B45" s="32">
        <v>540811</v>
      </c>
      <c r="C45" s="31" t="s">
        <v>950</v>
      </c>
      <c r="D45" s="31" t="s">
        <v>1017</v>
      </c>
      <c r="E45" s="31" t="s">
        <v>576</v>
      </c>
      <c r="F45" s="90">
        <v>50000</v>
      </c>
      <c r="G45" s="32">
        <v>15.5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44567</v>
      </c>
      <c r="B46" s="32">
        <v>540811</v>
      </c>
      <c r="C46" s="31" t="s">
        <v>950</v>
      </c>
      <c r="D46" s="31" t="s">
        <v>1018</v>
      </c>
      <c r="E46" s="31" t="s">
        <v>576</v>
      </c>
      <c r="F46" s="90">
        <v>100000</v>
      </c>
      <c r="G46" s="32">
        <v>15.5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44567</v>
      </c>
      <c r="B47" s="32">
        <v>531137</v>
      </c>
      <c r="C47" s="31" t="s">
        <v>1019</v>
      </c>
      <c r="D47" s="31" t="s">
        <v>860</v>
      </c>
      <c r="E47" s="31" t="s">
        <v>576</v>
      </c>
      <c r="F47" s="90">
        <v>565215</v>
      </c>
      <c r="G47" s="32">
        <v>1.89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44567</v>
      </c>
      <c r="B48" s="32">
        <v>540614</v>
      </c>
      <c r="C48" s="31" t="s">
        <v>879</v>
      </c>
      <c r="D48" s="31" t="s">
        <v>860</v>
      </c>
      <c r="E48" s="31" t="s">
        <v>576</v>
      </c>
      <c r="F48" s="90">
        <v>269867</v>
      </c>
      <c r="G48" s="32">
        <v>12.42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44567</v>
      </c>
      <c r="B49" s="32">
        <v>540614</v>
      </c>
      <c r="C49" s="31" t="s">
        <v>879</v>
      </c>
      <c r="D49" s="31" t="s">
        <v>860</v>
      </c>
      <c r="E49" s="31" t="s">
        <v>577</v>
      </c>
      <c r="F49" s="90">
        <v>269867</v>
      </c>
      <c r="G49" s="32">
        <v>12.39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44567</v>
      </c>
      <c r="B50" s="32">
        <v>539228</v>
      </c>
      <c r="C50" s="31" t="s">
        <v>1020</v>
      </c>
      <c r="D50" s="31" t="s">
        <v>914</v>
      </c>
      <c r="E50" s="31" t="s">
        <v>577</v>
      </c>
      <c r="F50" s="90">
        <v>300000</v>
      </c>
      <c r="G50" s="32">
        <v>30.25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44567</v>
      </c>
      <c r="B51" s="32">
        <v>539228</v>
      </c>
      <c r="C51" s="31" t="s">
        <v>1020</v>
      </c>
      <c r="D51" s="31" t="s">
        <v>1021</v>
      </c>
      <c r="E51" s="31" t="s">
        <v>576</v>
      </c>
      <c r="F51" s="90">
        <v>300000</v>
      </c>
      <c r="G51" s="32">
        <v>30.25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44567</v>
      </c>
      <c r="B52" s="32">
        <v>542918</v>
      </c>
      <c r="C52" s="31" t="s">
        <v>1022</v>
      </c>
      <c r="D52" s="31" t="s">
        <v>1023</v>
      </c>
      <c r="E52" s="31" t="s">
        <v>576</v>
      </c>
      <c r="F52" s="90">
        <v>45000</v>
      </c>
      <c r="G52" s="32">
        <v>81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44567</v>
      </c>
      <c r="B53" s="32">
        <v>542918</v>
      </c>
      <c r="C53" s="31" t="s">
        <v>1022</v>
      </c>
      <c r="D53" s="31" t="s">
        <v>1024</v>
      </c>
      <c r="E53" s="31" t="s">
        <v>577</v>
      </c>
      <c r="F53" s="90">
        <v>45000</v>
      </c>
      <c r="G53" s="32">
        <v>81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44567</v>
      </c>
      <c r="B54" s="32">
        <v>513536</v>
      </c>
      <c r="C54" s="31" t="s">
        <v>1025</v>
      </c>
      <c r="D54" s="31" t="s">
        <v>1026</v>
      </c>
      <c r="E54" s="31" t="s">
        <v>576</v>
      </c>
      <c r="F54" s="90">
        <v>10379767</v>
      </c>
      <c r="G54" s="32">
        <v>17.7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44567</v>
      </c>
      <c r="B55" s="32">
        <v>513536</v>
      </c>
      <c r="C55" s="31" t="s">
        <v>1025</v>
      </c>
      <c r="D55" s="31" t="s">
        <v>1027</v>
      </c>
      <c r="E55" s="31" t="s">
        <v>577</v>
      </c>
      <c r="F55" s="90">
        <v>762500</v>
      </c>
      <c r="G55" s="32">
        <v>17.7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44567</v>
      </c>
      <c r="B56" s="32">
        <v>513536</v>
      </c>
      <c r="C56" s="31" t="s">
        <v>1025</v>
      </c>
      <c r="D56" s="31" t="s">
        <v>1028</v>
      </c>
      <c r="E56" s="31" t="s">
        <v>577</v>
      </c>
      <c r="F56" s="90">
        <v>762500</v>
      </c>
      <c r="G56" s="32">
        <v>17.7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44567</v>
      </c>
      <c r="B57" s="32">
        <v>513536</v>
      </c>
      <c r="C57" s="31" t="s">
        <v>1025</v>
      </c>
      <c r="D57" s="31" t="s">
        <v>1029</v>
      </c>
      <c r="E57" s="31" t="s">
        <v>577</v>
      </c>
      <c r="F57" s="90">
        <v>800000</v>
      </c>
      <c r="G57" s="32">
        <v>17.7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44567</v>
      </c>
      <c r="B58" s="32">
        <v>513536</v>
      </c>
      <c r="C58" s="31" t="s">
        <v>1025</v>
      </c>
      <c r="D58" s="31" t="s">
        <v>1030</v>
      </c>
      <c r="E58" s="31" t="s">
        <v>577</v>
      </c>
      <c r="F58" s="90">
        <v>800000</v>
      </c>
      <c r="G58" s="32">
        <v>17.7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44567</v>
      </c>
      <c r="B59" s="32">
        <v>513536</v>
      </c>
      <c r="C59" s="31" t="s">
        <v>1025</v>
      </c>
      <c r="D59" s="31" t="s">
        <v>1031</v>
      </c>
      <c r="E59" s="31" t="s">
        <v>577</v>
      </c>
      <c r="F59" s="90">
        <v>400000</v>
      </c>
      <c r="G59" s="32">
        <v>17.7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44567</v>
      </c>
      <c r="B60" s="32">
        <v>513536</v>
      </c>
      <c r="C60" s="31" t="s">
        <v>1025</v>
      </c>
      <c r="D60" s="31" t="s">
        <v>1032</v>
      </c>
      <c r="E60" s="31" t="s">
        <v>577</v>
      </c>
      <c r="F60" s="90">
        <v>2170950</v>
      </c>
      <c r="G60" s="32">
        <v>17.7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44567</v>
      </c>
      <c r="B61" s="32">
        <v>513536</v>
      </c>
      <c r="C61" s="31" t="s">
        <v>1025</v>
      </c>
      <c r="D61" s="31" t="s">
        <v>1033</v>
      </c>
      <c r="E61" s="31" t="s">
        <v>577</v>
      </c>
      <c r="F61" s="90">
        <v>325000</v>
      </c>
      <c r="G61" s="32">
        <v>17.7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44567</v>
      </c>
      <c r="B62" s="32">
        <v>513536</v>
      </c>
      <c r="C62" s="20" t="s">
        <v>1025</v>
      </c>
      <c r="D62" s="20" t="s">
        <v>1034</v>
      </c>
      <c r="E62" s="31" t="s">
        <v>577</v>
      </c>
      <c r="F62" s="90">
        <v>350000</v>
      </c>
      <c r="G62" s="32">
        <v>17.7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44567</v>
      </c>
      <c r="B63" s="32">
        <v>513536</v>
      </c>
      <c r="C63" s="31" t="s">
        <v>1025</v>
      </c>
      <c r="D63" s="31" t="s">
        <v>1035</v>
      </c>
      <c r="E63" s="31" t="s">
        <v>577</v>
      </c>
      <c r="F63" s="90">
        <v>351000</v>
      </c>
      <c r="G63" s="32">
        <v>17.7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44567</v>
      </c>
      <c r="B64" s="32">
        <v>513536</v>
      </c>
      <c r="C64" s="31" t="s">
        <v>1025</v>
      </c>
      <c r="D64" s="31" t="s">
        <v>1036</v>
      </c>
      <c r="E64" s="31" t="s">
        <v>577</v>
      </c>
      <c r="F64" s="90">
        <v>360000</v>
      </c>
      <c r="G64" s="32">
        <v>17.7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44567</v>
      </c>
      <c r="B65" s="32">
        <v>513536</v>
      </c>
      <c r="C65" s="31" t="s">
        <v>1025</v>
      </c>
      <c r="D65" s="31" t="s">
        <v>1037</v>
      </c>
      <c r="E65" s="31" t="s">
        <v>577</v>
      </c>
      <c r="F65" s="90">
        <v>361000</v>
      </c>
      <c r="G65" s="32">
        <v>17.7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44567</v>
      </c>
      <c r="B66" s="32">
        <v>513536</v>
      </c>
      <c r="C66" s="31" t="s">
        <v>1025</v>
      </c>
      <c r="D66" s="31" t="s">
        <v>1038</v>
      </c>
      <c r="E66" s="31" t="s">
        <v>577</v>
      </c>
      <c r="F66" s="90">
        <v>376000</v>
      </c>
      <c r="G66" s="32">
        <v>17.7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44567</v>
      </c>
      <c r="B67" s="32">
        <v>513536</v>
      </c>
      <c r="C67" s="31" t="s">
        <v>1025</v>
      </c>
      <c r="D67" s="31" t="s">
        <v>1039</v>
      </c>
      <c r="E67" s="31" t="s">
        <v>577</v>
      </c>
      <c r="F67" s="90">
        <v>376000</v>
      </c>
      <c r="G67" s="32">
        <v>17.7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44567</v>
      </c>
      <c r="B68" s="32">
        <v>513536</v>
      </c>
      <c r="C68" s="31" t="s">
        <v>1025</v>
      </c>
      <c r="D68" s="31" t="s">
        <v>1040</v>
      </c>
      <c r="E68" s="31" t="s">
        <v>577</v>
      </c>
      <c r="F68" s="90">
        <v>600000</v>
      </c>
      <c r="G68" s="32">
        <v>17.7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44567</v>
      </c>
      <c r="B69" s="32">
        <v>513536</v>
      </c>
      <c r="C69" s="31" t="s">
        <v>1025</v>
      </c>
      <c r="D69" s="31" t="s">
        <v>1041</v>
      </c>
      <c r="E69" s="31" t="s">
        <v>577</v>
      </c>
      <c r="F69" s="90">
        <v>600000</v>
      </c>
      <c r="G69" s="32">
        <v>17.7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44567</v>
      </c>
      <c r="B70" s="32">
        <v>513536</v>
      </c>
      <c r="C70" s="31" t="s">
        <v>1025</v>
      </c>
      <c r="D70" s="31" t="s">
        <v>1042</v>
      </c>
      <c r="E70" s="31" t="s">
        <v>577</v>
      </c>
      <c r="F70" s="90">
        <v>750000</v>
      </c>
      <c r="G70" s="32">
        <v>17.7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44567</v>
      </c>
      <c r="B71" s="32">
        <v>533263</v>
      </c>
      <c r="C71" s="31" t="s">
        <v>917</v>
      </c>
      <c r="D71" s="31" t="s">
        <v>918</v>
      </c>
      <c r="E71" s="31" t="s">
        <v>577</v>
      </c>
      <c r="F71" s="90">
        <v>5200000</v>
      </c>
      <c r="G71" s="32">
        <v>23.77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44567</v>
      </c>
      <c r="B72" s="32">
        <v>532775</v>
      </c>
      <c r="C72" s="31" t="s">
        <v>951</v>
      </c>
      <c r="D72" s="31" t="s">
        <v>952</v>
      </c>
      <c r="E72" s="31" t="s">
        <v>577</v>
      </c>
      <c r="F72" s="90">
        <v>82000000</v>
      </c>
      <c r="G72" s="32">
        <v>2.4500000000000002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44567</v>
      </c>
      <c r="B73" s="32">
        <v>523277</v>
      </c>
      <c r="C73" s="31" t="s">
        <v>953</v>
      </c>
      <c r="D73" s="31" t="s">
        <v>928</v>
      </c>
      <c r="E73" s="31" t="s">
        <v>576</v>
      </c>
      <c r="F73" s="90">
        <v>2501976</v>
      </c>
      <c r="G73" s="32">
        <v>1.1499999999999999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44567</v>
      </c>
      <c r="B74" s="32">
        <v>523277</v>
      </c>
      <c r="C74" s="31" t="s">
        <v>953</v>
      </c>
      <c r="D74" s="31" t="s">
        <v>928</v>
      </c>
      <c r="E74" s="31" t="s">
        <v>577</v>
      </c>
      <c r="F74" s="90">
        <v>5501976</v>
      </c>
      <c r="G74" s="32">
        <v>1.1499999999999999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44567</v>
      </c>
      <c r="B75" s="32">
        <v>523277</v>
      </c>
      <c r="C75" s="31" t="s">
        <v>953</v>
      </c>
      <c r="D75" s="31" t="s">
        <v>905</v>
      </c>
      <c r="E75" s="31" t="s">
        <v>576</v>
      </c>
      <c r="F75" s="90">
        <v>5000002</v>
      </c>
      <c r="G75" s="32">
        <v>1.1499999999999999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44567</v>
      </c>
      <c r="B76" s="32">
        <v>523277</v>
      </c>
      <c r="C76" s="31" t="s">
        <v>953</v>
      </c>
      <c r="D76" s="31" t="s">
        <v>955</v>
      </c>
      <c r="E76" s="31" t="s">
        <v>577</v>
      </c>
      <c r="F76" s="90">
        <v>20000000</v>
      </c>
      <c r="G76" s="32">
        <v>1.1399999999999999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44567</v>
      </c>
      <c r="B77" s="32">
        <v>523277</v>
      </c>
      <c r="C77" s="31" t="s">
        <v>953</v>
      </c>
      <c r="D77" s="31" t="s">
        <v>875</v>
      </c>
      <c r="E77" s="31" t="s">
        <v>576</v>
      </c>
      <c r="F77" s="90">
        <v>7231268</v>
      </c>
      <c r="G77" s="32">
        <v>1.1399999999999999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44567</v>
      </c>
      <c r="B78" s="32">
        <v>523277</v>
      </c>
      <c r="C78" s="31" t="s">
        <v>953</v>
      </c>
      <c r="D78" s="31" t="s">
        <v>875</v>
      </c>
      <c r="E78" s="31" t="s">
        <v>577</v>
      </c>
      <c r="F78" s="90">
        <v>2201268</v>
      </c>
      <c r="G78" s="32">
        <v>1.1499999999999999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44567</v>
      </c>
      <c r="B79" s="32">
        <v>535667</v>
      </c>
      <c r="C79" s="31" t="s">
        <v>1043</v>
      </c>
      <c r="D79" s="31" t="s">
        <v>1044</v>
      </c>
      <c r="E79" s="31" t="s">
        <v>577</v>
      </c>
      <c r="F79" s="90">
        <v>168679</v>
      </c>
      <c r="G79" s="32">
        <v>37.5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44567</v>
      </c>
      <c r="B80" s="32">
        <v>535667</v>
      </c>
      <c r="C80" s="31" t="s">
        <v>1043</v>
      </c>
      <c r="D80" s="31" t="s">
        <v>1045</v>
      </c>
      <c r="E80" s="31" t="s">
        <v>576</v>
      </c>
      <c r="F80" s="90">
        <v>167069</v>
      </c>
      <c r="G80" s="32">
        <v>37.5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44567</v>
      </c>
      <c r="B81" s="32">
        <v>540377</v>
      </c>
      <c r="C81" s="31" t="s">
        <v>906</v>
      </c>
      <c r="D81" s="31" t="s">
        <v>1046</v>
      </c>
      <c r="E81" s="31" t="s">
        <v>576</v>
      </c>
      <c r="F81" s="90">
        <v>18000</v>
      </c>
      <c r="G81" s="32">
        <v>23.47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44567</v>
      </c>
      <c r="B82" s="32">
        <v>540377</v>
      </c>
      <c r="C82" s="31" t="s">
        <v>906</v>
      </c>
      <c r="D82" s="31" t="s">
        <v>1046</v>
      </c>
      <c r="E82" s="31" t="s">
        <v>577</v>
      </c>
      <c r="F82" s="90">
        <v>42000</v>
      </c>
      <c r="G82" s="32">
        <v>23.13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44567</v>
      </c>
      <c r="B83" s="32">
        <v>540377</v>
      </c>
      <c r="C83" s="31" t="s">
        <v>906</v>
      </c>
      <c r="D83" s="31" t="s">
        <v>1047</v>
      </c>
      <c r="E83" s="31" t="s">
        <v>576</v>
      </c>
      <c r="F83" s="90">
        <v>12000</v>
      </c>
      <c r="G83" s="32">
        <v>24.18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44567</v>
      </c>
      <c r="B84" s="32">
        <v>540377</v>
      </c>
      <c r="C84" s="31" t="s">
        <v>906</v>
      </c>
      <c r="D84" s="31" t="s">
        <v>1047</v>
      </c>
      <c r="E84" s="31" t="s">
        <v>577</v>
      </c>
      <c r="F84" s="90">
        <v>18000</v>
      </c>
      <c r="G84" s="32">
        <v>23.72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44567</v>
      </c>
      <c r="B85" s="32">
        <v>540377</v>
      </c>
      <c r="C85" s="31" t="s">
        <v>906</v>
      </c>
      <c r="D85" s="31" t="s">
        <v>1048</v>
      </c>
      <c r="E85" s="31" t="s">
        <v>577</v>
      </c>
      <c r="F85" s="90">
        <v>18000</v>
      </c>
      <c r="G85" s="32">
        <v>22.83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44567</v>
      </c>
      <c r="B86" s="32">
        <v>540377</v>
      </c>
      <c r="C86" s="31" t="s">
        <v>906</v>
      </c>
      <c r="D86" s="31" t="s">
        <v>1049</v>
      </c>
      <c r="E86" s="31" t="s">
        <v>576</v>
      </c>
      <c r="F86" s="90">
        <v>42000</v>
      </c>
      <c r="G86" s="32">
        <v>23.13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44567</v>
      </c>
      <c r="B87" s="32">
        <v>541983</v>
      </c>
      <c r="C87" s="31" t="s">
        <v>883</v>
      </c>
      <c r="D87" s="31" t="s">
        <v>884</v>
      </c>
      <c r="E87" s="31" t="s">
        <v>577</v>
      </c>
      <c r="F87" s="90">
        <v>100000</v>
      </c>
      <c r="G87" s="32">
        <v>4.95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44567</v>
      </c>
      <c r="B88" s="32">
        <v>541983</v>
      </c>
      <c r="C88" s="31" t="s">
        <v>883</v>
      </c>
      <c r="D88" s="31" t="s">
        <v>919</v>
      </c>
      <c r="E88" s="31" t="s">
        <v>576</v>
      </c>
      <c r="F88" s="90">
        <v>59000</v>
      </c>
      <c r="G88" s="32">
        <v>4.95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44567</v>
      </c>
      <c r="B89" s="32">
        <v>541983</v>
      </c>
      <c r="C89" s="31" t="s">
        <v>883</v>
      </c>
      <c r="D89" s="31" t="s">
        <v>919</v>
      </c>
      <c r="E89" s="31" t="s">
        <v>577</v>
      </c>
      <c r="F89" s="90">
        <v>66000</v>
      </c>
      <c r="G89" s="32">
        <v>5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44567</v>
      </c>
      <c r="B90" s="32">
        <v>533506</v>
      </c>
      <c r="C90" s="31" t="s">
        <v>881</v>
      </c>
      <c r="D90" s="31" t="s">
        <v>875</v>
      </c>
      <c r="E90" s="31" t="s">
        <v>576</v>
      </c>
      <c r="F90" s="90">
        <v>6532000</v>
      </c>
      <c r="G90" s="32">
        <v>5.58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44567</v>
      </c>
      <c r="B91" s="32">
        <v>533506</v>
      </c>
      <c r="C91" s="31" t="s">
        <v>881</v>
      </c>
      <c r="D91" s="31" t="s">
        <v>875</v>
      </c>
      <c r="E91" s="31" t="s">
        <v>577</v>
      </c>
      <c r="F91" s="90">
        <v>32000</v>
      </c>
      <c r="G91" s="32">
        <v>5.5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44567</v>
      </c>
      <c r="B92" s="32">
        <v>509715</v>
      </c>
      <c r="C92" s="31" t="s">
        <v>1050</v>
      </c>
      <c r="D92" s="31" t="s">
        <v>1051</v>
      </c>
      <c r="E92" s="31" t="s">
        <v>576</v>
      </c>
      <c r="F92" s="90">
        <v>160000</v>
      </c>
      <c r="G92" s="32">
        <v>103.75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44567</v>
      </c>
      <c r="B93" s="32">
        <v>517415</v>
      </c>
      <c r="C93" s="31" t="s">
        <v>1052</v>
      </c>
      <c r="D93" s="31" t="s">
        <v>860</v>
      </c>
      <c r="E93" s="31" t="s">
        <v>576</v>
      </c>
      <c r="F93" s="90">
        <v>299172</v>
      </c>
      <c r="G93" s="32">
        <v>23.15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44567</v>
      </c>
      <c r="B94" s="32">
        <v>526622</v>
      </c>
      <c r="C94" s="31" t="s">
        <v>1053</v>
      </c>
      <c r="D94" s="31" t="s">
        <v>860</v>
      </c>
      <c r="E94" s="31" t="s">
        <v>576</v>
      </c>
      <c r="F94" s="90">
        <v>6500000</v>
      </c>
      <c r="G94" s="32">
        <v>1.66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44567</v>
      </c>
      <c r="B95" s="32">
        <v>526622</v>
      </c>
      <c r="C95" s="31" t="s">
        <v>1053</v>
      </c>
      <c r="D95" s="31" t="s">
        <v>1054</v>
      </c>
      <c r="E95" s="31" t="s">
        <v>577</v>
      </c>
      <c r="F95" s="90">
        <v>7400000</v>
      </c>
      <c r="G95" s="32">
        <v>1.66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44567</v>
      </c>
      <c r="B96" s="32">
        <v>523782</v>
      </c>
      <c r="C96" s="31" t="s">
        <v>1055</v>
      </c>
      <c r="D96" s="31" t="s">
        <v>1056</v>
      </c>
      <c r="E96" s="31" t="s">
        <v>577</v>
      </c>
      <c r="F96" s="90">
        <v>46016</v>
      </c>
      <c r="G96" s="32">
        <v>16.46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44567</v>
      </c>
      <c r="B97" s="32">
        <v>539410</v>
      </c>
      <c r="C97" s="31" t="s">
        <v>1057</v>
      </c>
      <c r="D97" s="31" t="s">
        <v>1058</v>
      </c>
      <c r="E97" s="31" t="s">
        <v>577</v>
      </c>
      <c r="F97" s="90">
        <v>400000</v>
      </c>
      <c r="G97" s="32">
        <v>3.8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44567</v>
      </c>
      <c r="B98" s="32">
        <v>539410</v>
      </c>
      <c r="C98" s="31" t="s">
        <v>1057</v>
      </c>
      <c r="D98" s="31" t="s">
        <v>860</v>
      </c>
      <c r="E98" s="31" t="s">
        <v>576</v>
      </c>
      <c r="F98" s="90">
        <v>1267378</v>
      </c>
      <c r="G98" s="32">
        <v>3.8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44567</v>
      </c>
      <c r="B99" s="32">
        <v>539410</v>
      </c>
      <c r="C99" s="31" t="s">
        <v>1057</v>
      </c>
      <c r="D99" s="31" t="s">
        <v>860</v>
      </c>
      <c r="E99" s="31" t="s">
        <v>577</v>
      </c>
      <c r="F99" s="90">
        <v>567378</v>
      </c>
      <c r="G99" s="32">
        <v>4.18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44567</v>
      </c>
      <c r="B100" s="32">
        <v>543207</v>
      </c>
      <c r="C100" s="31" t="s">
        <v>1059</v>
      </c>
      <c r="D100" s="31" t="s">
        <v>1060</v>
      </c>
      <c r="E100" s="31" t="s">
        <v>576</v>
      </c>
      <c r="F100" s="90">
        <v>143488</v>
      </c>
      <c r="G100" s="32">
        <v>13.92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44567</v>
      </c>
      <c r="B101" s="32">
        <v>526345</v>
      </c>
      <c r="C101" s="31" t="s">
        <v>1061</v>
      </c>
      <c r="D101" s="31" t="s">
        <v>1062</v>
      </c>
      <c r="E101" s="31" t="s">
        <v>577</v>
      </c>
      <c r="F101" s="90">
        <v>242000</v>
      </c>
      <c r="G101" s="32">
        <v>23.4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44567</v>
      </c>
      <c r="B102" s="32">
        <v>532911</v>
      </c>
      <c r="C102" s="31" t="s">
        <v>1063</v>
      </c>
      <c r="D102" s="31" t="s">
        <v>1064</v>
      </c>
      <c r="E102" s="31" t="s">
        <v>576</v>
      </c>
      <c r="F102" s="90">
        <v>111882</v>
      </c>
      <c r="G102" s="32">
        <v>9.86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44567</v>
      </c>
      <c r="B103" s="32">
        <v>532911</v>
      </c>
      <c r="C103" s="31" t="s">
        <v>1063</v>
      </c>
      <c r="D103" s="31" t="s">
        <v>954</v>
      </c>
      <c r="E103" s="31" t="s">
        <v>576</v>
      </c>
      <c r="F103" s="90">
        <v>179432</v>
      </c>
      <c r="G103" s="32">
        <v>9.94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44567</v>
      </c>
      <c r="B104" s="32">
        <v>532911</v>
      </c>
      <c r="C104" s="31" t="s">
        <v>1063</v>
      </c>
      <c r="D104" s="31" t="s">
        <v>1064</v>
      </c>
      <c r="E104" s="31" t="s">
        <v>577</v>
      </c>
      <c r="F104" s="90">
        <v>111882</v>
      </c>
      <c r="G104" s="32">
        <v>10.1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44567</v>
      </c>
      <c r="B105" s="32">
        <v>532911</v>
      </c>
      <c r="C105" s="31" t="s">
        <v>1063</v>
      </c>
      <c r="D105" s="31" t="s">
        <v>905</v>
      </c>
      <c r="E105" s="31" t="s">
        <v>577</v>
      </c>
      <c r="F105" s="90">
        <v>195484</v>
      </c>
      <c r="G105" s="32">
        <v>9.86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44567</v>
      </c>
      <c r="B106" s="32">
        <v>536659</v>
      </c>
      <c r="C106" s="31" t="s">
        <v>907</v>
      </c>
      <c r="D106" s="31" t="s">
        <v>956</v>
      </c>
      <c r="E106" s="31" t="s">
        <v>576</v>
      </c>
      <c r="F106" s="90">
        <v>30000</v>
      </c>
      <c r="G106" s="32">
        <v>27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44567</v>
      </c>
      <c r="B107" s="32">
        <v>530951</v>
      </c>
      <c r="C107" s="31" t="s">
        <v>957</v>
      </c>
      <c r="D107" s="31" t="s">
        <v>958</v>
      </c>
      <c r="E107" s="31" t="s">
        <v>577</v>
      </c>
      <c r="F107" s="90">
        <v>38656</v>
      </c>
      <c r="G107" s="32">
        <v>138.27000000000001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44567</v>
      </c>
      <c r="B108" s="32">
        <v>541634</v>
      </c>
      <c r="C108" s="31" t="s">
        <v>1065</v>
      </c>
      <c r="D108" s="31" t="s">
        <v>1021</v>
      </c>
      <c r="E108" s="31" t="s">
        <v>576</v>
      </c>
      <c r="F108" s="90">
        <v>395000</v>
      </c>
      <c r="G108" s="32">
        <v>32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44567</v>
      </c>
      <c r="B109" s="32">
        <v>541634</v>
      </c>
      <c r="C109" s="31" t="s">
        <v>1065</v>
      </c>
      <c r="D109" s="31" t="s">
        <v>1066</v>
      </c>
      <c r="E109" s="31" t="s">
        <v>577</v>
      </c>
      <c r="F109" s="90">
        <v>95000</v>
      </c>
      <c r="G109" s="32">
        <v>32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44567</v>
      </c>
      <c r="B110" s="32">
        <v>541634</v>
      </c>
      <c r="C110" s="31" t="s">
        <v>1065</v>
      </c>
      <c r="D110" s="31" t="s">
        <v>914</v>
      </c>
      <c r="E110" s="31" t="s">
        <v>577</v>
      </c>
      <c r="F110" s="90">
        <v>300000</v>
      </c>
      <c r="G110" s="32">
        <v>32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44567</v>
      </c>
      <c r="B111" s="32">
        <v>531869</v>
      </c>
      <c r="C111" s="31" t="s">
        <v>1067</v>
      </c>
      <c r="D111" s="31" t="s">
        <v>1068</v>
      </c>
      <c r="E111" s="31" t="s">
        <v>576</v>
      </c>
      <c r="F111" s="90">
        <v>100000</v>
      </c>
      <c r="G111" s="32">
        <v>33.67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44567</v>
      </c>
      <c r="B112" s="32">
        <v>521206</v>
      </c>
      <c r="C112" s="31" t="s">
        <v>1069</v>
      </c>
      <c r="D112" s="31" t="s">
        <v>875</v>
      </c>
      <c r="E112" s="31" t="s">
        <v>576</v>
      </c>
      <c r="F112" s="90">
        <v>1000000</v>
      </c>
      <c r="G112" s="32">
        <v>7.07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44567</v>
      </c>
      <c r="B113" s="32">
        <v>539526</v>
      </c>
      <c r="C113" s="31" t="s">
        <v>1070</v>
      </c>
      <c r="D113" s="31" t="s">
        <v>860</v>
      </c>
      <c r="E113" s="31" t="s">
        <v>576</v>
      </c>
      <c r="F113" s="90">
        <v>8496566</v>
      </c>
      <c r="G113" s="32">
        <v>2.16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44567</v>
      </c>
      <c r="B114" s="32">
        <v>538875</v>
      </c>
      <c r="C114" s="31" t="s">
        <v>908</v>
      </c>
      <c r="D114" s="31" t="s">
        <v>909</v>
      </c>
      <c r="E114" s="31" t="s">
        <v>577</v>
      </c>
      <c r="F114" s="90">
        <v>150000</v>
      </c>
      <c r="G114" s="32">
        <v>16.260000000000002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44567</v>
      </c>
      <c r="B115" s="32">
        <v>530525</v>
      </c>
      <c r="C115" s="31" t="s">
        <v>1071</v>
      </c>
      <c r="D115" s="31" t="s">
        <v>860</v>
      </c>
      <c r="E115" s="31" t="s">
        <v>576</v>
      </c>
      <c r="F115" s="90">
        <v>169808</v>
      </c>
      <c r="G115" s="32">
        <v>12.36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44567</v>
      </c>
      <c r="B116" s="32">
        <v>540269</v>
      </c>
      <c r="C116" s="31" t="s">
        <v>1072</v>
      </c>
      <c r="D116" s="31" t="s">
        <v>1073</v>
      </c>
      <c r="E116" s="31" t="s">
        <v>576</v>
      </c>
      <c r="F116" s="90">
        <v>300000</v>
      </c>
      <c r="G116" s="32">
        <v>5.98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44567</v>
      </c>
      <c r="B117" s="32">
        <v>540269</v>
      </c>
      <c r="C117" s="31" t="s">
        <v>1072</v>
      </c>
      <c r="D117" s="31" t="s">
        <v>1074</v>
      </c>
      <c r="E117" s="31" t="s">
        <v>577</v>
      </c>
      <c r="F117" s="90">
        <v>130000</v>
      </c>
      <c r="G117" s="32">
        <v>5.98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44567</v>
      </c>
      <c r="B118" s="32">
        <v>540269</v>
      </c>
      <c r="C118" s="31" t="s">
        <v>1072</v>
      </c>
      <c r="D118" s="31" t="s">
        <v>1075</v>
      </c>
      <c r="E118" s="31" t="s">
        <v>577</v>
      </c>
      <c r="F118" s="90">
        <v>140000</v>
      </c>
      <c r="G118" s="32">
        <v>5.98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44567</v>
      </c>
      <c r="B119" s="32">
        <v>539026</v>
      </c>
      <c r="C119" s="31" t="s">
        <v>1076</v>
      </c>
      <c r="D119" s="31" t="s">
        <v>1077</v>
      </c>
      <c r="E119" s="31" t="s">
        <v>576</v>
      </c>
      <c r="F119" s="90">
        <v>40000</v>
      </c>
      <c r="G119" s="32">
        <v>7.78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44567</v>
      </c>
      <c r="B120" s="32">
        <v>539026</v>
      </c>
      <c r="C120" s="31" t="s">
        <v>1076</v>
      </c>
      <c r="D120" s="31" t="s">
        <v>1078</v>
      </c>
      <c r="E120" s="31" t="s">
        <v>577</v>
      </c>
      <c r="F120" s="90">
        <v>20000</v>
      </c>
      <c r="G120" s="32">
        <v>7.85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44567</v>
      </c>
      <c r="B121" s="32">
        <v>530611</v>
      </c>
      <c r="C121" s="31" t="s">
        <v>959</v>
      </c>
      <c r="D121" s="31" t="s">
        <v>960</v>
      </c>
      <c r="E121" s="31" t="s">
        <v>577</v>
      </c>
      <c r="F121" s="90">
        <v>1000000</v>
      </c>
      <c r="G121" s="32">
        <v>0.56000000000000005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44567</v>
      </c>
      <c r="B122" s="32">
        <v>530611</v>
      </c>
      <c r="C122" s="31" t="s">
        <v>959</v>
      </c>
      <c r="D122" s="31" t="s">
        <v>860</v>
      </c>
      <c r="E122" s="31" t="s">
        <v>576</v>
      </c>
      <c r="F122" s="90">
        <v>1000000</v>
      </c>
      <c r="G122" s="32">
        <v>0.56000000000000005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44567</v>
      </c>
      <c r="B123" s="32">
        <v>541701</v>
      </c>
      <c r="C123" s="31" t="s">
        <v>961</v>
      </c>
      <c r="D123" s="31" t="s">
        <v>1079</v>
      </c>
      <c r="E123" s="31" t="s">
        <v>576</v>
      </c>
      <c r="F123" s="90">
        <v>124200</v>
      </c>
      <c r="G123" s="32">
        <v>355.09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44567</v>
      </c>
      <c r="B124" s="32">
        <v>541701</v>
      </c>
      <c r="C124" s="31" t="s">
        <v>961</v>
      </c>
      <c r="D124" s="31" t="s">
        <v>1080</v>
      </c>
      <c r="E124" s="31" t="s">
        <v>577</v>
      </c>
      <c r="F124" s="90">
        <v>94200</v>
      </c>
      <c r="G124" s="32">
        <v>355.12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44567</v>
      </c>
      <c r="B125" s="32">
        <v>534733</v>
      </c>
      <c r="C125" s="31" t="s">
        <v>921</v>
      </c>
      <c r="D125" s="31" t="s">
        <v>922</v>
      </c>
      <c r="E125" s="31" t="s">
        <v>577</v>
      </c>
      <c r="F125" s="90">
        <v>171640</v>
      </c>
      <c r="G125" s="32">
        <v>11.1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44567</v>
      </c>
      <c r="B126" s="32">
        <v>538496</v>
      </c>
      <c r="C126" s="31" t="s">
        <v>1081</v>
      </c>
      <c r="D126" s="31" t="s">
        <v>1082</v>
      </c>
      <c r="E126" s="31" t="s">
        <v>577</v>
      </c>
      <c r="F126" s="90">
        <v>90000</v>
      </c>
      <c r="G126" s="32">
        <v>18.7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44567</v>
      </c>
      <c r="B127" s="32">
        <v>538496</v>
      </c>
      <c r="C127" s="31" t="s">
        <v>1081</v>
      </c>
      <c r="D127" s="31" t="s">
        <v>1075</v>
      </c>
      <c r="E127" s="31" t="s">
        <v>576</v>
      </c>
      <c r="F127" s="90">
        <v>90000</v>
      </c>
      <c r="G127" s="32">
        <v>18.7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44567</v>
      </c>
      <c r="B128" s="32">
        <v>526638</v>
      </c>
      <c r="C128" s="31" t="s">
        <v>1083</v>
      </c>
      <c r="D128" s="31" t="s">
        <v>1084</v>
      </c>
      <c r="E128" s="31" t="s">
        <v>577</v>
      </c>
      <c r="F128" s="90">
        <v>40000</v>
      </c>
      <c r="G128" s="32">
        <v>81.099999999999994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44567</v>
      </c>
      <c r="B129" s="32">
        <v>526638</v>
      </c>
      <c r="C129" s="31" t="s">
        <v>1083</v>
      </c>
      <c r="D129" s="31" t="s">
        <v>860</v>
      </c>
      <c r="E129" s="31" t="s">
        <v>576</v>
      </c>
      <c r="F129" s="90">
        <v>100049</v>
      </c>
      <c r="G129" s="32">
        <v>81.099999999999994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44567</v>
      </c>
      <c r="B130" s="32">
        <v>526638</v>
      </c>
      <c r="C130" s="31" t="s">
        <v>1083</v>
      </c>
      <c r="D130" s="31" t="s">
        <v>860</v>
      </c>
      <c r="E130" s="31" t="s">
        <v>577</v>
      </c>
      <c r="F130" s="90">
        <v>20407</v>
      </c>
      <c r="G130" s="32">
        <v>86.11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44567</v>
      </c>
      <c r="B131" s="32">
        <v>539310</v>
      </c>
      <c r="C131" s="31" t="s">
        <v>1085</v>
      </c>
      <c r="D131" s="31" t="s">
        <v>1086</v>
      </c>
      <c r="E131" s="31" t="s">
        <v>576</v>
      </c>
      <c r="F131" s="90">
        <v>50000</v>
      </c>
      <c r="G131" s="32">
        <v>40.15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44567</v>
      </c>
      <c r="B132" s="32">
        <v>539310</v>
      </c>
      <c r="C132" s="31" t="s">
        <v>1085</v>
      </c>
      <c r="D132" s="31" t="s">
        <v>1086</v>
      </c>
      <c r="E132" s="31" t="s">
        <v>577</v>
      </c>
      <c r="F132" s="90">
        <v>164500</v>
      </c>
      <c r="G132" s="32">
        <v>40.22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44567</v>
      </c>
      <c r="B133" s="32">
        <v>542923</v>
      </c>
      <c r="C133" s="31" t="s">
        <v>1087</v>
      </c>
      <c r="D133" s="31" t="s">
        <v>1088</v>
      </c>
      <c r="E133" s="31" t="s">
        <v>577</v>
      </c>
      <c r="F133" s="90">
        <v>100000</v>
      </c>
      <c r="G133" s="32">
        <v>9.56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44567</v>
      </c>
      <c r="B134" s="32">
        <v>521188</v>
      </c>
      <c r="C134" s="31" t="s">
        <v>1089</v>
      </c>
      <c r="D134" s="31" t="s">
        <v>1090</v>
      </c>
      <c r="E134" s="31" t="s">
        <v>577</v>
      </c>
      <c r="F134" s="90">
        <v>15892</v>
      </c>
      <c r="G134" s="32">
        <v>16.77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44567</v>
      </c>
      <c r="B135" s="32">
        <v>526775</v>
      </c>
      <c r="C135" s="31" t="s">
        <v>923</v>
      </c>
      <c r="D135" s="31" t="s">
        <v>924</v>
      </c>
      <c r="E135" s="31" t="s">
        <v>577</v>
      </c>
      <c r="F135" s="90">
        <v>131715</v>
      </c>
      <c r="G135" s="32">
        <v>43.38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44567</v>
      </c>
      <c r="B136" s="32">
        <v>531518</v>
      </c>
      <c r="C136" s="31" t="s">
        <v>1091</v>
      </c>
      <c r="D136" s="31" t="s">
        <v>905</v>
      </c>
      <c r="E136" s="31" t="s">
        <v>576</v>
      </c>
      <c r="F136" s="90">
        <v>4638720</v>
      </c>
      <c r="G136" s="32">
        <v>2.85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44567</v>
      </c>
      <c r="B137" s="32">
        <v>531518</v>
      </c>
      <c r="C137" s="31" t="s">
        <v>1091</v>
      </c>
      <c r="D137" s="31" t="s">
        <v>905</v>
      </c>
      <c r="E137" s="31" t="s">
        <v>577</v>
      </c>
      <c r="F137" s="90">
        <v>2</v>
      </c>
      <c r="G137" s="32">
        <v>2.85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44567</v>
      </c>
      <c r="B138" s="32">
        <v>531025</v>
      </c>
      <c r="C138" s="31" t="s">
        <v>962</v>
      </c>
      <c r="D138" s="31" t="s">
        <v>860</v>
      </c>
      <c r="E138" s="31" t="s">
        <v>577</v>
      </c>
      <c r="F138" s="90">
        <v>775000</v>
      </c>
      <c r="G138" s="32">
        <v>10.09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44567</v>
      </c>
      <c r="B139" s="32">
        <v>531668</v>
      </c>
      <c r="C139" s="31" t="s">
        <v>1092</v>
      </c>
      <c r="D139" s="31" t="s">
        <v>1093</v>
      </c>
      <c r="E139" s="31" t="s">
        <v>576</v>
      </c>
      <c r="F139" s="90">
        <v>110000</v>
      </c>
      <c r="G139" s="32">
        <v>4.24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44567</v>
      </c>
      <c r="B140" s="32">
        <v>531668</v>
      </c>
      <c r="C140" s="31" t="s">
        <v>1092</v>
      </c>
      <c r="D140" s="31" t="s">
        <v>1094</v>
      </c>
      <c r="E140" s="31" t="s">
        <v>577</v>
      </c>
      <c r="F140" s="90">
        <v>110000</v>
      </c>
      <c r="G140" s="32">
        <v>4.24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44567</v>
      </c>
      <c r="B141" s="32">
        <v>543436</v>
      </c>
      <c r="C141" s="31" t="s">
        <v>1095</v>
      </c>
      <c r="D141" s="31" t="s">
        <v>903</v>
      </c>
      <c r="E141" s="31" t="s">
        <v>576</v>
      </c>
      <c r="F141" s="90">
        <v>1600</v>
      </c>
      <c r="G141" s="32">
        <v>221.45</v>
      </c>
      <c r="H141" s="32" t="s">
        <v>312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44567</v>
      </c>
      <c r="B142" s="32">
        <v>543436</v>
      </c>
      <c r="C142" s="31" t="s">
        <v>1095</v>
      </c>
      <c r="D142" s="31" t="s">
        <v>903</v>
      </c>
      <c r="E142" s="31" t="s">
        <v>577</v>
      </c>
      <c r="F142" s="90">
        <v>4000</v>
      </c>
      <c r="G142" s="32">
        <v>219.35</v>
      </c>
      <c r="H142" s="32" t="s">
        <v>312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44567</v>
      </c>
      <c r="B143" s="32">
        <v>500780</v>
      </c>
      <c r="C143" s="31" t="s">
        <v>1096</v>
      </c>
      <c r="D143" s="31" t="s">
        <v>1097</v>
      </c>
      <c r="E143" s="31" t="s">
        <v>576</v>
      </c>
      <c r="F143" s="90">
        <v>334000</v>
      </c>
      <c r="G143" s="32">
        <v>155.87</v>
      </c>
      <c r="H143" s="32" t="s">
        <v>312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44567</v>
      </c>
      <c r="B144" s="32" t="s">
        <v>1008</v>
      </c>
      <c r="C144" s="31" t="s">
        <v>1098</v>
      </c>
      <c r="D144" s="31" t="s">
        <v>1099</v>
      </c>
      <c r="E144" s="31" t="s">
        <v>576</v>
      </c>
      <c r="F144" s="90">
        <v>900000</v>
      </c>
      <c r="G144" s="32">
        <v>7.33</v>
      </c>
      <c r="H144" s="32" t="s">
        <v>863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44567</v>
      </c>
      <c r="B145" s="32" t="s">
        <v>1008</v>
      </c>
      <c r="C145" s="31" t="s">
        <v>1098</v>
      </c>
      <c r="D145" s="31" t="s">
        <v>880</v>
      </c>
      <c r="E145" s="31" t="s">
        <v>576</v>
      </c>
      <c r="F145" s="90">
        <v>500001</v>
      </c>
      <c r="G145" s="32">
        <v>7.4</v>
      </c>
      <c r="H145" s="32" t="s">
        <v>863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44567</v>
      </c>
      <c r="B146" s="32" t="s">
        <v>1100</v>
      </c>
      <c r="C146" s="31" t="s">
        <v>1101</v>
      </c>
      <c r="D146" s="31" t="s">
        <v>1102</v>
      </c>
      <c r="E146" s="31" t="s">
        <v>576</v>
      </c>
      <c r="F146" s="90">
        <v>50000</v>
      </c>
      <c r="G146" s="32">
        <v>16.8</v>
      </c>
      <c r="H146" s="32" t="s">
        <v>863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44567</v>
      </c>
      <c r="B147" s="32" t="s">
        <v>1103</v>
      </c>
      <c r="C147" s="31" t="s">
        <v>1104</v>
      </c>
      <c r="D147" s="31" t="s">
        <v>876</v>
      </c>
      <c r="E147" s="31" t="s">
        <v>576</v>
      </c>
      <c r="F147" s="90">
        <v>62907</v>
      </c>
      <c r="G147" s="32">
        <v>175.64</v>
      </c>
      <c r="H147" s="32" t="s">
        <v>863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44567</v>
      </c>
      <c r="B148" s="32" t="s">
        <v>1105</v>
      </c>
      <c r="C148" s="31" t="s">
        <v>1106</v>
      </c>
      <c r="D148" s="31" t="s">
        <v>1107</v>
      </c>
      <c r="E148" s="31" t="s">
        <v>576</v>
      </c>
      <c r="F148" s="90">
        <v>771000</v>
      </c>
      <c r="G148" s="32">
        <v>7.59</v>
      </c>
      <c r="H148" s="32" t="s">
        <v>863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44567</v>
      </c>
      <c r="B149" s="32" t="s">
        <v>964</v>
      </c>
      <c r="C149" s="31" t="s">
        <v>965</v>
      </c>
      <c r="D149" s="31" t="s">
        <v>876</v>
      </c>
      <c r="E149" s="31" t="s">
        <v>576</v>
      </c>
      <c r="F149" s="90">
        <v>1582889</v>
      </c>
      <c r="G149" s="32">
        <v>90.13</v>
      </c>
      <c r="H149" s="32" t="s">
        <v>863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44567</v>
      </c>
      <c r="B150" s="32" t="s">
        <v>964</v>
      </c>
      <c r="C150" s="31" t="s">
        <v>965</v>
      </c>
      <c r="D150" s="31" t="s">
        <v>890</v>
      </c>
      <c r="E150" s="31" t="s">
        <v>576</v>
      </c>
      <c r="F150" s="90">
        <v>2051312</v>
      </c>
      <c r="G150" s="32">
        <v>90.33</v>
      </c>
      <c r="H150" s="32" t="s">
        <v>863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44567</v>
      </c>
      <c r="B151" s="32" t="s">
        <v>1108</v>
      </c>
      <c r="C151" s="31" t="s">
        <v>1109</v>
      </c>
      <c r="D151" s="31" t="s">
        <v>880</v>
      </c>
      <c r="E151" s="31" t="s">
        <v>576</v>
      </c>
      <c r="F151" s="90">
        <v>500000</v>
      </c>
      <c r="G151" s="32">
        <v>34.6</v>
      </c>
      <c r="H151" s="32" t="s">
        <v>863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44567</v>
      </c>
      <c r="B152" s="32" t="s">
        <v>1110</v>
      </c>
      <c r="C152" s="31" t="s">
        <v>1111</v>
      </c>
      <c r="D152" s="31" t="s">
        <v>1112</v>
      </c>
      <c r="E152" s="31" t="s">
        <v>576</v>
      </c>
      <c r="F152" s="90">
        <v>6818</v>
      </c>
      <c r="G152" s="32">
        <v>1457.09</v>
      </c>
      <c r="H152" s="32" t="s">
        <v>863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44567</v>
      </c>
      <c r="B153" s="32" t="s">
        <v>1113</v>
      </c>
      <c r="C153" s="31" t="s">
        <v>1114</v>
      </c>
      <c r="D153" s="31" t="s">
        <v>875</v>
      </c>
      <c r="E153" s="31" t="s">
        <v>576</v>
      </c>
      <c r="F153" s="90">
        <v>730000</v>
      </c>
      <c r="G153" s="32">
        <v>37.76</v>
      </c>
      <c r="H153" s="32" t="s">
        <v>863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44567</v>
      </c>
      <c r="B154" s="32" t="s">
        <v>966</v>
      </c>
      <c r="C154" s="31" t="s">
        <v>967</v>
      </c>
      <c r="D154" s="31" t="s">
        <v>920</v>
      </c>
      <c r="E154" s="31" t="s">
        <v>576</v>
      </c>
      <c r="F154" s="90">
        <v>394219</v>
      </c>
      <c r="G154" s="32">
        <v>89.9</v>
      </c>
      <c r="H154" s="32" t="s">
        <v>863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44567</v>
      </c>
      <c r="B155" s="32" t="s">
        <v>881</v>
      </c>
      <c r="C155" s="31" t="s">
        <v>882</v>
      </c>
      <c r="D155" s="31" t="s">
        <v>880</v>
      </c>
      <c r="E155" s="31" t="s">
        <v>576</v>
      </c>
      <c r="F155" s="90">
        <v>11748022</v>
      </c>
      <c r="G155" s="32">
        <v>5.55</v>
      </c>
      <c r="H155" s="32" t="s">
        <v>863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44567</v>
      </c>
      <c r="B156" s="32" t="s">
        <v>881</v>
      </c>
      <c r="C156" s="31" t="s">
        <v>882</v>
      </c>
      <c r="D156" s="31" t="s">
        <v>925</v>
      </c>
      <c r="E156" s="31" t="s">
        <v>576</v>
      </c>
      <c r="F156" s="90">
        <v>13525393</v>
      </c>
      <c r="G156" s="32">
        <v>5.42</v>
      </c>
      <c r="H156" s="32" t="s">
        <v>863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44567</v>
      </c>
      <c r="B157" s="32" t="s">
        <v>1115</v>
      </c>
      <c r="C157" s="31" t="s">
        <v>1116</v>
      </c>
      <c r="D157" s="31" t="s">
        <v>925</v>
      </c>
      <c r="E157" s="31" t="s">
        <v>576</v>
      </c>
      <c r="F157" s="90">
        <v>50893325</v>
      </c>
      <c r="G157" s="32">
        <v>7.53</v>
      </c>
      <c r="H157" s="32" t="s">
        <v>863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44567</v>
      </c>
      <c r="B158" s="32" t="s">
        <v>1117</v>
      </c>
      <c r="C158" s="31" t="s">
        <v>1118</v>
      </c>
      <c r="D158" s="31" t="s">
        <v>890</v>
      </c>
      <c r="E158" s="31" t="s">
        <v>576</v>
      </c>
      <c r="F158" s="90">
        <v>347967</v>
      </c>
      <c r="G158" s="32">
        <v>231.62</v>
      </c>
      <c r="H158" s="32" t="s">
        <v>863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44567</v>
      </c>
      <c r="B159" s="32" t="s">
        <v>1117</v>
      </c>
      <c r="C159" s="31" t="s">
        <v>1118</v>
      </c>
      <c r="D159" s="31" t="s">
        <v>876</v>
      </c>
      <c r="E159" s="31" t="s">
        <v>576</v>
      </c>
      <c r="F159" s="90">
        <v>366700</v>
      </c>
      <c r="G159" s="32">
        <v>231.95</v>
      </c>
      <c r="H159" s="32" t="s">
        <v>863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44567</v>
      </c>
      <c r="B160" s="32" t="s">
        <v>1119</v>
      </c>
      <c r="C160" s="31" t="s">
        <v>1120</v>
      </c>
      <c r="D160" s="31" t="s">
        <v>876</v>
      </c>
      <c r="E160" s="31" t="s">
        <v>576</v>
      </c>
      <c r="F160" s="90">
        <v>127582</v>
      </c>
      <c r="G160" s="32">
        <v>83.11</v>
      </c>
      <c r="H160" s="32" t="s">
        <v>863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44567</v>
      </c>
      <c r="B161" s="32" t="s">
        <v>1121</v>
      </c>
      <c r="C161" s="31" t="s">
        <v>1122</v>
      </c>
      <c r="D161" s="31" t="s">
        <v>860</v>
      </c>
      <c r="E161" s="31" t="s">
        <v>576</v>
      </c>
      <c r="F161" s="90">
        <v>10</v>
      </c>
      <c r="G161" s="32">
        <v>30.57</v>
      </c>
      <c r="H161" s="32" t="s">
        <v>863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44567</v>
      </c>
      <c r="B162" s="32" t="s">
        <v>1123</v>
      </c>
      <c r="C162" s="31" t="s">
        <v>1124</v>
      </c>
      <c r="D162" s="31" t="s">
        <v>1125</v>
      </c>
      <c r="E162" s="31" t="s">
        <v>576</v>
      </c>
      <c r="F162" s="90">
        <v>163689</v>
      </c>
      <c r="G162" s="32">
        <v>16.670000000000002</v>
      </c>
      <c r="H162" s="32" t="s">
        <v>863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44567</v>
      </c>
      <c r="B163" s="32" t="s">
        <v>185</v>
      </c>
      <c r="C163" s="31" t="s">
        <v>1126</v>
      </c>
      <c r="D163" s="31" t="s">
        <v>1127</v>
      </c>
      <c r="E163" s="31" t="s">
        <v>576</v>
      </c>
      <c r="F163" s="90">
        <v>3004315</v>
      </c>
      <c r="G163" s="32">
        <v>135.44</v>
      </c>
      <c r="H163" s="32" t="s">
        <v>863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44567</v>
      </c>
      <c r="B164" s="32" t="s">
        <v>891</v>
      </c>
      <c r="C164" s="31" t="s">
        <v>892</v>
      </c>
      <c r="D164" s="31" t="s">
        <v>880</v>
      </c>
      <c r="E164" s="31" t="s">
        <v>576</v>
      </c>
      <c r="F164" s="90">
        <v>315645</v>
      </c>
      <c r="G164" s="32">
        <v>19.54</v>
      </c>
      <c r="H164" s="32" t="s">
        <v>863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44567</v>
      </c>
      <c r="B165" s="32" t="s">
        <v>981</v>
      </c>
      <c r="C165" s="31" t="s">
        <v>982</v>
      </c>
      <c r="D165" s="31" t="s">
        <v>1128</v>
      </c>
      <c r="E165" s="31" t="s">
        <v>576</v>
      </c>
      <c r="F165" s="90">
        <v>59926</v>
      </c>
      <c r="G165" s="32">
        <v>177.47</v>
      </c>
      <c r="H165" s="32" t="s">
        <v>863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44567</v>
      </c>
      <c r="B166" s="32" t="s">
        <v>968</v>
      </c>
      <c r="C166" s="31" t="s">
        <v>969</v>
      </c>
      <c r="D166" s="31" t="s">
        <v>860</v>
      </c>
      <c r="E166" s="31" t="s">
        <v>576</v>
      </c>
      <c r="F166" s="90">
        <v>200019</v>
      </c>
      <c r="G166" s="32">
        <v>3.85</v>
      </c>
      <c r="H166" s="32" t="s">
        <v>863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44567</v>
      </c>
      <c r="B167" s="32" t="s">
        <v>968</v>
      </c>
      <c r="C167" s="31" t="s">
        <v>969</v>
      </c>
      <c r="D167" s="31" t="s">
        <v>1129</v>
      </c>
      <c r="E167" s="31" t="s">
        <v>576</v>
      </c>
      <c r="F167" s="90">
        <v>3497895</v>
      </c>
      <c r="G167" s="32">
        <v>3.85</v>
      </c>
      <c r="H167" s="32" t="s">
        <v>863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44567</v>
      </c>
      <c r="B168" s="32" t="s">
        <v>968</v>
      </c>
      <c r="C168" s="31" t="s">
        <v>969</v>
      </c>
      <c r="D168" s="31" t="s">
        <v>1130</v>
      </c>
      <c r="E168" s="31" t="s">
        <v>576</v>
      </c>
      <c r="F168" s="90">
        <v>5000000</v>
      </c>
      <c r="G168" s="32">
        <v>3.55</v>
      </c>
      <c r="H168" s="32" t="s">
        <v>863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44567</v>
      </c>
      <c r="B169" s="32" t="s">
        <v>968</v>
      </c>
      <c r="C169" s="31" t="s">
        <v>969</v>
      </c>
      <c r="D169" s="31" t="s">
        <v>928</v>
      </c>
      <c r="E169" s="31" t="s">
        <v>576</v>
      </c>
      <c r="F169" s="90">
        <v>4500000</v>
      </c>
      <c r="G169" s="32">
        <v>3.77</v>
      </c>
      <c r="H169" s="32" t="s">
        <v>863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44567</v>
      </c>
      <c r="B170" s="32" t="s">
        <v>968</v>
      </c>
      <c r="C170" s="31" t="s">
        <v>969</v>
      </c>
      <c r="D170" s="31" t="s">
        <v>875</v>
      </c>
      <c r="E170" s="31" t="s">
        <v>576</v>
      </c>
      <c r="F170" s="90">
        <v>17059777</v>
      </c>
      <c r="G170" s="32">
        <v>3.76</v>
      </c>
      <c r="H170" s="32" t="s">
        <v>863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44567</v>
      </c>
      <c r="B171" s="32" t="s">
        <v>968</v>
      </c>
      <c r="C171" s="31" t="s">
        <v>969</v>
      </c>
      <c r="D171" s="31" t="s">
        <v>1131</v>
      </c>
      <c r="E171" s="31" t="s">
        <v>576</v>
      </c>
      <c r="F171" s="90">
        <v>3334074</v>
      </c>
      <c r="G171" s="32">
        <v>3.77</v>
      </c>
      <c r="H171" s="32" t="s">
        <v>863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44567</v>
      </c>
      <c r="B172" s="32" t="s">
        <v>968</v>
      </c>
      <c r="C172" s="31" t="s">
        <v>969</v>
      </c>
      <c r="D172" s="31" t="s">
        <v>925</v>
      </c>
      <c r="E172" s="31" t="s">
        <v>576</v>
      </c>
      <c r="F172" s="90">
        <v>5866385</v>
      </c>
      <c r="G172" s="32">
        <v>3.78</v>
      </c>
      <c r="H172" s="32" t="s">
        <v>863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44567</v>
      </c>
      <c r="B173" s="32" t="s">
        <v>1132</v>
      </c>
      <c r="C173" s="31" t="s">
        <v>1133</v>
      </c>
      <c r="D173" s="31" t="s">
        <v>925</v>
      </c>
      <c r="E173" s="31" t="s">
        <v>576</v>
      </c>
      <c r="F173" s="90">
        <v>122228</v>
      </c>
      <c r="G173" s="32">
        <v>33.659999999999997</v>
      </c>
      <c r="H173" s="32" t="s">
        <v>863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44567</v>
      </c>
      <c r="B174" s="32" t="s">
        <v>1132</v>
      </c>
      <c r="C174" s="31" t="s">
        <v>1133</v>
      </c>
      <c r="D174" s="31" t="s">
        <v>890</v>
      </c>
      <c r="E174" s="31" t="s">
        <v>576</v>
      </c>
      <c r="F174" s="90">
        <v>103570</v>
      </c>
      <c r="G174" s="32">
        <v>33.85</v>
      </c>
      <c r="H174" s="32" t="s">
        <v>863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44567</v>
      </c>
      <c r="B175" s="32" t="s">
        <v>1134</v>
      </c>
      <c r="C175" s="31" t="s">
        <v>1135</v>
      </c>
      <c r="D175" s="31" t="s">
        <v>860</v>
      </c>
      <c r="E175" s="31" t="s">
        <v>576</v>
      </c>
      <c r="F175" s="90">
        <v>5841193</v>
      </c>
      <c r="G175" s="32">
        <v>4.25</v>
      </c>
      <c r="H175" s="32" t="s">
        <v>863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44567</v>
      </c>
      <c r="B176" s="32" t="s">
        <v>1136</v>
      </c>
      <c r="C176" s="31" t="s">
        <v>1137</v>
      </c>
      <c r="D176" s="31" t="s">
        <v>860</v>
      </c>
      <c r="E176" s="31" t="s">
        <v>576</v>
      </c>
      <c r="F176" s="90">
        <v>81617</v>
      </c>
      <c r="G176" s="32">
        <v>208.76</v>
      </c>
      <c r="H176" s="32" t="s">
        <v>863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44567</v>
      </c>
      <c r="B177" s="32" t="s">
        <v>970</v>
      </c>
      <c r="C177" s="31" t="s">
        <v>971</v>
      </c>
      <c r="D177" s="31" t="s">
        <v>876</v>
      </c>
      <c r="E177" s="31" t="s">
        <v>576</v>
      </c>
      <c r="F177" s="90">
        <v>73444</v>
      </c>
      <c r="G177" s="32">
        <v>551.5</v>
      </c>
      <c r="H177" s="32" t="s">
        <v>863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44567</v>
      </c>
      <c r="B178" s="32" t="s">
        <v>972</v>
      </c>
      <c r="C178" s="31" t="s">
        <v>973</v>
      </c>
      <c r="D178" s="31" t="s">
        <v>876</v>
      </c>
      <c r="E178" s="31" t="s">
        <v>576</v>
      </c>
      <c r="F178" s="90">
        <v>54972</v>
      </c>
      <c r="G178" s="32">
        <v>125.72</v>
      </c>
      <c r="H178" s="32" t="s">
        <v>863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44567</v>
      </c>
      <c r="B179" s="32" t="s">
        <v>974</v>
      </c>
      <c r="C179" s="31" t="s">
        <v>975</v>
      </c>
      <c r="D179" s="31" t="s">
        <v>925</v>
      </c>
      <c r="E179" s="31" t="s">
        <v>576</v>
      </c>
      <c r="F179" s="90">
        <v>1644483</v>
      </c>
      <c r="G179" s="32">
        <v>4.76</v>
      </c>
      <c r="H179" s="32" t="s">
        <v>863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44567</v>
      </c>
      <c r="B180" s="32" t="s">
        <v>1138</v>
      </c>
      <c r="C180" s="31" t="s">
        <v>1139</v>
      </c>
      <c r="D180" s="31" t="s">
        <v>1140</v>
      </c>
      <c r="E180" s="31" t="s">
        <v>576</v>
      </c>
      <c r="F180" s="90">
        <v>106300</v>
      </c>
      <c r="G180" s="32">
        <v>123.1</v>
      </c>
      <c r="H180" s="32" t="s">
        <v>863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44567</v>
      </c>
      <c r="B181" s="32" t="s">
        <v>1091</v>
      </c>
      <c r="C181" s="31" t="s">
        <v>1141</v>
      </c>
      <c r="D181" s="31" t="s">
        <v>860</v>
      </c>
      <c r="E181" s="31" t="s">
        <v>576</v>
      </c>
      <c r="F181" s="90">
        <v>4000000</v>
      </c>
      <c r="G181" s="32">
        <v>2.75</v>
      </c>
      <c r="H181" s="32" t="s">
        <v>863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44567</v>
      </c>
      <c r="B182" s="32" t="s">
        <v>1142</v>
      </c>
      <c r="C182" s="31" t="s">
        <v>1143</v>
      </c>
      <c r="D182" s="31" t="s">
        <v>1144</v>
      </c>
      <c r="E182" s="31" t="s">
        <v>576</v>
      </c>
      <c r="F182" s="90">
        <v>20000000</v>
      </c>
      <c r="G182" s="32">
        <v>0.9</v>
      </c>
      <c r="H182" s="32" t="s">
        <v>863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44567</v>
      </c>
      <c r="B183" s="32" t="s">
        <v>1145</v>
      </c>
      <c r="C183" s="31" t="s">
        <v>1146</v>
      </c>
      <c r="D183" s="31" t="s">
        <v>1147</v>
      </c>
      <c r="E183" s="31" t="s">
        <v>576</v>
      </c>
      <c r="F183" s="90">
        <v>264198</v>
      </c>
      <c r="G183" s="32">
        <v>154.22999999999999</v>
      </c>
      <c r="H183" s="32" t="s">
        <v>863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44567</v>
      </c>
      <c r="B184" s="32" t="s">
        <v>1145</v>
      </c>
      <c r="C184" s="31" t="s">
        <v>1146</v>
      </c>
      <c r="D184" s="31" t="s">
        <v>860</v>
      </c>
      <c r="E184" s="31" t="s">
        <v>576</v>
      </c>
      <c r="F184" s="90">
        <v>569009</v>
      </c>
      <c r="G184" s="32">
        <v>142.03</v>
      </c>
      <c r="H184" s="32" t="s">
        <v>863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44567</v>
      </c>
      <c r="B185" s="32" t="s">
        <v>1145</v>
      </c>
      <c r="C185" s="31" t="s">
        <v>1146</v>
      </c>
      <c r="D185" s="31" t="s">
        <v>880</v>
      </c>
      <c r="E185" s="31" t="s">
        <v>576</v>
      </c>
      <c r="F185" s="90">
        <v>379366</v>
      </c>
      <c r="G185" s="32">
        <v>141.80000000000001</v>
      </c>
      <c r="H185" s="32" t="s">
        <v>863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44567</v>
      </c>
      <c r="B186" s="32" t="s">
        <v>1148</v>
      </c>
      <c r="C186" s="31" t="s">
        <v>1149</v>
      </c>
      <c r="D186" s="31" t="s">
        <v>1150</v>
      </c>
      <c r="E186" s="31" t="s">
        <v>576</v>
      </c>
      <c r="F186" s="90">
        <v>5000000</v>
      </c>
      <c r="G186" s="32">
        <v>19.57</v>
      </c>
      <c r="H186" s="32" t="s">
        <v>863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44567</v>
      </c>
      <c r="B187" s="32" t="s">
        <v>1148</v>
      </c>
      <c r="C187" s="31" t="s">
        <v>1149</v>
      </c>
      <c r="D187" s="31" t="s">
        <v>875</v>
      </c>
      <c r="E187" s="31" t="s">
        <v>576</v>
      </c>
      <c r="F187" s="90">
        <v>2139018</v>
      </c>
      <c r="G187" s="32">
        <v>18.75</v>
      </c>
      <c r="H187" s="32" t="s">
        <v>863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44567</v>
      </c>
      <c r="B188" s="32" t="s">
        <v>1148</v>
      </c>
      <c r="C188" s="31" t="s">
        <v>1149</v>
      </c>
      <c r="D188" s="31" t="s">
        <v>876</v>
      </c>
      <c r="E188" s="31" t="s">
        <v>576</v>
      </c>
      <c r="F188" s="90">
        <v>2327576</v>
      </c>
      <c r="G188" s="32">
        <v>17.940000000000001</v>
      </c>
      <c r="H188" s="32" t="s">
        <v>863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44567</v>
      </c>
      <c r="B189" s="32" t="s">
        <v>1148</v>
      </c>
      <c r="C189" s="31" t="s">
        <v>1149</v>
      </c>
      <c r="D189" s="31" t="s">
        <v>860</v>
      </c>
      <c r="E189" s="31" t="s">
        <v>576</v>
      </c>
      <c r="F189" s="90">
        <v>1881288</v>
      </c>
      <c r="G189" s="32">
        <v>18.78</v>
      </c>
      <c r="H189" s="32" t="s">
        <v>863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44567</v>
      </c>
      <c r="B190" s="32" t="s">
        <v>1148</v>
      </c>
      <c r="C190" s="31" t="s">
        <v>1149</v>
      </c>
      <c r="D190" s="31" t="s">
        <v>920</v>
      </c>
      <c r="E190" s="31" t="s">
        <v>576</v>
      </c>
      <c r="F190" s="90">
        <v>5013427</v>
      </c>
      <c r="G190" s="32">
        <v>18.190000000000001</v>
      </c>
      <c r="H190" s="32" t="s">
        <v>863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44567</v>
      </c>
      <c r="B191" s="32" t="s">
        <v>1096</v>
      </c>
      <c r="C191" s="31" t="s">
        <v>1151</v>
      </c>
      <c r="D191" s="31" t="s">
        <v>1097</v>
      </c>
      <c r="E191" s="31" t="s">
        <v>576</v>
      </c>
      <c r="F191" s="90">
        <v>174381</v>
      </c>
      <c r="G191" s="32">
        <v>155.41999999999999</v>
      </c>
      <c r="H191" s="32" t="s">
        <v>863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44567</v>
      </c>
      <c r="B192" s="32" t="s">
        <v>1008</v>
      </c>
      <c r="C192" s="31" t="s">
        <v>1098</v>
      </c>
      <c r="D192" s="31" t="s">
        <v>1152</v>
      </c>
      <c r="E192" s="31" t="s">
        <v>577</v>
      </c>
      <c r="F192" s="90">
        <v>500000</v>
      </c>
      <c r="G192" s="32">
        <v>7.3</v>
      </c>
      <c r="H192" s="32" t="s">
        <v>863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44567</v>
      </c>
      <c r="B193" s="32" t="s">
        <v>1100</v>
      </c>
      <c r="C193" s="31" t="s">
        <v>1101</v>
      </c>
      <c r="D193" s="31" t="s">
        <v>1153</v>
      </c>
      <c r="E193" s="31" t="s">
        <v>577</v>
      </c>
      <c r="F193" s="90">
        <v>380281</v>
      </c>
      <c r="G193" s="32">
        <v>16.8</v>
      </c>
      <c r="H193" s="32" t="s">
        <v>863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44567</v>
      </c>
      <c r="B194" s="32" t="s">
        <v>1100</v>
      </c>
      <c r="C194" s="31" t="s">
        <v>1101</v>
      </c>
      <c r="D194" s="31" t="s">
        <v>1154</v>
      </c>
      <c r="E194" s="31" t="s">
        <v>577</v>
      </c>
      <c r="F194" s="90">
        <v>69025</v>
      </c>
      <c r="G194" s="32">
        <v>16.8</v>
      </c>
      <c r="H194" s="32" t="s">
        <v>863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44567</v>
      </c>
      <c r="B195" s="32" t="s">
        <v>1100</v>
      </c>
      <c r="C195" s="31" t="s">
        <v>1101</v>
      </c>
      <c r="D195" s="31" t="s">
        <v>1155</v>
      </c>
      <c r="E195" s="31" t="s">
        <v>577</v>
      </c>
      <c r="F195" s="90">
        <v>49808</v>
      </c>
      <c r="G195" s="32">
        <v>16.8</v>
      </c>
      <c r="H195" s="32" t="s">
        <v>863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44567</v>
      </c>
      <c r="B196" s="32" t="s">
        <v>1103</v>
      </c>
      <c r="C196" s="31" t="s">
        <v>1104</v>
      </c>
      <c r="D196" s="31" t="s">
        <v>876</v>
      </c>
      <c r="E196" s="31" t="s">
        <v>577</v>
      </c>
      <c r="F196" s="90">
        <v>62907</v>
      </c>
      <c r="G196" s="32">
        <v>176.09</v>
      </c>
      <c r="H196" s="32" t="s">
        <v>863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44567</v>
      </c>
      <c r="B197" s="32" t="s">
        <v>1105</v>
      </c>
      <c r="C197" s="31" t="s">
        <v>1106</v>
      </c>
      <c r="D197" s="31" t="s">
        <v>1156</v>
      </c>
      <c r="E197" s="31" t="s">
        <v>577</v>
      </c>
      <c r="F197" s="90">
        <v>276000</v>
      </c>
      <c r="G197" s="32">
        <v>7.5</v>
      </c>
      <c r="H197" s="32" t="s">
        <v>863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44567</v>
      </c>
      <c r="B198" s="32" t="s">
        <v>1105</v>
      </c>
      <c r="C198" s="31" t="s">
        <v>1106</v>
      </c>
      <c r="D198" s="31" t="s">
        <v>1107</v>
      </c>
      <c r="E198" s="31" t="s">
        <v>577</v>
      </c>
      <c r="F198" s="90">
        <v>771000</v>
      </c>
      <c r="G198" s="32">
        <v>8.0500000000000007</v>
      </c>
      <c r="H198" s="32" t="s">
        <v>863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44567</v>
      </c>
      <c r="B199" s="32" t="s">
        <v>964</v>
      </c>
      <c r="C199" s="31" t="s">
        <v>965</v>
      </c>
      <c r="D199" s="31" t="s">
        <v>876</v>
      </c>
      <c r="E199" s="31" t="s">
        <v>577</v>
      </c>
      <c r="F199" s="90">
        <v>1582889</v>
      </c>
      <c r="G199" s="32">
        <v>90.19</v>
      </c>
      <c r="H199" s="32" t="s">
        <v>863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44567</v>
      </c>
      <c r="B200" s="32" t="s">
        <v>964</v>
      </c>
      <c r="C200" s="31" t="s">
        <v>965</v>
      </c>
      <c r="D200" s="31" t="s">
        <v>890</v>
      </c>
      <c r="E200" s="31" t="s">
        <v>577</v>
      </c>
      <c r="F200" s="90">
        <v>2052433</v>
      </c>
      <c r="G200" s="32">
        <v>90.44</v>
      </c>
      <c r="H200" s="32" t="s">
        <v>863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44567</v>
      </c>
      <c r="B201" s="32" t="s">
        <v>1108</v>
      </c>
      <c r="C201" s="31" t="s">
        <v>1109</v>
      </c>
      <c r="D201" s="31" t="s">
        <v>880</v>
      </c>
      <c r="E201" s="31" t="s">
        <v>577</v>
      </c>
      <c r="F201" s="90">
        <v>19541</v>
      </c>
      <c r="G201" s="32">
        <v>38.1</v>
      </c>
      <c r="H201" s="32" t="s">
        <v>863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44567</v>
      </c>
      <c r="B202" s="32" t="s">
        <v>1110</v>
      </c>
      <c r="C202" s="31" t="s">
        <v>1111</v>
      </c>
      <c r="D202" s="31" t="s">
        <v>1112</v>
      </c>
      <c r="E202" s="31" t="s">
        <v>577</v>
      </c>
      <c r="F202" s="90">
        <v>7036</v>
      </c>
      <c r="G202" s="32">
        <v>1461.15</v>
      </c>
      <c r="H202" s="32" t="s">
        <v>863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44567</v>
      </c>
      <c r="B203" s="32" t="s">
        <v>978</v>
      </c>
      <c r="C203" s="31" t="s">
        <v>979</v>
      </c>
      <c r="D203" s="31" t="s">
        <v>952</v>
      </c>
      <c r="E203" s="31" t="s">
        <v>577</v>
      </c>
      <c r="F203" s="90">
        <v>1547127</v>
      </c>
      <c r="G203" s="32">
        <v>22.75</v>
      </c>
      <c r="H203" s="32" t="s">
        <v>863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44567</v>
      </c>
      <c r="B204" s="32" t="s">
        <v>951</v>
      </c>
      <c r="C204" s="31" t="s">
        <v>980</v>
      </c>
      <c r="D204" s="31" t="s">
        <v>952</v>
      </c>
      <c r="E204" s="31" t="s">
        <v>577</v>
      </c>
      <c r="F204" s="90">
        <v>193000000</v>
      </c>
      <c r="G204" s="32">
        <v>2.41</v>
      </c>
      <c r="H204" s="32" t="s">
        <v>863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44567</v>
      </c>
      <c r="B205" s="32" t="s">
        <v>966</v>
      </c>
      <c r="C205" s="31" t="s">
        <v>967</v>
      </c>
      <c r="D205" s="31" t="s">
        <v>920</v>
      </c>
      <c r="E205" s="31" t="s">
        <v>577</v>
      </c>
      <c r="F205" s="90">
        <v>371232</v>
      </c>
      <c r="G205" s="32">
        <v>90.35</v>
      </c>
      <c r="H205" s="32" t="s">
        <v>863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44567</v>
      </c>
      <c r="B206" s="32" t="s">
        <v>881</v>
      </c>
      <c r="C206" s="31" t="s">
        <v>882</v>
      </c>
      <c r="D206" s="31" t="s">
        <v>925</v>
      </c>
      <c r="E206" s="31" t="s">
        <v>577</v>
      </c>
      <c r="F206" s="90">
        <v>11714628</v>
      </c>
      <c r="G206" s="32">
        <v>5.41</v>
      </c>
      <c r="H206" s="32" t="s">
        <v>863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44567</v>
      </c>
      <c r="B207" s="32" t="s">
        <v>881</v>
      </c>
      <c r="C207" s="31" t="s">
        <v>882</v>
      </c>
      <c r="D207" s="31" t="s">
        <v>880</v>
      </c>
      <c r="E207" s="31" t="s">
        <v>577</v>
      </c>
      <c r="F207" s="90">
        <v>8400016</v>
      </c>
      <c r="G207" s="32">
        <v>5.52</v>
      </c>
      <c r="H207" s="32" t="s">
        <v>863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44567</v>
      </c>
      <c r="B208" s="32" t="s">
        <v>1115</v>
      </c>
      <c r="C208" s="31" t="s">
        <v>1116</v>
      </c>
      <c r="D208" s="31" t="s">
        <v>925</v>
      </c>
      <c r="E208" s="31" t="s">
        <v>577</v>
      </c>
      <c r="F208" s="90">
        <v>46146538</v>
      </c>
      <c r="G208" s="32">
        <v>7.56</v>
      </c>
      <c r="H208" s="32" t="s">
        <v>863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44567</v>
      </c>
      <c r="B209" s="32" t="s">
        <v>1117</v>
      </c>
      <c r="C209" s="31" t="s">
        <v>1118</v>
      </c>
      <c r="D209" s="31" t="s">
        <v>876</v>
      </c>
      <c r="E209" s="31" t="s">
        <v>577</v>
      </c>
      <c r="F209" s="90">
        <v>366700</v>
      </c>
      <c r="G209" s="32">
        <v>232.05</v>
      </c>
      <c r="H209" s="32" t="s">
        <v>863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44567</v>
      </c>
      <c r="B210" s="32" t="s">
        <v>1117</v>
      </c>
      <c r="C210" s="31" t="s">
        <v>1118</v>
      </c>
      <c r="D210" s="31" t="s">
        <v>890</v>
      </c>
      <c r="E210" s="31" t="s">
        <v>577</v>
      </c>
      <c r="F210" s="90">
        <v>353080</v>
      </c>
      <c r="G210" s="32">
        <v>231.05</v>
      </c>
      <c r="H210" s="32" t="s">
        <v>863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44567</v>
      </c>
      <c r="B211" s="32" t="s">
        <v>1119</v>
      </c>
      <c r="C211" s="31" t="s">
        <v>1120</v>
      </c>
      <c r="D211" s="31" t="s">
        <v>1157</v>
      </c>
      <c r="E211" s="31" t="s">
        <v>577</v>
      </c>
      <c r="F211" s="90">
        <v>100000</v>
      </c>
      <c r="G211" s="32">
        <v>85.91</v>
      </c>
      <c r="H211" s="32" t="s">
        <v>863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44567</v>
      </c>
      <c r="B212" s="32" t="s">
        <v>1119</v>
      </c>
      <c r="C212" s="31" t="s">
        <v>1120</v>
      </c>
      <c r="D212" s="31" t="s">
        <v>876</v>
      </c>
      <c r="E212" s="31" t="s">
        <v>577</v>
      </c>
      <c r="F212" s="90">
        <v>127582</v>
      </c>
      <c r="G212" s="32">
        <v>83.28</v>
      </c>
      <c r="H212" s="32" t="s">
        <v>863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44567</v>
      </c>
      <c r="B213" s="32" t="s">
        <v>1121</v>
      </c>
      <c r="C213" s="31" t="s">
        <v>1122</v>
      </c>
      <c r="D213" s="31" t="s">
        <v>860</v>
      </c>
      <c r="E213" s="31" t="s">
        <v>577</v>
      </c>
      <c r="F213" s="90">
        <v>160010</v>
      </c>
      <c r="G213" s="32">
        <v>29.45</v>
      </c>
      <c r="H213" s="32" t="s">
        <v>863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44567</v>
      </c>
      <c r="B214" s="32" t="s">
        <v>1123</v>
      </c>
      <c r="C214" s="31" t="s">
        <v>1124</v>
      </c>
      <c r="D214" s="31" t="s">
        <v>1125</v>
      </c>
      <c r="E214" s="31" t="s">
        <v>577</v>
      </c>
      <c r="F214" s="90">
        <v>86351</v>
      </c>
      <c r="G214" s="32">
        <v>16.8</v>
      </c>
      <c r="H214" s="32" t="s">
        <v>863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44567</v>
      </c>
      <c r="B215" s="32" t="s">
        <v>1158</v>
      </c>
      <c r="C215" s="31" t="s">
        <v>1159</v>
      </c>
      <c r="D215" s="31" t="s">
        <v>1160</v>
      </c>
      <c r="E215" s="31" t="s">
        <v>577</v>
      </c>
      <c r="F215" s="90">
        <v>240000</v>
      </c>
      <c r="G215" s="32">
        <v>251.78</v>
      </c>
      <c r="H215" s="32" t="s">
        <v>863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44567</v>
      </c>
      <c r="B216" s="32" t="s">
        <v>185</v>
      </c>
      <c r="C216" s="31" t="s">
        <v>1126</v>
      </c>
      <c r="D216" s="31" t="s">
        <v>1127</v>
      </c>
      <c r="E216" s="31" t="s">
        <v>577</v>
      </c>
      <c r="F216" s="90">
        <v>3077771</v>
      </c>
      <c r="G216" s="32">
        <v>135.54</v>
      </c>
      <c r="H216" s="32" t="s">
        <v>863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44567</v>
      </c>
      <c r="B217" s="32" t="s">
        <v>891</v>
      </c>
      <c r="C217" s="31" t="s">
        <v>892</v>
      </c>
      <c r="D217" s="31" t="s">
        <v>963</v>
      </c>
      <c r="E217" s="31" t="s">
        <v>577</v>
      </c>
      <c r="F217" s="90">
        <v>60000</v>
      </c>
      <c r="G217" s="32">
        <v>19.55</v>
      </c>
      <c r="H217" s="32" t="s">
        <v>863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44567</v>
      </c>
      <c r="B218" s="32" t="s">
        <v>891</v>
      </c>
      <c r="C218" s="31" t="s">
        <v>892</v>
      </c>
      <c r="D218" s="31" t="s">
        <v>880</v>
      </c>
      <c r="E218" s="31" t="s">
        <v>577</v>
      </c>
      <c r="F218" s="90">
        <v>229199</v>
      </c>
      <c r="G218" s="32">
        <v>19.55</v>
      </c>
      <c r="H218" s="32" t="s">
        <v>863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44567</v>
      </c>
      <c r="B219" s="32" t="s">
        <v>981</v>
      </c>
      <c r="C219" s="31" t="s">
        <v>982</v>
      </c>
      <c r="D219" s="31" t="s">
        <v>1128</v>
      </c>
      <c r="E219" s="31" t="s">
        <v>577</v>
      </c>
      <c r="F219" s="90">
        <v>42734</v>
      </c>
      <c r="G219" s="32">
        <v>176.52</v>
      </c>
      <c r="H219" s="32" t="s">
        <v>863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44567</v>
      </c>
      <c r="B220" s="32" t="s">
        <v>1161</v>
      </c>
      <c r="C220" s="31" t="s">
        <v>1162</v>
      </c>
      <c r="D220" s="31" t="s">
        <v>1163</v>
      </c>
      <c r="E220" s="31" t="s">
        <v>577</v>
      </c>
      <c r="F220" s="90">
        <v>291684</v>
      </c>
      <c r="G220" s="32">
        <v>11.73</v>
      </c>
      <c r="H220" s="32" t="s">
        <v>863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44567</v>
      </c>
      <c r="B221" s="32" t="s">
        <v>968</v>
      </c>
      <c r="C221" s="31" t="s">
        <v>969</v>
      </c>
      <c r="D221" s="31" t="s">
        <v>860</v>
      </c>
      <c r="E221" s="31" t="s">
        <v>577</v>
      </c>
      <c r="F221" s="90">
        <v>13160435</v>
      </c>
      <c r="G221" s="32">
        <v>3.69</v>
      </c>
      <c r="H221" s="32" t="s">
        <v>863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44567</v>
      </c>
      <c r="B222" s="32" t="s">
        <v>968</v>
      </c>
      <c r="C222" s="31" t="s">
        <v>969</v>
      </c>
      <c r="D222" s="31" t="s">
        <v>1129</v>
      </c>
      <c r="E222" s="31" t="s">
        <v>577</v>
      </c>
      <c r="F222" s="90">
        <v>3297895</v>
      </c>
      <c r="G222" s="32">
        <v>3.85</v>
      </c>
      <c r="H222" s="32" t="s">
        <v>863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44567</v>
      </c>
      <c r="B223" s="32" t="s">
        <v>968</v>
      </c>
      <c r="C223" s="31" t="s">
        <v>969</v>
      </c>
      <c r="D223" s="31" t="s">
        <v>1130</v>
      </c>
      <c r="E223" s="31" t="s">
        <v>577</v>
      </c>
      <c r="F223" s="90">
        <v>5000000</v>
      </c>
      <c r="G223" s="32">
        <v>3.8</v>
      </c>
      <c r="H223" s="32" t="s">
        <v>863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44567</v>
      </c>
      <c r="B224" s="32" t="s">
        <v>968</v>
      </c>
      <c r="C224" s="31" t="s">
        <v>969</v>
      </c>
      <c r="D224" s="31" t="s">
        <v>928</v>
      </c>
      <c r="E224" s="31" t="s">
        <v>577</v>
      </c>
      <c r="F224" s="90">
        <v>4500000</v>
      </c>
      <c r="G224" s="32">
        <v>3.83</v>
      </c>
      <c r="H224" s="32" t="s">
        <v>863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44567</v>
      </c>
      <c r="B225" s="32" t="s">
        <v>968</v>
      </c>
      <c r="C225" s="31" t="s">
        <v>969</v>
      </c>
      <c r="D225" s="31" t="s">
        <v>875</v>
      </c>
      <c r="E225" s="31" t="s">
        <v>577</v>
      </c>
      <c r="F225" s="90">
        <v>17059777</v>
      </c>
      <c r="G225" s="32">
        <v>3.8</v>
      </c>
      <c r="H225" s="32" t="s">
        <v>863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44567</v>
      </c>
      <c r="B226" s="32" t="s">
        <v>968</v>
      </c>
      <c r="C226" s="31" t="s">
        <v>969</v>
      </c>
      <c r="D226" s="31" t="s">
        <v>1131</v>
      </c>
      <c r="E226" s="31" t="s">
        <v>577</v>
      </c>
      <c r="F226" s="90">
        <v>3584074</v>
      </c>
      <c r="G226" s="32">
        <v>3.79</v>
      </c>
      <c r="H226" s="32" t="s">
        <v>863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44567</v>
      </c>
      <c r="B227" s="32" t="s">
        <v>968</v>
      </c>
      <c r="C227" s="31" t="s">
        <v>969</v>
      </c>
      <c r="D227" s="31" t="s">
        <v>925</v>
      </c>
      <c r="E227" s="31" t="s">
        <v>577</v>
      </c>
      <c r="F227" s="90">
        <v>5129682</v>
      </c>
      <c r="G227" s="32">
        <v>3.77</v>
      </c>
      <c r="H227" s="32" t="s">
        <v>863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44567</v>
      </c>
      <c r="B228" s="32" t="s">
        <v>1132</v>
      </c>
      <c r="C228" s="31" t="s">
        <v>1133</v>
      </c>
      <c r="D228" s="31" t="s">
        <v>925</v>
      </c>
      <c r="E228" s="31" t="s">
        <v>577</v>
      </c>
      <c r="F228" s="90">
        <v>123740</v>
      </c>
      <c r="G228" s="32">
        <v>33.770000000000003</v>
      </c>
      <c r="H228" s="32" t="s">
        <v>863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44567</v>
      </c>
      <c r="B229" s="32" t="s">
        <v>1132</v>
      </c>
      <c r="C229" s="31" t="s">
        <v>1133</v>
      </c>
      <c r="D229" s="31" t="s">
        <v>890</v>
      </c>
      <c r="E229" s="31" t="s">
        <v>577</v>
      </c>
      <c r="F229" s="90">
        <v>103570</v>
      </c>
      <c r="G229" s="32">
        <v>33.69</v>
      </c>
      <c r="H229" s="32" t="s">
        <v>863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44567</v>
      </c>
      <c r="B230" s="32" t="s">
        <v>1134</v>
      </c>
      <c r="C230" s="31" t="s">
        <v>1135</v>
      </c>
      <c r="D230" s="31" t="s">
        <v>860</v>
      </c>
      <c r="E230" s="31" t="s">
        <v>577</v>
      </c>
      <c r="F230" s="90">
        <v>1</v>
      </c>
      <c r="G230" s="32">
        <v>4.5</v>
      </c>
      <c r="H230" s="32" t="s">
        <v>863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44567</v>
      </c>
      <c r="B231" s="32" t="s">
        <v>1136</v>
      </c>
      <c r="C231" s="31" t="s">
        <v>1137</v>
      </c>
      <c r="D231" s="31" t="s">
        <v>860</v>
      </c>
      <c r="E231" s="31" t="s">
        <v>577</v>
      </c>
      <c r="F231" s="90">
        <v>111670</v>
      </c>
      <c r="G231" s="32">
        <v>214.43</v>
      </c>
      <c r="H231" s="32" t="s">
        <v>863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44567</v>
      </c>
      <c r="B232" s="32" t="s">
        <v>926</v>
      </c>
      <c r="C232" s="31" t="s">
        <v>927</v>
      </c>
      <c r="D232" s="31" t="s">
        <v>1164</v>
      </c>
      <c r="E232" s="31" t="s">
        <v>577</v>
      </c>
      <c r="F232" s="90">
        <v>150000</v>
      </c>
      <c r="G232" s="32">
        <v>25.1</v>
      </c>
      <c r="H232" s="32" t="s">
        <v>863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44567</v>
      </c>
      <c r="B233" s="32" t="s">
        <v>970</v>
      </c>
      <c r="C233" s="31" t="s">
        <v>971</v>
      </c>
      <c r="D233" s="31" t="s">
        <v>876</v>
      </c>
      <c r="E233" s="31" t="s">
        <v>577</v>
      </c>
      <c r="F233" s="90">
        <v>73444</v>
      </c>
      <c r="G233" s="32">
        <v>553.13</v>
      </c>
      <c r="H233" s="32" t="s">
        <v>863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44567</v>
      </c>
      <c r="B234" s="32" t="s">
        <v>972</v>
      </c>
      <c r="C234" s="31" t="s">
        <v>973</v>
      </c>
      <c r="D234" s="31" t="s">
        <v>876</v>
      </c>
      <c r="E234" s="31" t="s">
        <v>577</v>
      </c>
      <c r="F234" s="90">
        <v>54972</v>
      </c>
      <c r="G234" s="32">
        <v>125.31</v>
      </c>
      <c r="H234" s="32" t="s">
        <v>863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44567</v>
      </c>
      <c r="B235" s="32" t="s">
        <v>974</v>
      </c>
      <c r="C235" s="31" t="s">
        <v>975</v>
      </c>
      <c r="D235" s="31" t="s">
        <v>925</v>
      </c>
      <c r="E235" s="31" t="s">
        <v>577</v>
      </c>
      <c r="F235" s="90">
        <v>1699027</v>
      </c>
      <c r="G235" s="32">
        <v>4.8</v>
      </c>
      <c r="H235" s="32" t="s">
        <v>863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44567</v>
      </c>
      <c r="B236" s="32" t="s">
        <v>976</v>
      </c>
      <c r="C236" s="31" t="s">
        <v>977</v>
      </c>
      <c r="D236" s="31" t="s">
        <v>880</v>
      </c>
      <c r="E236" s="31" t="s">
        <v>577</v>
      </c>
      <c r="F236" s="90">
        <v>1870589</v>
      </c>
      <c r="G236" s="32">
        <v>5.07</v>
      </c>
      <c r="H236" s="32" t="s">
        <v>863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44567</v>
      </c>
      <c r="B237" s="32" t="s">
        <v>1145</v>
      </c>
      <c r="C237" s="31" t="s">
        <v>1146</v>
      </c>
      <c r="D237" s="31" t="s">
        <v>880</v>
      </c>
      <c r="E237" s="31" t="s">
        <v>577</v>
      </c>
      <c r="F237" s="90">
        <v>346369</v>
      </c>
      <c r="G237" s="32">
        <v>147.75</v>
      </c>
      <c r="H237" s="32" t="s">
        <v>863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44567</v>
      </c>
      <c r="B238" s="32" t="s">
        <v>1145</v>
      </c>
      <c r="C238" s="31" t="s">
        <v>1146</v>
      </c>
      <c r="D238" s="31" t="s">
        <v>1147</v>
      </c>
      <c r="E238" s="31" t="s">
        <v>577</v>
      </c>
      <c r="F238" s="90">
        <v>257198</v>
      </c>
      <c r="G238" s="32">
        <v>148.63</v>
      </c>
      <c r="H238" s="32" t="s">
        <v>863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44567</v>
      </c>
      <c r="B239" s="32" t="s">
        <v>1145</v>
      </c>
      <c r="C239" s="31" t="s">
        <v>1146</v>
      </c>
      <c r="D239" s="31" t="s">
        <v>860</v>
      </c>
      <c r="E239" s="31" t="s">
        <v>577</v>
      </c>
      <c r="F239" s="90">
        <v>574015</v>
      </c>
      <c r="G239" s="32">
        <v>144.6</v>
      </c>
      <c r="H239" s="32" t="s">
        <v>863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44567</v>
      </c>
      <c r="B240" s="32" t="s">
        <v>1165</v>
      </c>
      <c r="C240" s="31" t="s">
        <v>1166</v>
      </c>
      <c r="D240" s="31" t="s">
        <v>1167</v>
      </c>
      <c r="E240" s="31" t="s">
        <v>577</v>
      </c>
      <c r="F240" s="90">
        <v>800000</v>
      </c>
      <c r="G240" s="32">
        <v>8.17</v>
      </c>
      <c r="H240" s="32" t="s">
        <v>863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44567</v>
      </c>
      <c r="B241" s="32" t="s">
        <v>1148</v>
      </c>
      <c r="C241" s="31" t="s">
        <v>1149</v>
      </c>
      <c r="D241" s="31" t="s">
        <v>1168</v>
      </c>
      <c r="E241" s="31" t="s">
        <v>577</v>
      </c>
      <c r="F241" s="90">
        <v>7132775</v>
      </c>
      <c r="G241" s="32">
        <v>17.77</v>
      </c>
      <c r="H241" s="32" t="s">
        <v>863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>
        <v>44567</v>
      </c>
      <c r="B242" s="32" t="s">
        <v>1148</v>
      </c>
      <c r="C242" s="31" t="s">
        <v>1149</v>
      </c>
      <c r="D242" s="31" t="s">
        <v>860</v>
      </c>
      <c r="E242" s="31" t="s">
        <v>577</v>
      </c>
      <c r="F242" s="90">
        <v>1414785</v>
      </c>
      <c r="G242" s="32">
        <v>18.600000000000001</v>
      </c>
      <c r="H242" s="32" t="s">
        <v>863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>
        <v>44567</v>
      </c>
      <c r="B243" s="32" t="s">
        <v>1148</v>
      </c>
      <c r="C243" s="31" t="s">
        <v>1149</v>
      </c>
      <c r="D243" s="31" t="s">
        <v>876</v>
      </c>
      <c r="E243" s="31" t="s">
        <v>577</v>
      </c>
      <c r="F243" s="90">
        <v>2327576</v>
      </c>
      <c r="G243" s="32">
        <v>17.940000000000001</v>
      </c>
      <c r="H243" s="32" t="s">
        <v>863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>
        <v>44567</v>
      </c>
      <c r="B244" s="32" t="s">
        <v>1148</v>
      </c>
      <c r="C244" s="31" t="s">
        <v>1149</v>
      </c>
      <c r="D244" s="31" t="s">
        <v>1169</v>
      </c>
      <c r="E244" s="31" t="s">
        <v>577</v>
      </c>
      <c r="F244" s="90">
        <v>4769108</v>
      </c>
      <c r="G244" s="32">
        <v>18.440000000000001</v>
      </c>
      <c r="H244" s="32" t="s">
        <v>863</v>
      </c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>
        <v>44567</v>
      </c>
      <c r="B245" s="32" t="s">
        <v>1148</v>
      </c>
      <c r="C245" s="31" t="s">
        <v>1149</v>
      </c>
      <c r="D245" s="31" t="s">
        <v>920</v>
      </c>
      <c r="E245" s="31" t="s">
        <v>577</v>
      </c>
      <c r="F245" s="90">
        <v>4933427</v>
      </c>
      <c r="G245" s="32">
        <v>18.36</v>
      </c>
      <c r="H245" s="32" t="s">
        <v>863</v>
      </c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>
        <v>44567</v>
      </c>
      <c r="B246" s="32" t="s">
        <v>1148</v>
      </c>
      <c r="C246" s="31" t="s">
        <v>1149</v>
      </c>
      <c r="D246" s="31" t="s">
        <v>875</v>
      </c>
      <c r="E246" s="31" t="s">
        <v>577</v>
      </c>
      <c r="F246" s="90">
        <v>1519018</v>
      </c>
      <c r="G246" s="32">
        <v>18.79</v>
      </c>
      <c r="H246" s="32" t="s">
        <v>863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32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32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32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32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32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32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32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32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32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32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32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32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32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32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32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32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32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32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32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32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32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32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32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32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32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32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32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32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32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32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32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32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32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32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32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32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32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32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32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32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32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3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32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32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32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32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32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32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32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32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32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32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32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32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32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32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32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32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8"/>
  <sheetViews>
    <sheetView zoomScale="85" zoomScaleNormal="85" workbookViewId="0">
      <selection activeCell="M64" sqref="M6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911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44568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827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1">
        <v>1</v>
      </c>
      <c r="B10" s="263">
        <v>44532</v>
      </c>
      <c r="C10" s="323"/>
      <c r="D10" s="324" t="s">
        <v>251</v>
      </c>
      <c r="E10" s="325" t="s">
        <v>593</v>
      </c>
      <c r="F10" s="326" t="s">
        <v>865</v>
      </c>
      <c r="G10" s="326">
        <v>414</v>
      </c>
      <c r="H10" s="325"/>
      <c r="I10" s="327" t="s">
        <v>866</v>
      </c>
      <c r="J10" s="299" t="s">
        <v>594</v>
      </c>
      <c r="K10" s="299"/>
      <c r="L10" s="300"/>
      <c r="M10" s="301"/>
      <c r="N10" s="299"/>
      <c r="O10" s="302"/>
      <c r="P10" s="107">
        <f>VLOOKUP(D10,'MidCap Intra'!B42:C535,2,0)</f>
        <v>441.15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21">
        <v>2</v>
      </c>
      <c r="B11" s="263">
        <v>44532</v>
      </c>
      <c r="C11" s="323"/>
      <c r="D11" s="324" t="s">
        <v>136</v>
      </c>
      <c r="E11" s="325" t="s">
        <v>593</v>
      </c>
      <c r="F11" s="326" t="s">
        <v>867</v>
      </c>
      <c r="G11" s="326">
        <v>109</v>
      </c>
      <c r="H11" s="325"/>
      <c r="I11" s="327" t="s">
        <v>868</v>
      </c>
      <c r="J11" s="299" t="s">
        <v>594</v>
      </c>
      <c r="K11" s="299"/>
      <c r="L11" s="300"/>
      <c r="M11" s="301"/>
      <c r="N11" s="299"/>
      <c r="O11" s="302"/>
      <c r="P11" s="107">
        <f>VLOOKUP(D11,'MidCap Intra'!B43:C536,2,0)</f>
        <v>117.25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1">
        <v>3</v>
      </c>
      <c r="B12" s="322">
        <v>44544</v>
      </c>
      <c r="C12" s="323"/>
      <c r="D12" s="324" t="s">
        <v>118</v>
      </c>
      <c r="E12" s="325" t="s">
        <v>593</v>
      </c>
      <c r="F12" s="326" t="s">
        <v>869</v>
      </c>
      <c r="G12" s="326">
        <v>635</v>
      </c>
      <c r="H12" s="325"/>
      <c r="I12" s="327" t="s">
        <v>870</v>
      </c>
      <c r="J12" s="299" t="s">
        <v>594</v>
      </c>
      <c r="K12" s="299"/>
      <c r="L12" s="300"/>
      <c r="M12" s="301"/>
      <c r="N12" s="299"/>
      <c r="O12" s="302"/>
      <c r="P12" s="107">
        <f>VLOOKUP(D12,'MidCap Intra'!B45:C538,2,0)</f>
        <v>646.9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5">
        <v>4</v>
      </c>
      <c r="B13" s="396">
        <v>44547</v>
      </c>
      <c r="C13" s="397"/>
      <c r="D13" s="398" t="s">
        <v>71</v>
      </c>
      <c r="E13" s="399" t="s">
        <v>593</v>
      </c>
      <c r="F13" s="400">
        <v>201.5</v>
      </c>
      <c r="G13" s="400">
        <v>188</v>
      </c>
      <c r="H13" s="399">
        <v>214.5</v>
      </c>
      <c r="I13" s="401" t="s">
        <v>871</v>
      </c>
      <c r="J13" s="103" t="s">
        <v>929</v>
      </c>
      <c r="K13" s="103">
        <f t="shared" ref="K13:K14" si="0">H13-F13</f>
        <v>13</v>
      </c>
      <c r="L13" s="104">
        <f t="shared" ref="L13:L14" si="1">(F13*-0.7)/100</f>
        <v>-1.4104999999999999</v>
      </c>
      <c r="M13" s="105">
        <f t="shared" ref="M13:M14" si="2">(K13+L13)/F13</f>
        <v>5.751612903225807E-2</v>
      </c>
      <c r="N13" s="103" t="s">
        <v>591</v>
      </c>
      <c r="O13" s="106">
        <v>44200</v>
      </c>
      <c r="P13" s="402">
        <f>VLOOKUP(D13,'MidCap Intra'!B46:C539,2,0)</f>
        <v>211.9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95">
        <v>5</v>
      </c>
      <c r="B14" s="396">
        <v>44547</v>
      </c>
      <c r="C14" s="397"/>
      <c r="D14" s="398" t="s">
        <v>125</v>
      </c>
      <c r="E14" s="399" t="s">
        <v>593</v>
      </c>
      <c r="F14" s="400">
        <v>730</v>
      </c>
      <c r="G14" s="400">
        <v>687</v>
      </c>
      <c r="H14" s="399">
        <v>774</v>
      </c>
      <c r="I14" s="401" t="s">
        <v>872</v>
      </c>
      <c r="J14" s="103" t="s">
        <v>932</v>
      </c>
      <c r="K14" s="103">
        <f t="shared" si="0"/>
        <v>44</v>
      </c>
      <c r="L14" s="104">
        <f t="shared" si="1"/>
        <v>-5.1099999999999994</v>
      </c>
      <c r="M14" s="105">
        <f t="shared" si="2"/>
        <v>5.3273972602739729E-2</v>
      </c>
      <c r="N14" s="103" t="s">
        <v>591</v>
      </c>
      <c r="O14" s="106">
        <v>44200</v>
      </c>
      <c r="P14" s="402">
        <f>VLOOKUP(D14,'MidCap Intra'!B47:C540,2,0)</f>
        <v>785.05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1">
        <v>6</v>
      </c>
      <c r="B15" s="342">
        <v>44552</v>
      </c>
      <c r="C15" s="343"/>
      <c r="D15" s="344" t="s">
        <v>43</v>
      </c>
      <c r="E15" s="345" t="s">
        <v>593</v>
      </c>
      <c r="F15" s="346">
        <v>2140</v>
      </c>
      <c r="G15" s="346">
        <v>1995</v>
      </c>
      <c r="H15" s="345">
        <v>2234</v>
      </c>
      <c r="I15" s="347" t="s">
        <v>877</v>
      </c>
      <c r="J15" s="269" t="s">
        <v>893</v>
      </c>
      <c r="K15" s="269">
        <f t="shared" ref="K15" si="3">H15-F15</f>
        <v>94</v>
      </c>
      <c r="L15" s="270">
        <f t="shared" ref="L15" si="4">(F15*-0.7)/100</f>
        <v>-14.98</v>
      </c>
      <c r="M15" s="271">
        <f t="shared" ref="M15" si="5">(K15+L15)/F15</f>
        <v>3.6925233644859813E-2</v>
      </c>
      <c r="N15" s="269" t="s">
        <v>591</v>
      </c>
      <c r="O15" s="272">
        <v>44561</v>
      </c>
      <c r="P15" s="268">
        <f>VLOOKUP(D15,'MidCap Intra'!B2:C541,2,0)</f>
        <v>2227.3000000000002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21">
        <v>7</v>
      </c>
      <c r="B16" s="322">
        <v>44557</v>
      </c>
      <c r="C16" s="323"/>
      <c r="D16" s="324" t="s">
        <v>522</v>
      </c>
      <c r="E16" s="325" t="s">
        <v>593</v>
      </c>
      <c r="F16" s="326" t="s">
        <v>878</v>
      </c>
      <c r="G16" s="326">
        <v>2035</v>
      </c>
      <c r="H16" s="325"/>
      <c r="I16" s="327" t="s">
        <v>825</v>
      </c>
      <c r="J16" s="299" t="s">
        <v>594</v>
      </c>
      <c r="K16" s="299"/>
      <c r="L16" s="300"/>
      <c r="M16" s="301"/>
      <c r="N16" s="299"/>
      <c r="O16" s="302"/>
      <c r="P16" s="107">
        <f>VLOOKUP(D16,'MidCap Intra'!B12:M512,2,0)</f>
        <v>2201.35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41">
        <v>8</v>
      </c>
      <c r="B17" s="342">
        <v>44559</v>
      </c>
      <c r="C17" s="343"/>
      <c r="D17" s="344" t="s">
        <v>493</v>
      </c>
      <c r="E17" s="345" t="s">
        <v>593</v>
      </c>
      <c r="F17" s="346">
        <v>1730</v>
      </c>
      <c r="G17" s="346">
        <v>1640</v>
      </c>
      <c r="H17" s="345">
        <v>1810</v>
      </c>
      <c r="I17" s="347" t="s">
        <v>888</v>
      </c>
      <c r="J17" s="269" t="s">
        <v>894</v>
      </c>
      <c r="K17" s="269">
        <f t="shared" ref="K17" si="6">H17-F17</f>
        <v>80</v>
      </c>
      <c r="L17" s="270">
        <f t="shared" ref="L17" si="7">(F17*-0.7)/100</f>
        <v>-12.11</v>
      </c>
      <c r="M17" s="271">
        <f t="shared" ref="M17" si="8">(K17+L17)/F17</f>
        <v>3.9242774566473987E-2</v>
      </c>
      <c r="N17" s="269" t="s">
        <v>591</v>
      </c>
      <c r="O17" s="272">
        <v>44561</v>
      </c>
      <c r="P17" s="268">
        <f>VLOOKUP(D17,'MidCap Intra'!B50:C543,2,0)</f>
        <v>1775.75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1">
        <v>9</v>
      </c>
      <c r="B18" s="342">
        <v>44561</v>
      </c>
      <c r="C18" s="343"/>
      <c r="D18" s="344" t="s">
        <v>179</v>
      </c>
      <c r="E18" s="345" t="s">
        <v>593</v>
      </c>
      <c r="F18" s="346">
        <v>2980</v>
      </c>
      <c r="G18" s="346">
        <v>2790</v>
      </c>
      <c r="H18" s="345">
        <v>3105</v>
      </c>
      <c r="I18" s="347" t="s">
        <v>895</v>
      </c>
      <c r="J18" s="269" t="s">
        <v>910</v>
      </c>
      <c r="K18" s="269">
        <f t="shared" ref="K18" si="9">H18-F18</f>
        <v>125</v>
      </c>
      <c r="L18" s="270">
        <f t="shared" ref="L18" si="10">(F18*-0.7)/100</f>
        <v>-20.86</v>
      </c>
      <c r="M18" s="271">
        <f t="shared" ref="M18" si="11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2954.3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ht="13.9" customHeight="1">
      <c r="A19" s="113"/>
      <c r="B19" s="108"/>
      <c r="C19" s="114"/>
      <c r="D19" s="109"/>
      <c r="E19" s="110"/>
      <c r="F19" s="107"/>
      <c r="G19" s="107"/>
      <c r="H19" s="110"/>
      <c r="I19" s="111"/>
      <c r="J19" s="112"/>
      <c r="K19" s="113"/>
      <c r="L19" s="108"/>
      <c r="M19" s="114"/>
      <c r="N19" s="109"/>
      <c r="O19" s="110"/>
      <c r="P19" s="11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0"/>
      <c r="B20" s="121"/>
      <c r="C20" s="122"/>
      <c r="D20" s="123"/>
      <c r="E20" s="124"/>
      <c r="F20" s="124"/>
      <c r="H20" s="124"/>
      <c r="I20" s="125"/>
      <c r="J20" s="126"/>
      <c r="K20" s="126"/>
      <c r="L20" s="127"/>
      <c r="M20" s="128"/>
      <c r="N20" s="129"/>
      <c r="O20" s="130"/>
      <c r="P20" s="13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4.25" customHeight="1">
      <c r="A21" s="120"/>
      <c r="B21" s="121"/>
      <c r="C21" s="122"/>
      <c r="D21" s="123"/>
      <c r="E21" s="124"/>
      <c r="F21" s="124"/>
      <c r="G21" s="120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32" t="s">
        <v>596</v>
      </c>
      <c r="B22" s="133"/>
      <c r="C22" s="134"/>
      <c r="D22" s="135"/>
      <c r="E22" s="136"/>
      <c r="F22" s="136"/>
      <c r="G22" s="136"/>
      <c r="H22" s="136"/>
      <c r="I22" s="136"/>
      <c r="J22" s="137"/>
      <c r="K22" s="136"/>
      <c r="L22" s="138"/>
      <c r="M22" s="59"/>
      <c r="N22" s="137"/>
      <c r="O22" s="13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9" t="s">
        <v>597</v>
      </c>
      <c r="B23" s="132"/>
      <c r="C23" s="132"/>
      <c r="D23" s="132"/>
      <c r="E23" s="44"/>
      <c r="F23" s="140" t="s">
        <v>598</v>
      </c>
      <c r="G23" s="6"/>
      <c r="H23" s="6"/>
      <c r="I23" s="6"/>
      <c r="J23" s="141"/>
      <c r="K23" s="142"/>
      <c r="L23" s="142"/>
      <c r="M23" s="143"/>
      <c r="N23" s="1"/>
      <c r="O23" s="1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599</v>
      </c>
      <c r="B24" s="132"/>
      <c r="C24" s="132"/>
      <c r="D24" s="132"/>
      <c r="E24" s="6"/>
      <c r="F24" s="140" t="s">
        <v>600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/>
      <c r="B25" s="132"/>
      <c r="C25" s="132"/>
      <c r="D25" s="132"/>
      <c r="E25" s="6"/>
      <c r="F25" s="6"/>
      <c r="G25" s="6"/>
      <c r="H25" s="6"/>
      <c r="I25" s="6"/>
      <c r="J25" s="145"/>
      <c r="K25" s="142"/>
      <c r="L25" s="142"/>
      <c r="M25" s="6"/>
      <c r="N25" s="146"/>
      <c r="O25" s="1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.75" customHeight="1">
      <c r="A26" s="1"/>
      <c r="B26" s="147" t="s">
        <v>601</v>
      </c>
      <c r="C26" s="147"/>
      <c r="D26" s="147"/>
      <c r="E26" s="147"/>
      <c r="F26" s="148"/>
      <c r="G26" s="6"/>
      <c r="H26" s="6"/>
      <c r="I26" s="149"/>
      <c r="J26" s="150"/>
      <c r="K26" s="151"/>
      <c r="L26" s="150"/>
      <c r="M26" s="6"/>
      <c r="N26" s="1"/>
      <c r="O26" s="1"/>
      <c r="P26" s="1"/>
      <c r="R26" s="59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9" t="s">
        <v>16</v>
      </c>
      <c r="B27" s="100" t="s">
        <v>568</v>
      </c>
      <c r="C27" s="102"/>
      <c r="D27" s="101" t="s">
        <v>579</v>
      </c>
      <c r="E27" s="100" t="s">
        <v>580</v>
      </c>
      <c r="F27" s="100" t="s">
        <v>581</v>
      </c>
      <c r="G27" s="100" t="s">
        <v>602</v>
      </c>
      <c r="H27" s="100" t="s">
        <v>583</v>
      </c>
      <c r="I27" s="100" t="s">
        <v>584</v>
      </c>
      <c r="J27" s="100" t="s">
        <v>585</v>
      </c>
      <c r="K27" s="100" t="s">
        <v>603</v>
      </c>
      <c r="L27" s="153" t="s">
        <v>587</v>
      </c>
      <c r="M27" s="102" t="s">
        <v>588</v>
      </c>
      <c r="N27" s="99" t="s">
        <v>589</v>
      </c>
      <c r="O27" s="358" t="s">
        <v>590</v>
      </c>
      <c r="P27" s="303"/>
      <c r="Q27" s="1"/>
      <c r="R27" s="355"/>
      <c r="S27" s="355"/>
      <c r="T27" s="355"/>
      <c r="U27" s="318"/>
      <c r="V27" s="318"/>
      <c r="W27" s="318"/>
      <c r="X27" s="318"/>
      <c r="Y27" s="318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s="278" customFormat="1" ht="15" customHeight="1">
      <c r="A28" s="359">
        <v>1</v>
      </c>
      <c r="B28" s="260">
        <v>44559</v>
      </c>
      <c r="C28" s="307"/>
      <c r="D28" s="360" t="s">
        <v>199</v>
      </c>
      <c r="E28" s="306" t="s">
        <v>593</v>
      </c>
      <c r="F28" s="306">
        <v>476</v>
      </c>
      <c r="G28" s="306">
        <v>463</v>
      </c>
      <c r="H28" s="306">
        <v>496</v>
      </c>
      <c r="I28" s="306" t="s">
        <v>811</v>
      </c>
      <c r="J28" s="103" t="s">
        <v>864</v>
      </c>
      <c r="K28" s="103">
        <f t="shared" ref="K28" si="12">H28-F28</f>
        <v>20</v>
      </c>
      <c r="L28" s="104">
        <f t="shared" ref="L28" si="13">(F28*-0.7)/100</f>
        <v>-3.3319999999999999</v>
      </c>
      <c r="M28" s="105">
        <f t="shared" ref="M28" si="14">(K28+L28)/F28</f>
        <v>3.5016806722689073E-2</v>
      </c>
      <c r="N28" s="103" t="s">
        <v>591</v>
      </c>
      <c r="O28" s="106">
        <v>44564</v>
      </c>
      <c r="P28" s="356"/>
      <c r="Q28" s="356"/>
      <c r="R28" s="357" t="s">
        <v>592</v>
      </c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354"/>
      <c r="AJ28" s="317"/>
      <c r="AK28" s="317"/>
      <c r="AL28" s="317"/>
    </row>
    <row r="29" spans="1:38" s="278" customFormat="1" ht="15" customHeight="1">
      <c r="A29" s="348">
        <v>2</v>
      </c>
      <c r="B29" s="263">
        <v>44559</v>
      </c>
      <c r="C29" s="349"/>
      <c r="D29" s="350" t="s">
        <v>851</v>
      </c>
      <c r="E29" s="266" t="s">
        <v>593</v>
      </c>
      <c r="F29" s="266" t="s">
        <v>885</v>
      </c>
      <c r="G29" s="266">
        <v>2930</v>
      </c>
      <c r="H29" s="266"/>
      <c r="I29" s="266" t="s">
        <v>886</v>
      </c>
      <c r="J29" s="351" t="s">
        <v>594</v>
      </c>
      <c r="K29" s="351"/>
      <c r="L29" s="352"/>
      <c r="M29" s="353"/>
      <c r="N29" s="351"/>
      <c r="O29" s="387"/>
      <c r="P29" s="356"/>
      <c r="Q29" s="356"/>
      <c r="R29" s="357" t="s">
        <v>592</v>
      </c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354"/>
      <c r="AJ29" s="317"/>
      <c r="AK29" s="317"/>
      <c r="AL29" s="317"/>
    </row>
    <row r="30" spans="1:38" s="278" customFormat="1" ht="15" customHeight="1">
      <c r="A30" s="359">
        <v>3</v>
      </c>
      <c r="B30" s="260">
        <v>44559</v>
      </c>
      <c r="C30" s="307"/>
      <c r="D30" s="360" t="s">
        <v>391</v>
      </c>
      <c r="E30" s="306" t="s">
        <v>593</v>
      </c>
      <c r="F30" s="306">
        <v>126</v>
      </c>
      <c r="G30" s="306">
        <v>122</v>
      </c>
      <c r="H30" s="306">
        <v>131.5</v>
      </c>
      <c r="I30" s="306" t="s">
        <v>887</v>
      </c>
      <c r="J30" s="103" t="s">
        <v>930</v>
      </c>
      <c r="K30" s="103">
        <f t="shared" ref="K30" si="15">H30-F30</f>
        <v>5.5</v>
      </c>
      <c r="L30" s="104">
        <f t="shared" ref="L30" si="16">(F30*-0.7)/100</f>
        <v>-0.8819999999999999</v>
      </c>
      <c r="M30" s="105">
        <f t="shared" ref="M30" si="17">(K30+L30)/F30</f>
        <v>3.6650793650793656E-2</v>
      </c>
      <c r="N30" s="103" t="s">
        <v>591</v>
      </c>
      <c r="O30" s="106">
        <v>44565</v>
      </c>
      <c r="P30" s="356"/>
      <c r="Q30" s="356"/>
      <c r="R30" s="357" t="s">
        <v>595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354"/>
      <c r="AJ30" s="317"/>
      <c r="AK30" s="317"/>
      <c r="AL30" s="317"/>
    </row>
    <row r="31" spans="1:38" s="278" customFormat="1" ht="15" customHeight="1">
      <c r="A31" s="359">
        <v>4</v>
      </c>
      <c r="B31" s="260">
        <v>44561</v>
      </c>
      <c r="C31" s="307"/>
      <c r="D31" s="360" t="s">
        <v>381</v>
      </c>
      <c r="E31" s="306" t="s">
        <v>593</v>
      </c>
      <c r="F31" s="306">
        <v>443.5</v>
      </c>
      <c r="G31" s="306">
        <v>430</v>
      </c>
      <c r="H31" s="306">
        <v>459</v>
      </c>
      <c r="I31" s="306" t="s">
        <v>896</v>
      </c>
      <c r="J31" s="103" t="s">
        <v>931</v>
      </c>
      <c r="K31" s="103">
        <f t="shared" ref="K31" si="18">H31-F31</f>
        <v>15.5</v>
      </c>
      <c r="L31" s="104">
        <f t="shared" ref="L31" si="19">(F31*-0.7)/100</f>
        <v>-3.1044999999999998</v>
      </c>
      <c r="M31" s="105">
        <f t="shared" ref="M31" si="20">(K31+L31)/F31</f>
        <v>2.7949267192784667E-2</v>
      </c>
      <c r="N31" s="103" t="s">
        <v>591</v>
      </c>
      <c r="O31" s="106">
        <v>44565</v>
      </c>
      <c r="P31" s="356"/>
      <c r="Q31" s="356"/>
      <c r="R31" s="357" t="s">
        <v>595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4"/>
      <c r="AJ31" s="317"/>
      <c r="AK31" s="317"/>
      <c r="AL31" s="317"/>
    </row>
    <row r="32" spans="1:38" s="278" customFormat="1" ht="15" customHeight="1">
      <c r="A32" s="427">
        <v>5</v>
      </c>
      <c r="B32" s="428">
        <v>44561</v>
      </c>
      <c r="C32" s="429"/>
      <c r="D32" s="430" t="s">
        <v>61</v>
      </c>
      <c r="E32" s="431" t="s">
        <v>593</v>
      </c>
      <c r="F32" s="431">
        <v>677.5</v>
      </c>
      <c r="G32" s="431">
        <v>659</v>
      </c>
      <c r="H32" s="431">
        <v>696</v>
      </c>
      <c r="I32" s="431" t="s">
        <v>901</v>
      </c>
      <c r="J32" s="432" t="s">
        <v>912</v>
      </c>
      <c r="K32" s="432">
        <f t="shared" ref="K32" si="21">H32-F32</f>
        <v>18.5</v>
      </c>
      <c r="L32" s="433">
        <f t="shared" ref="L32" si="22">(F32*-0.7)/100</f>
        <v>-4.7424999999999997</v>
      </c>
      <c r="M32" s="434">
        <f t="shared" ref="M32" si="23">(K32+L32)/F32</f>
        <v>2.0306273062730629E-2</v>
      </c>
      <c r="N32" s="432" t="s">
        <v>591</v>
      </c>
      <c r="O32" s="435">
        <v>44564</v>
      </c>
      <c r="P32" s="356"/>
      <c r="Q32" s="356"/>
      <c r="R32" s="357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4"/>
      <c r="AJ32" s="317"/>
      <c r="AK32" s="317"/>
      <c r="AL32" s="317"/>
    </row>
    <row r="33" spans="1:38" s="278" customFormat="1" ht="15" customHeight="1">
      <c r="A33" s="348">
        <v>6</v>
      </c>
      <c r="B33" s="263">
        <v>44567</v>
      </c>
      <c r="C33" s="349"/>
      <c r="D33" s="350" t="s">
        <v>77</v>
      </c>
      <c r="E33" s="266" t="s">
        <v>593</v>
      </c>
      <c r="F33" s="266" t="s">
        <v>989</v>
      </c>
      <c r="G33" s="266">
        <v>350</v>
      </c>
      <c r="H33" s="266"/>
      <c r="I33" s="266" t="s">
        <v>990</v>
      </c>
      <c r="J33" s="351" t="s">
        <v>594</v>
      </c>
      <c r="K33" s="351"/>
      <c r="L33" s="352"/>
      <c r="M33" s="353"/>
      <c r="N33" s="351"/>
      <c r="O33" s="436"/>
      <c r="P33" s="356"/>
      <c r="Q33" s="356"/>
      <c r="R33" s="357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354"/>
      <c r="AJ33" s="317"/>
      <c r="AK33" s="317"/>
      <c r="AL33" s="317"/>
    </row>
    <row r="34" spans="1:38" s="278" customFormat="1" ht="15" customHeight="1">
      <c r="A34" s="348"/>
      <c r="B34" s="263"/>
      <c r="C34" s="349"/>
      <c r="D34" s="350"/>
      <c r="E34" s="266"/>
      <c r="F34" s="266"/>
      <c r="G34" s="266"/>
      <c r="H34" s="266"/>
      <c r="I34" s="266"/>
      <c r="J34" s="351"/>
      <c r="K34" s="351"/>
      <c r="L34" s="352"/>
      <c r="M34" s="353"/>
      <c r="N34" s="351"/>
      <c r="O34" s="436"/>
      <c r="P34" s="356"/>
      <c r="Q34" s="356"/>
      <c r="R34" s="357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354"/>
      <c r="AJ34" s="317"/>
      <c r="AK34" s="317"/>
      <c r="AL34" s="317"/>
    </row>
    <row r="35" spans="1:38" s="291" customFormat="1" ht="15" customHeight="1">
      <c r="K35" s="267"/>
      <c r="L35" s="304"/>
      <c r="M35" s="384"/>
      <c r="N35" s="267"/>
      <c r="O35" s="315"/>
      <c r="P35" s="1"/>
      <c r="Q35" s="1"/>
      <c r="R35" s="378" t="s">
        <v>592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386"/>
      <c r="AJ35" s="385"/>
      <c r="AK35" s="385"/>
      <c r="AL35" s="385"/>
    </row>
    <row r="36" spans="1:38" ht="15" customHeight="1">
      <c r="A36" s="369"/>
      <c r="B36" s="370"/>
      <c r="C36" s="371"/>
      <c r="D36" s="372"/>
      <c r="E36" s="373"/>
      <c r="F36" s="373"/>
      <c r="G36" s="373"/>
      <c r="H36" s="373"/>
      <c r="I36" s="373"/>
      <c r="J36" s="374"/>
      <c r="K36" s="374"/>
      <c r="L36" s="375"/>
      <c r="M36" s="376"/>
      <c r="N36" s="374"/>
      <c r="O36" s="377"/>
      <c r="P36" s="1"/>
      <c r="Q36" s="1"/>
      <c r="R36" s="378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44.25" customHeight="1">
      <c r="A37" s="132" t="s">
        <v>596</v>
      </c>
      <c r="B37" s="155"/>
      <c r="C37" s="155"/>
      <c r="D37" s="1"/>
      <c r="E37" s="6"/>
      <c r="F37" s="6"/>
      <c r="G37" s="6"/>
      <c r="H37" s="6" t="s">
        <v>608</v>
      </c>
      <c r="I37" s="6"/>
      <c r="J37" s="6"/>
      <c r="K37" s="128"/>
      <c r="L37" s="157"/>
      <c r="M37" s="128"/>
      <c r="N37" s="129"/>
      <c r="O37" s="128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320"/>
      <c r="AD37" s="320"/>
      <c r="AE37" s="320"/>
      <c r="AF37" s="320"/>
      <c r="AG37" s="320"/>
      <c r="AH37" s="320"/>
    </row>
    <row r="38" spans="1:38" ht="12.75" customHeight="1">
      <c r="A38" s="139" t="s">
        <v>597</v>
      </c>
      <c r="B38" s="132"/>
      <c r="C38" s="132"/>
      <c r="D38" s="132"/>
      <c r="E38" s="44"/>
      <c r="F38" s="140" t="s">
        <v>598</v>
      </c>
      <c r="G38" s="59"/>
      <c r="H38" s="44"/>
      <c r="I38" s="59"/>
      <c r="J38" s="6"/>
      <c r="K38" s="158"/>
      <c r="L38" s="159"/>
      <c r="M38" s="6"/>
      <c r="N38" s="122"/>
      <c r="O38" s="160"/>
      <c r="P38" s="44"/>
      <c r="Q38" s="44"/>
      <c r="R38" s="6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4.25" customHeight="1">
      <c r="A39" s="139"/>
      <c r="B39" s="132"/>
      <c r="C39" s="132"/>
      <c r="D39" s="132"/>
      <c r="E39" s="6"/>
      <c r="F39" s="140" t="s">
        <v>600</v>
      </c>
      <c r="G39" s="59"/>
      <c r="H39" s="44"/>
      <c r="I39" s="59"/>
      <c r="J39" s="6"/>
      <c r="K39" s="158"/>
      <c r="L39" s="159"/>
      <c r="M39" s="6"/>
      <c r="N39" s="122"/>
      <c r="O39" s="160"/>
      <c r="P39" s="4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4.25" customHeight="1">
      <c r="A40" s="132"/>
      <c r="B40" s="132"/>
      <c r="C40" s="132"/>
      <c r="D40" s="132"/>
      <c r="E40" s="6"/>
      <c r="F40" s="6"/>
      <c r="G40" s="6"/>
      <c r="H40" s="6"/>
      <c r="I40" s="6"/>
      <c r="J40" s="145"/>
      <c r="K40" s="142"/>
      <c r="L40" s="143"/>
      <c r="M40" s="6"/>
      <c r="N40" s="146"/>
      <c r="O40" s="1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2.75" customHeight="1">
      <c r="A41" s="161" t="s">
        <v>609</v>
      </c>
      <c r="B41" s="161"/>
      <c r="C41" s="161"/>
      <c r="D41" s="161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38.25" customHeight="1">
      <c r="A42" s="100" t="s">
        <v>16</v>
      </c>
      <c r="B42" s="100" t="s">
        <v>568</v>
      </c>
      <c r="C42" s="100"/>
      <c r="D42" s="101" t="s">
        <v>579</v>
      </c>
      <c r="E42" s="100" t="s">
        <v>580</v>
      </c>
      <c r="F42" s="100" t="s">
        <v>581</v>
      </c>
      <c r="G42" s="100" t="s">
        <v>602</v>
      </c>
      <c r="H42" s="100" t="s">
        <v>583</v>
      </c>
      <c r="I42" s="100" t="s">
        <v>584</v>
      </c>
      <c r="J42" s="99" t="s">
        <v>585</v>
      </c>
      <c r="K42" s="162" t="s">
        <v>610</v>
      </c>
      <c r="L42" s="102" t="s">
        <v>587</v>
      </c>
      <c r="M42" s="162" t="s">
        <v>611</v>
      </c>
      <c r="N42" s="100" t="s">
        <v>612</v>
      </c>
      <c r="O42" s="99" t="s">
        <v>589</v>
      </c>
      <c r="P42" s="101" t="s">
        <v>590</v>
      </c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s="262" customFormat="1" ht="13.5" customHeight="1">
      <c r="A43" s="361">
        <v>1</v>
      </c>
      <c r="B43" s="362">
        <v>44561</v>
      </c>
      <c r="C43" s="407"/>
      <c r="D43" s="407" t="s">
        <v>900</v>
      </c>
      <c r="E43" s="361" t="s">
        <v>593</v>
      </c>
      <c r="F43" s="361">
        <v>2432.5</v>
      </c>
      <c r="G43" s="361">
        <v>2398</v>
      </c>
      <c r="H43" s="365">
        <v>2398</v>
      </c>
      <c r="I43" s="365" t="s">
        <v>899</v>
      </c>
      <c r="J43" s="380" t="s">
        <v>936</v>
      </c>
      <c r="K43" s="365">
        <f t="shared" ref="K43" si="24">H43-F43</f>
        <v>-34.5</v>
      </c>
      <c r="L43" s="403">
        <f t="shared" ref="L43" si="25">(H43*N43)*0.07%</f>
        <v>629.47500000000014</v>
      </c>
      <c r="M43" s="404">
        <f t="shared" ref="M43" si="26">(K43*N43)-L43</f>
        <v>-13566.975</v>
      </c>
      <c r="N43" s="365">
        <v>375</v>
      </c>
      <c r="O43" s="405" t="s">
        <v>604</v>
      </c>
      <c r="P43" s="406">
        <v>44200</v>
      </c>
      <c r="Q43" s="264"/>
      <c r="R43" s="274" t="s">
        <v>595</v>
      </c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73"/>
      <c r="AG43" s="263"/>
      <c r="AH43" s="316"/>
      <c r="AI43" s="316"/>
      <c r="AJ43" s="297"/>
      <c r="AK43" s="297"/>
      <c r="AL43" s="297"/>
    </row>
    <row r="44" spans="1:38" s="262" customFormat="1" ht="13.5" customHeight="1">
      <c r="A44" s="361">
        <v>2</v>
      </c>
      <c r="B44" s="362">
        <v>44565</v>
      </c>
      <c r="C44" s="407"/>
      <c r="D44" s="407" t="s">
        <v>933</v>
      </c>
      <c r="E44" s="361" t="s">
        <v>934</v>
      </c>
      <c r="F44" s="361">
        <v>17770</v>
      </c>
      <c r="G44" s="361">
        <v>17875</v>
      </c>
      <c r="H44" s="365">
        <v>17875</v>
      </c>
      <c r="I44" s="365" t="s">
        <v>935</v>
      </c>
      <c r="J44" s="380" t="s">
        <v>943</v>
      </c>
      <c r="K44" s="365">
        <f>F44-H44</f>
        <v>-105</v>
      </c>
      <c r="L44" s="403">
        <f t="shared" ref="L44" si="27">(H44*N44)*0.07%</f>
        <v>625.62500000000011</v>
      </c>
      <c r="M44" s="404">
        <f t="shared" ref="M44" si="28">(K44*N44)-L44</f>
        <v>-5875.625</v>
      </c>
      <c r="N44" s="365">
        <v>50</v>
      </c>
      <c r="O44" s="405" t="s">
        <v>604</v>
      </c>
      <c r="P44" s="406">
        <v>44201</v>
      </c>
      <c r="Q44" s="264"/>
      <c r="R44" s="274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73"/>
      <c r="AG44" s="263"/>
      <c r="AH44" s="316"/>
      <c r="AI44" s="316"/>
      <c r="AJ44" s="297"/>
      <c r="AK44" s="297"/>
      <c r="AL44" s="297"/>
    </row>
    <row r="45" spans="1:38" s="262" customFormat="1" ht="13.5" customHeight="1">
      <c r="A45" s="278"/>
      <c r="B45" s="278"/>
      <c r="C45" s="278"/>
      <c r="D45" s="278"/>
      <c r="E45" s="278"/>
      <c r="F45" s="278"/>
      <c r="G45" s="278"/>
      <c r="H45" s="278"/>
      <c r="I45" s="278"/>
      <c r="J45" s="278"/>
      <c r="K45" s="267"/>
      <c r="L45" s="304"/>
      <c r="M45" s="305"/>
      <c r="N45" s="267"/>
      <c r="O45" s="314"/>
      <c r="P45" s="315"/>
      <c r="Q45" s="264"/>
      <c r="R45" s="274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73"/>
      <c r="AG45" s="263"/>
      <c r="AH45" s="316"/>
      <c r="AI45" s="316"/>
      <c r="AJ45" s="297"/>
      <c r="AK45" s="297"/>
      <c r="AL45" s="297"/>
    </row>
    <row r="46" spans="1:38" s="262" customFormat="1" ht="13.5" customHeight="1">
      <c r="A46" s="278"/>
      <c r="B46" s="278"/>
      <c r="C46" s="278"/>
      <c r="D46" s="278"/>
      <c r="E46" s="278"/>
      <c r="F46" s="278"/>
      <c r="G46" s="278"/>
      <c r="H46" s="278"/>
      <c r="I46" s="278"/>
      <c r="J46" s="388"/>
      <c r="K46" s="267"/>
      <c r="L46" s="304"/>
      <c r="M46" s="305"/>
      <c r="N46" s="267"/>
      <c r="O46" s="314"/>
      <c r="P46" s="315"/>
      <c r="Q46" s="264"/>
      <c r="R46" s="274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73"/>
      <c r="AG46" s="263"/>
      <c r="AH46" s="316"/>
      <c r="AI46" s="316"/>
      <c r="AJ46" s="297"/>
      <c r="AK46" s="297"/>
      <c r="AL46" s="297"/>
    </row>
    <row r="47" spans="1:38" s="262" customFormat="1" ht="13.5" customHeight="1">
      <c r="A47" s="278"/>
      <c r="B47" s="278"/>
      <c r="C47" s="278"/>
      <c r="D47" s="278"/>
      <c r="E47" s="278"/>
      <c r="F47" s="278"/>
      <c r="G47" s="278"/>
      <c r="H47" s="278"/>
      <c r="I47" s="278"/>
      <c r="J47" s="278"/>
      <c r="K47" s="267"/>
      <c r="L47" s="304"/>
      <c r="M47" s="305"/>
      <c r="N47" s="267"/>
      <c r="O47" s="314"/>
      <c r="P47" s="315"/>
      <c r="Q47" s="264"/>
      <c r="R47" s="274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73"/>
      <c r="AG47" s="263"/>
      <c r="AH47" s="316"/>
      <c r="AI47" s="316"/>
      <c r="AJ47" s="297"/>
      <c r="AK47" s="297"/>
      <c r="AL47" s="297"/>
    </row>
    <row r="48" spans="1:38" s="262" customFormat="1" ht="13.5" customHeight="1">
      <c r="A48" s="278"/>
      <c r="B48" s="278"/>
      <c r="C48" s="278"/>
      <c r="D48" s="278"/>
      <c r="E48" s="278"/>
      <c r="F48" s="278"/>
      <c r="G48" s="278"/>
      <c r="H48" s="278"/>
      <c r="I48" s="278"/>
      <c r="J48" s="278"/>
      <c r="K48" s="267"/>
      <c r="L48" s="304"/>
      <c r="M48" s="305"/>
      <c r="N48" s="267"/>
      <c r="O48" s="314"/>
      <c r="P48" s="315"/>
      <c r="Q48" s="264"/>
      <c r="R48" s="274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73"/>
      <c r="AG48" s="263"/>
      <c r="AH48" s="316"/>
      <c r="AI48" s="316"/>
      <c r="AJ48" s="297"/>
      <c r="AK48" s="297"/>
      <c r="AL48" s="297"/>
    </row>
    <row r="49" spans="1:38" ht="13.5" customHeight="1">
      <c r="A49" s="120"/>
      <c r="B49" s="121"/>
      <c r="C49" s="155"/>
      <c r="D49" s="163"/>
      <c r="E49" s="164"/>
      <c r="F49" s="120"/>
      <c r="G49" s="120"/>
      <c r="H49" s="120"/>
      <c r="I49" s="156"/>
      <c r="J49" s="156"/>
      <c r="K49" s="156"/>
      <c r="L49" s="156"/>
      <c r="M49" s="156"/>
      <c r="N49" s="156"/>
      <c r="O49" s="156"/>
      <c r="P49" s="156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>
      <c r="A50" s="165"/>
      <c r="B50" s="121"/>
      <c r="C50" s="122"/>
      <c r="D50" s="166"/>
      <c r="E50" s="125"/>
      <c r="F50" s="125"/>
      <c r="G50" s="125"/>
      <c r="H50" s="125"/>
      <c r="I50" s="125"/>
      <c r="J50" s="6"/>
      <c r="K50" s="125"/>
      <c r="L50" s="125"/>
      <c r="M50" s="6"/>
      <c r="N50" s="1"/>
      <c r="O50" s="122"/>
      <c r="P50" s="44"/>
      <c r="Q50" s="44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44"/>
      <c r="AH50" s="44"/>
      <c r="AI50" s="44"/>
      <c r="AJ50" s="44"/>
      <c r="AK50" s="44"/>
      <c r="AL50" s="44"/>
    </row>
    <row r="51" spans="1:38" ht="12.75" customHeight="1">
      <c r="A51" s="167" t="s">
        <v>614</v>
      </c>
      <c r="B51" s="167"/>
      <c r="C51" s="167"/>
      <c r="D51" s="167"/>
      <c r="E51" s="168"/>
      <c r="F51" s="125"/>
      <c r="G51" s="125"/>
      <c r="H51" s="125"/>
      <c r="I51" s="125"/>
      <c r="J51" s="1"/>
      <c r="K51" s="6"/>
      <c r="L51" s="6"/>
      <c r="M51" s="6"/>
      <c r="N51" s="1"/>
      <c r="O51" s="1"/>
      <c r="P51" s="44"/>
      <c r="Q51" s="44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44"/>
      <c r="AH51" s="44"/>
      <c r="AI51" s="44"/>
      <c r="AJ51" s="44"/>
      <c r="AK51" s="44"/>
      <c r="AL51" s="44"/>
    </row>
    <row r="52" spans="1:38" ht="38.25" customHeight="1">
      <c r="A52" s="100" t="s">
        <v>16</v>
      </c>
      <c r="B52" s="100" t="s">
        <v>568</v>
      </c>
      <c r="C52" s="100"/>
      <c r="D52" s="101" t="s">
        <v>579</v>
      </c>
      <c r="E52" s="100" t="s">
        <v>580</v>
      </c>
      <c r="F52" s="100" t="s">
        <v>581</v>
      </c>
      <c r="G52" s="100" t="s">
        <v>602</v>
      </c>
      <c r="H52" s="100" t="s">
        <v>583</v>
      </c>
      <c r="I52" s="100" t="s">
        <v>584</v>
      </c>
      <c r="J52" s="99" t="s">
        <v>585</v>
      </c>
      <c r="K52" s="99" t="s">
        <v>615</v>
      </c>
      <c r="L52" s="102" t="s">
        <v>587</v>
      </c>
      <c r="M52" s="162" t="s">
        <v>611</v>
      </c>
      <c r="N52" s="100" t="s">
        <v>612</v>
      </c>
      <c r="O52" s="100" t="s">
        <v>589</v>
      </c>
      <c r="P52" s="101" t="s">
        <v>590</v>
      </c>
      <c r="Q52" s="44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44"/>
      <c r="AH52" s="44"/>
      <c r="AI52" s="44"/>
      <c r="AJ52" s="44"/>
      <c r="AK52" s="44"/>
      <c r="AL52" s="44"/>
    </row>
    <row r="53" spans="1:38" s="262" customFormat="1" ht="12.75" customHeight="1">
      <c r="A53" s="361">
        <v>1</v>
      </c>
      <c r="B53" s="362">
        <v>44561</v>
      </c>
      <c r="C53" s="363"/>
      <c r="D53" s="364" t="s">
        <v>897</v>
      </c>
      <c r="E53" s="361" t="s">
        <v>593</v>
      </c>
      <c r="F53" s="361">
        <v>81.5</v>
      </c>
      <c r="G53" s="361">
        <v>40</v>
      </c>
      <c r="H53" s="361">
        <v>40</v>
      </c>
      <c r="I53" s="365" t="s">
        <v>898</v>
      </c>
      <c r="J53" s="366" t="s">
        <v>913</v>
      </c>
      <c r="K53" s="367">
        <f t="shared" ref="K53" si="29">H53-F53</f>
        <v>-41.5</v>
      </c>
      <c r="L53" s="379">
        <v>100</v>
      </c>
      <c r="M53" s="380">
        <f t="shared" ref="M53" si="30">(K53*N53)-100</f>
        <v>-2175</v>
      </c>
      <c r="N53" s="380">
        <v>50</v>
      </c>
      <c r="O53" s="368" t="s">
        <v>604</v>
      </c>
      <c r="P53" s="362">
        <v>44564</v>
      </c>
      <c r="Q53" s="264"/>
      <c r="R53" s="265" t="s">
        <v>595</v>
      </c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s="262" customFormat="1" ht="12.75" customHeight="1">
      <c r="A54" s="361">
        <v>2</v>
      </c>
      <c r="B54" s="362">
        <v>44565</v>
      </c>
      <c r="C54" s="363"/>
      <c r="D54" s="364" t="s">
        <v>937</v>
      </c>
      <c r="E54" s="361" t="s">
        <v>593</v>
      </c>
      <c r="F54" s="361">
        <v>65.5</v>
      </c>
      <c r="G54" s="361">
        <v>20</v>
      </c>
      <c r="H54" s="361">
        <v>24.5</v>
      </c>
      <c r="I54" s="365">
        <v>120</v>
      </c>
      <c r="J54" s="366" t="s">
        <v>945</v>
      </c>
      <c r="K54" s="367">
        <f t="shared" ref="K54" si="31">H54-F54</f>
        <v>-41</v>
      </c>
      <c r="L54" s="379">
        <v>100</v>
      </c>
      <c r="M54" s="380">
        <f t="shared" ref="M54" si="32">(K54*N54)-100</f>
        <v>-2150</v>
      </c>
      <c r="N54" s="380">
        <v>50</v>
      </c>
      <c r="O54" s="368" t="s">
        <v>604</v>
      </c>
      <c r="P54" s="362">
        <v>44565</v>
      </c>
      <c r="Q54" s="264"/>
      <c r="R54" s="265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</row>
    <row r="55" spans="1:38" s="262" customFormat="1" ht="12.75" customHeight="1">
      <c r="A55" s="361">
        <v>3</v>
      </c>
      <c r="B55" s="362">
        <v>44566</v>
      </c>
      <c r="C55" s="363"/>
      <c r="D55" s="364" t="s">
        <v>938</v>
      </c>
      <c r="E55" s="361" t="s">
        <v>593</v>
      </c>
      <c r="F55" s="361">
        <v>3.8</v>
      </c>
      <c r="G55" s="361">
        <v>2.9</v>
      </c>
      <c r="H55" s="361">
        <v>2.9</v>
      </c>
      <c r="I55" s="365" t="s">
        <v>941</v>
      </c>
      <c r="J55" s="366" t="s">
        <v>988</v>
      </c>
      <c r="K55" s="367">
        <f t="shared" ref="K55" si="33">H55-F55</f>
        <v>-0.89999999999999991</v>
      </c>
      <c r="L55" s="379">
        <v>100</v>
      </c>
      <c r="M55" s="380">
        <f t="shared" ref="M55" si="34">(K55*N55)-100</f>
        <v>-4899.7</v>
      </c>
      <c r="N55" s="380">
        <v>5333</v>
      </c>
      <c r="O55" s="368" t="s">
        <v>604</v>
      </c>
      <c r="P55" s="362">
        <v>44565</v>
      </c>
      <c r="Q55" s="264"/>
      <c r="R55" s="265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</row>
    <row r="56" spans="1:38" s="262" customFormat="1" ht="12.75" customHeight="1">
      <c r="A56" s="306">
        <v>4</v>
      </c>
      <c r="B56" s="260">
        <v>44566</v>
      </c>
      <c r="C56" s="307"/>
      <c r="D56" s="413" t="s">
        <v>939</v>
      </c>
      <c r="E56" s="306" t="s">
        <v>593</v>
      </c>
      <c r="F56" s="306">
        <v>9.75</v>
      </c>
      <c r="G56" s="306">
        <v>7</v>
      </c>
      <c r="H56" s="306">
        <v>12</v>
      </c>
      <c r="I56" s="414" t="s">
        <v>940</v>
      </c>
      <c r="J56" s="415" t="s">
        <v>942</v>
      </c>
      <c r="K56" s="416">
        <f t="shared" ref="K56" si="35">H56-F56</f>
        <v>2.25</v>
      </c>
      <c r="L56" s="417">
        <v>100</v>
      </c>
      <c r="M56" s="418">
        <f t="shared" ref="M56" si="36">(K56*N56)-100</f>
        <v>3275</v>
      </c>
      <c r="N56" s="418">
        <v>1500</v>
      </c>
      <c r="O56" s="419" t="s">
        <v>591</v>
      </c>
      <c r="P56" s="420">
        <v>44566</v>
      </c>
      <c r="Q56" s="264"/>
      <c r="R56" s="265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</row>
    <row r="57" spans="1:38" s="262" customFormat="1" ht="12.75" customHeight="1">
      <c r="A57" s="306">
        <v>5</v>
      </c>
      <c r="B57" s="260">
        <v>44567</v>
      </c>
      <c r="C57" s="307"/>
      <c r="D57" s="413" t="s">
        <v>983</v>
      </c>
      <c r="E57" s="306" t="s">
        <v>593</v>
      </c>
      <c r="F57" s="306">
        <v>26.5</v>
      </c>
      <c r="G57" s="306">
        <v>17</v>
      </c>
      <c r="H57" s="306">
        <v>32.25</v>
      </c>
      <c r="I57" s="414" t="s">
        <v>984</v>
      </c>
      <c r="J57" s="415" t="s">
        <v>985</v>
      </c>
      <c r="K57" s="416">
        <f t="shared" ref="K57" si="37">H57-F57</f>
        <v>5.75</v>
      </c>
      <c r="L57" s="417">
        <v>100</v>
      </c>
      <c r="M57" s="418">
        <f t="shared" ref="M57" si="38">(K57*N57)-100</f>
        <v>3062.5</v>
      </c>
      <c r="N57" s="418">
        <v>550</v>
      </c>
      <c r="O57" s="419" t="s">
        <v>591</v>
      </c>
      <c r="P57" s="420">
        <v>44567</v>
      </c>
      <c r="Q57" s="264"/>
      <c r="R57" s="265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</row>
    <row r="58" spans="1:38" s="262" customFormat="1" ht="12.75" customHeight="1">
      <c r="A58" s="306">
        <v>6</v>
      </c>
      <c r="B58" s="260">
        <v>44567</v>
      </c>
      <c r="C58" s="307"/>
      <c r="D58" s="413" t="s">
        <v>986</v>
      </c>
      <c r="E58" s="306" t="s">
        <v>593</v>
      </c>
      <c r="F58" s="306">
        <v>29</v>
      </c>
      <c r="G58" s="306"/>
      <c r="H58" s="306">
        <v>45</v>
      </c>
      <c r="I58" s="414" t="s">
        <v>987</v>
      </c>
      <c r="J58" s="415" t="s">
        <v>944</v>
      </c>
      <c r="K58" s="416">
        <f t="shared" ref="K58" si="39">H58-F58</f>
        <v>16</v>
      </c>
      <c r="L58" s="417">
        <v>100</v>
      </c>
      <c r="M58" s="418">
        <f t="shared" ref="M58" si="40">(K58*N58)-100</f>
        <v>700</v>
      </c>
      <c r="N58" s="418">
        <v>50</v>
      </c>
      <c r="O58" s="419" t="s">
        <v>591</v>
      </c>
      <c r="P58" s="420">
        <v>44567</v>
      </c>
      <c r="Q58" s="264"/>
      <c r="R58" s="265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</row>
    <row r="59" spans="1:38" s="262" customFormat="1" ht="12.75" customHeight="1">
      <c r="A59" s="266"/>
      <c r="B59" s="263"/>
      <c r="C59" s="349"/>
      <c r="D59" s="408"/>
      <c r="E59" s="266"/>
      <c r="F59" s="266"/>
      <c r="G59" s="266"/>
      <c r="H59" s="266"/>
      <c r="I59" s="267"/>
      <c r="J59" s="409"/>
      <c r="K59" s="410"/>
      <c r="L59" s="352"/>
      <c r="M59" s="351"/>
      <c r="N59" s="351"/>
      <c r="O59" s="411"/>
      <c r="P59" s="412"/>
      <c r="Q59" s="264"/>
      <c r="R59" s="265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</row>
    <row r="60" spans="1:38" s="262" customFormat="1" ht="12.75" customHeight="1">
      <c r="A60" s="266"/>
      <c r="B60" s="263"/>
      <c r="C60" s="349"/>
      <c r="D60" s="408"/>
      <c r="E60" s="266"/>
      <c r="F60" s="266"/>
      <c r="G60" s="266"/>
      <c r="H60" s="266"/>
      <c r="I60" s="267"/>
      <c r="J60" s="409"/>
      <c r="K60" s="410"/>
      <c r="L60" s="352"/>
      <c r="M60" s="351"/>
      <c r="N60" s="351"/>
      <c r="O60" s="411"/>
      <c r="P60" s="412"/>
      <c r="Q60" s="264"/>
      <c r="R60" s="265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</row>
    <row r="61" spans="1:38" s="340" customFormat="1" ht="12.75" customHeight="1">
      <c r="A61" s="328"/>
      <c r="B61" s="329"/>
      <c r="C61" s="330"/>
      <c r="D61" s="331"/>
      <c r="E61" s="328"/>
      <c r="F61" s="328"/>
      <c r="G61" s="328"/>
      <c r="H61" s="328"/>
      <c r="I61" s="332"/>
      <c r="J61" s="333"/>
      <c r="K61" s="334"/>
      <c r="L61" s="334"/>
      <c r="M61" s="333"/>
      <c r="N61" s="333"/>
      <c r="O61" s="335"/>
      <c r="P61" s="336"/>
      <c r="Q61" s="337"/>
      <c r="R61" s="338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9"/>
      <c r="AG61" s="339"/>
      <c r="AH61" s="339"/>
      <c r="AI61" s="339"/>
      <c r="AJ61" s="339"/>
      <c r="AK61" s="339"/>
      <c r="AL61" s="339"/>
    </row>
    <row r="62" spans="1:38" ht="14.25" customHeight="1">
      <c r="A62" s="164"/>
      <c r="B62" s="169"/>
      <c r="C62" s="169"/>
      <c r="D62" s="170"/>
      <c r="E62" s="164"/>
      <c r="F62" s="171"/>
      <c r="G62" s="164"/>
      <c r="H62" s="164"/>
      <c r="I62" s="164"/>
      <c r="J62" s="169"/>
      <c r="K62" s="172"/>
      <c r="L62" s="164"/>
      <c r="M62" s="164"/>
      <c r="N62" s="164"/>
      <c r="O62" s="173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98" t="s">
        <v>616</v>
      </c>
      <c r="B63" s="174"/>
      <c r="C63" s="174"/>
      <c r="D63" s="175"/>
      <c r="E63" s="148"/>
      <c r="F63" s="6"/>
      <c r="G63" s="6"/>
      <c r="H63" s="149"/>
      <c r="I63" s="176"/>
      <c r="J63" s="1"/>
      <c r="K63" s="6"/>
      <c r="L63" s="6"/>
      <c r="M63" s="6"/>
      <c r="N63" s="1"/>
      <c r="O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38.25" customHeight="1">
      <c r="A64" s="99" t="s">
        <v>16</v>
      </c>
      <c r="B64" s="100" t="s">
        <v>568</v>
      </c>
      <c r="C64" s="100"/>
      <c r="D64" s="101" t="s">
        <v>579</v>
      </c>
      <c r="E64" s="100" t="s">
        <v>580</v>
      </c>
      <c r="F64" s="100" t="s">
        <v>581</v>
      </c>
      <c r="G64" s="100" t="s">
        <v>582</v>
      </c>
      <c r="H64" s="100" t="s">
        <v>583</v>
      </c>
      <c r="I64" s="100" t="s">
        <v>584</v>
      </c>
      <c r="J64" s="99" t="s">
        <v>585</v>
      </c>
      <c r="K64" s="152" t="s">
        <v>603</v>
      </c>
      <c r="L64" s="153" t="s">
        <v>587</v>
      </c>
      <c r="M64" s="102" t="s">
        <v>588</v>
      </c>
      <c r="N64" s="100" t="s">
        <v>589</v>
      </c>
      <c r="O64" s="101" t="s">
        <v>590</v>
      </c>
      <c r="P64" s="100" t="s">
        <v>827</v>
      </c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38" s="262" customFormat="1" ht="14.25" customHeight="1">
      <c r="A65" s="292">
        <v>1</v>
      </c>
      <c r="B65" s="293">
        <v>44488</v>
      </c>
      <c r="C65" s="294"/>
      <c r="D65" s="295" t="s">
        <v>138</v>
      </c>
      <c r="E65" s="296" t="s">
        <v>593</v>
      </c>
      <c r="F65" s="297" t="s">
        <v>836</v>
      </c>
      <c r="G65" s="297">
        <v>198</v>
      </c>
      <c r="H65" s="296"/>
      <c r="I65" s="298" t="s">
        <v>832</v>
      </c>
      <c r="J65" s="299" t="s">
        <v>594</v>
      </c>
      <c r="K65" s="299"/>
      <c r="L65" s="300"/>
      <c r="M65" s="301"/>
      <c r="N65" s="299"/>
      <c r="O65" s="302"/>
      <c r="P65" s="299"/>
      <c r="Q65" s="261"/>
      <c r="R65" s="1" t="s">
        <v>592</v>
      </c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</row>
    <row r="66" spans="1:38" s="262" customFormat="1" ht="14.25" customHeight="1">
      <c r="A66" s="292">
        <v>2</v>
      </c>
      <c r="B66" s="293">
        <v>44490</v>
      </c>
      <c r="C66" s="294"/>
      <c r="D66" s="295" t="s">
        <v>468</v>
      </c>
      <c r="E66" s="296" t="s">
        <v>593</v>
      </c>
      <c r="F66" s="297" t="s">
        <v>837</v>
      </c>
      <c r="G66" s="297">
        <v>3700</v>
      </c>
      <c r="H66" s="296"/>
      <c r="I66" s="298" t="s">
        <v>834</v>
      </c>
      <c r="J66" s="299" t="s">
        <v>594</v>
      </c>
      <c r="K66" s="299"/>
      <c r="L66" s="300"/>
      <c r="M66" s="301"/>
      <c r="N66" s="299"/>
      <c r="O66" s="302"/>
      <c r="P66" s="299"/>
      <c r="Q66" s="261"/>
      <c r="R66" s="1" t="s">
        <v>592</v>
      </c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</row>
    <row r="67" spans="1:38" s="262" customFormat="1" ht="14.25" customHeight="1">
      <c r="A67" s="421">
        <v>3</v>
      </c>
      <c r="B67" s="422">
        <v>44551</v>
      </c>
      <c r="C67" s="423"/>
      <c r="D67" s="424" t="s">
        <v>389</v>
      </c>
      <c r="E67" s="425" t="s">
        <v>593</v>
      </c>
      <c r="F67" s="268">
        <v>215</v>
      </c>
      <c r="G67" s="268">
        <v>198</v>
      </c>
      <c r="H67" s="425">
        <v>231</v>
      </c>
      <c r="I67" s="426" t="s">
        <v>873</v>
      </c>
      <c r="J67" s="269" t="s">
        <v>944</v>
      </c>
      <c r="K67" s="269">
        <f t="shared" ref="K67" si="41">H67-F67</f>
        <v>16</v>
      </c>
      <c r="L67" s="270">
        <f t="shared" ref="L67" si="42">(F67*-0.7)/100</f>
        <v>-1.5049999999999999</v>
      </c>
      <c r="M67" s="271">
        <f t="shared" ref="M67" si="43">(K67+L67)/F67</f>
        <v>6.7418604651162797E-2</v>
      </c>
      <c r="N67" s="269" t="s">
        <v>591</v>
      </c>
      <c r="O67" s="272">
        <v>44201</v>
      </c>
      <c r="P67" s="269"/>
      <c r="Q67" s="261"/>
      <c r="R67" s="1" t="s">
        <v>592</v>
      </c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</row>
    <row r="68" spans="1:38" s="262" customFormat="1" ht="14.25" customHeight="1">
      <c r="A68" s="292"/>
      <c r="B68" s="293"/>
      <c r="C68" s="294"/>
      <c r="D68" s="295"/>
      <c r="E68" s="296"/>
      <c r="F68" s="297"/>
      <c r="G68" s="297"/>
      <c r="H68" s="296"/>
      <c r="I68" s="298"/>
      <c r="J68" s="299"/>
      <c r="K68" s="299"/>
      <c r="L68" s="300"/>
      <c r="M68" s="301"/>
      <c r="N68" s="299"/>
      <c r="O68" s="302"/>
      <c r="P68" s="299"/>
      <c r="Q68" s="261"/>
      <c r="R68" s="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</row>
    <row r="69" spans="1:38" ht="14.25" customHeight="1">
      <c r="A69" s="177"/>
      <c r="B69" s="154"/>
      <c r="C69" s="178"/>
      <c r="D69" s="109"/>
      <c r="E69" s="179"/>
      <c r="F69" s="179"/>
      <c r="G69" s="179"/>
      <c r="H69" s="179"/>
      <c r="I69" s="179"/>
      <c r="J69" s="179"/>
      <c r="K69" s="180"/>
      <c r="L69" s="181"/>
      <c r="M69" s="179"/>
      <c r="N69" s="182"/>
      <c r="O69" s="183"/>
      <c r="P69" s="183"/>
      <c r="R69" s="6"/>
      <c r="S69" s="44"/>
      <c r="T69" s="1"/>
      <c r="U69" s="1"/>
      <c r="V69" s="1"/>
      <c r="W69" s="1"/>
      <c r="X69" s="1"/>
      <c r="Y69" s="1"/>
      <c r="Z69" s="1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132" t="s">
        <v>596</v>
      </c>
      <c r="B70" s="132"/>
      <c r="C70" s="132"/>
      <c r="D70" s="132"/>
      <c r="E70" s="44"/>
      <c r="F70" s="140" t="s">
        <v>598</v>
      </c>
      <c r="G70" s="59"/>
      <c r="H70" s="59"/>
      <c r="I70" s="59"/>
      <c r="J70" s="6"/>
      <c r="K70" s="158"/>
      <c r="L70" s="159"/>
      <c r="M70" s="6"/>
      <c r="N70" s="122"/>
      <c r="O70" s="184"/>
      <c r="P70" s="1"/>
      <c r="Q70" s="1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39" t="s">
        <v>597</v>
      </c>
      <c r="B71" s="132"/>
      <c r="C71" s="132"/>
      <c r="D71" s="132"/>
      <c r="E71" s="6"/>
      <c r="F71" s="140" t="s">
        <v>600</v>
      </c>
      <c r="G71" s="6"/>
      <c r="H71" s="6" t="s">
        <v>821</v>
      </c>
      <c r="I71" s="6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39"/>
      <c r="B72" s="132"/>
      <c r="C72" s="132"/>
      <c r="D72" s="132"/>
      <c r="E72" s="6"/>
      <c r="F72" s="140"/>
      <c r="G72" s="6"/>
      <c r="H72" s="6"/>
      <c r="I72" s="6"/>
      <c r="J72" s="1"/>
      <c r="K72" s="6"/>
      <c r="L72" s="6"/>
      <c r="M72" s="6"/>
      <c r="N72" s="1"/>
      <c r="O72" s="1"/>
      <c r="Q72" s="1"/>
      <c r="R72" s="59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"/>
      <c r="B73" s="147" t="s">
        <v>617</v>
      </c>
      <c r="C73" s="147"/>
      <c r="D73" s="147"/>
      <c r="E73" s="147"/>
      <c r="F73" s="148"/>
      <c r="G73" s="6"/>
      <c r="H73" s="6"/>
      <c r="I73" s="149"/>
      <c r="J73" s="150"/>
      <c r="K73" s="151"/>
      <c r="L73" s="150"/>
      <c r="M73" s="6"/>
      <c r="N73" s="1"/>
      <c r="O73" s="1"/>
      <c r="Q73" s="1"/>
      <c r="R73" s="59"/>
      <c r="S73" s="1"/>
      <c r="T73" s="1"/>
      <c r="U73" s="1"/>
      <c r="V73" s="1"/>
      <c r="W73" s="1"/>
      <c r="X73" s="1"/>
      <c r="Y73" s="1"/>
      <c r="Z73" s="1"/>
    </row>
    <row r="74" spans="1:38" ht="38.25" customHeight="1">
      <c r="A74" s="99" t="s">
        <v>16</v>
      </c>
      <c r="B74" s="100" t="s">
        <v>568</v>
      </c>
      <c r="C74" s="100"/>
      <c r="D74" s="101" t="s">
        <v>579</v>
      </c>
      <c r="E74" s="100" t="s">
        <v>580</v>
      </c>
      <c r="F74" s="100" t="s">
        <v>581</v>
      </c>
      <c r="G74" s="100" t="s">
        <v>602</v>
      </c>
      <c r="H74" s="100" t="s">
        <v>583</v>
      </c>
      <c r="I74" s="100" t="s">
        <v>584</v>
      </c>
      <c r="J74" s="185" t="s">
        <v>585</v>
      </c>
      <c r="K74" s="152" t="s">
        <v>603</v>
      </c>
      <c r="L74" s="162" t="s">
        <v>611</v>
      </c>
      <c r="M74" s="100" t="s">
        <v>612</v>
      </c>
      <c r="N74" s="153" t="s">
        <v>587</v>
      </c>
      <c r="O74" s="102" t="s">
        <v>588</v>
      </c>
      <c r="P74" s="100" t="s">
        <v>589</v>
      </c>
      <c r="Q74" s="101" t="s">
        <v>590</v>
      </c>
      <c r="R74" s="59"/>
      <c r="S74" s="1"/>
      <c r="T74" s="1"/>
      <c r="U74" s="1"/>
      <c r="V74" s="1"/>
      <c r="W74" s="1"/>
      <c r="X74" s="1"/>
      <c r="Y74" s="1"/>
      <c r="Z74" s="1"/>
    </row>
    <row r="75" spans="1:38" ht="14.25" customHeight="1">
      <c r="A75" s="113"/>
      <c r="B75" s="115"/>
      <c r="C75" s="186"/>
      <c r="D75" s="116"/>
      <c r="E75" s="117"/>
      <c r="F75" s="187"/>
      <c r="G75" s="113"/>
      <c r="H75" s="117"/>
      <c r="I75" s="118"/>
      <c r="J75" s="188"/>
      <c r="K75" s="188"/>
      <c r="L75" s="189"/>
      <c r="M75" s="107"/>
      <c r="N75" s="189"/>
      <c r="O75" s="190"/>
      <c r="P75" s="191"/>
      <c r="Q75" s="192"/>
      <c r="R75" s="157"/>
      <c r="S75" s="126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38" ht="14.25" customHeight="1">
      <c r="A76" s="113"/>
      <c r="B76" s="115"/>
      <c r="C76" s="186"/>
      <c r="D76" s="116"/>
      <c r="E76" s="117"/>
      <c r="F76" s="187"/>
      <c r="G76" s="113"/>
      <c r="H76" s="117"/>
      <c r="I76" s="118"/>
      <c r="J76" s="188"/>
      <c r="K76" s="188"/>
      <c r="L76" s="189"/>
      <c r="M76" s="107"/>
      <c r="N76" s="189"/>
      <c r="O76" s="190"/>
      <c r="P76" s="191"/>
      <c r="Q76" s="192"/>
      <c r="R76" s="157"/>
      <c r="S76" s="126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8" ht="14.25" customHeight="1">
      <c r="A77" s="113"/>
      <c r="B77" s="115"/>
      <c r="C77" s="186"/>
      <c r="D77" s="116"/>
      <c r="E77" s="117"/>
      <c r="F77" s="187"/>
      <c r="G77" s="113"/>
      <c r="H77" s="117"/>
      <c r="I77" s="118"/>
      <c r="J77" s="188"/>
      <c r="K77" s="188"/>
      <c r="L77" s="189"/>
      <c r="M77" s="107"/>
      <c r="N77" s="189"/>
      <c r="O77" s="190"/>
      <c r="P77" s="191"/>
      <c r="Q77" s="192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13"/>
      <c r="B78" s="115"/>
      <c r="C78" s="186"/>
      <c r="D78" s="116"/>
      <c r="E78" s="117"/>
      <c r="F78" s="188"/>
      <c r="G78" s="113"/>
      <c r="H78" s="117"/>
      <c r="I78" s="118"/>
      <c r="J78" s="188"/>
      <c r="K78" s="188"/>
      <c r="L78" s="189"/>
      <c r="M78" s="107"/>
      <c r="N78" s="189"/>
      <c r="O78" s="190"/>
      <c r="P78" s="191"/>
      <c r="Q78" s="192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13"/>
      <c r="B79" s="115"/>
      <c r="C79" s="186"/>
      <c r="D79" s="116"/>
      <c r="E79" s="117"/>
      <c r="F79" s="188"/>
      <c r="G79" s="113"/>
      <c r="H79" s="117"/>
      <c r="I79" s="118"/>
      <c r="J79" s="188"/>
      <c r="K79" s="188"/>
      <c r="L79" s="189"/>
      <c r="M79" s="107"/>
      <c r="N79" s="189"/>
      <c r="O79" s="190"/>
      <c r="P79" s="191"/>
      <c r="Q79" s="192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13"/>
      <c r="B80" s="115"/>
      <c r="C80" s="186"/>
      <c r="D80" s="116"/>
      <c r="E80" s="117"/>
      <c r="F80" s="187"/>
      <c r="G80" s="113"/>
      <c r="H80" s="117"/>
      <c r="I80" s="118"/>
      <c r="J80" s="188"/>
      <c r="K80" s="188"/>
      <c r="L80" s="189"/>
      <c r="M80" s="107"/>
      <c r="N80" s="189"/>
      <c r="O80" s="190"/>
      <c r="P80" s="191"/>
      <c r="Q80" s="192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13"/>
      <c r="B81" s="115"/>
      <c r="C81" s="186"/>
      <c r="D81" s="116"/>
      <c r="E81" s="117"/>
      <c r="F81" s="187"/>
      <c r="G81" s="113"/>
      <c r="H81" s="117"/>
      <c r="I81" s="118"/>
      <c r="J81" s="188"/>
      <c r="K81" s="188"/>
      <c r="L81" s="188"/>
      <c r="M81" s="188"/>
      <c r="N81" s="189"/>
      <c r="O81" s="193"/>
      <c r="P81" s="191"/>
      <c r="Q81" s="192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13"/>
      <c r="B82" s="115"/>
      <c r="C82" s="186"/>
      <c r="D82" s="116"/>
      <c r="E82" s="117"/>
      <c r="F82" s="188"/>
      <c r="G82" s="113"/>
      <c r="H82" s="117"/>
      <c r="I82" s="118"/>
      <c r="J82" s="188"/>
      <c r="K82" s="188"/>
      <c r="L82" s="189"/>
      <c r="M82" s="107"/>
      <c r="N82" s="189"/>
      <c r="O82" s="190"/>
      <c r="P82" s="191"/>
      <c r="Q82" s="192"/>
      <c r="R82" s="157"/>
      <c r="S82" s="126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13"/>
      <c r="B83" s="115"/>
      <c r="C83" s="186"/>
      <c r="D83" s="116"/>
      <c r="E83" s="117"/>
      <c r="F83" s="187"/>
      <c r="G83" s="113"/>
      <c r="H83" s="117"/>
      <c r="I83" s="118"/>
      <c r="J83" s="194"/>
      <c r="K83" s="194"/>
      <c r="L83" s="194"/>
      <c r="M83" s="194"/>
      <c r="N83" s="195"/>
      <c r="O83" s="190"/>
      <c r="P83" s="119"/>
      <c r="Q83" s="192"/>
      <c r="R83" s="157"/>
      <c r="S83" s="126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39"/>
      <c r="B84" s="132"/>
      <c r="C84" s="132"/>
      <c r="D84" s="132"/>
      <c r="E84" s="6"/>
      <c r="F84" s="140"/>
      <c r="G84" s="6"/>
      <c r="H84" s="6"/>
      <c r="I84" s="6"/>
      <c r="J84" s="1"/>
      <c r="K84" s="6"/>
      <c r="L84" s="6"/>
      <c r="M84" s="6"/>
      <c r="N84" s="1"/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39"/>
      <c r="B85" s="132"/>
      <c r="C85" s="132"/>
      <c r="D85" s="132"/>
      <c r="E85" s="6"/>
      <c r="F85" s="140"/>
      <c r="G85" s="59"/>
      <c r="H85" s="44"/>
      <c r="I85" s="59"/>
      <c r="J85" s="6"/>
      <c r="K85" s="158"/>
      <c r="L85" s="159"/>
      <c r="M85" s="6"/>
      <c r="N85" s="122"/>
      <c r="O85" s="160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59"/>
      <c r="B86" s="121"/>
      <c r="C86" s="121"/>
      <c r="D86" s="44"/>
      <c r="E86" s="59"/>
      <c r="F86" s="59"/>
      <c r="G86" s="59"/>
      <c r="H86" s="44"/>
      <c r="I86" s="59"/>
      <c r="J86" s="6"/>
      <c r="K86" s="158"/>
      <c r="L86" s="159"/>
      <c r="M86" s="6"/>
      <c r="N86" s="122"/>
      <c r="O86" s="160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44"/>
      <c r="B87" s="196" t="s">
        <v>618</v>
      </c>
      <c r="C87" s="196"/>
      <c r="D87" s="196"/>
      <c r="E87" s="196"/>
      <c r="F87" s="6"/>
      <c r="G87" s="6"/>
      <c r="H87" s="150"/>
      <c r="I87" s="6"/>
      <c r="J87" s="150"/>
      <c r="K87" s="151"/>
      <c r="L87" s="6"/>
      <c r="M87" s="6"/>
      <c r="N87" s="1"/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38.25" customHeight="1">
      <c r="A88" s="99" t="s">
        <v>16</v>
      </c>
      <c r="B88" s="100" t="s">
        <v>568</v>
      </c>
      <c r="C88" s="100"/>
      <c r="D88" s="101" t="s">
        <v>579</v>
      </c>
      <c r="E88" s="100" t="s">
        <v>580</v>
      </c>
      <c r="F88" s="100" t="s">
        <v>581</v>
      </c>
      <c r="G88" s="100" t="s">
        <v>619</v>
      </c>
      <c r="H88" s="100" t="s">
        <v>620</v>
      </c>
      <c r="I88" s="100" t="s">
        <v>584</v>
      </c>
      <c r="J88" s="197" t="s">
        <v>585</v>
      </c>
      <c r="K88" s="100" t="s">
        <v>586</v>
      </c>
      <c r="L88" s="100" t="s">
        <v>621</v>
      </c>
      <c r="M88" s="100" t="s">
        <v>589</v>
      </c>
      <c r="N88" s="101" t="s">
        <v>590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98">
        <v>1</v>
      </c>
      <c r="B89" s="199">
        <v>41579</v>
      </c>
      <c r="C89" s="199"/>
      <c r="D89" s="200" t="s">
        <v>622</v>
      </c>
      <c r="E89" s="201" t="s">
        <v>623</v>
      </c>
      <c r="F89" s="202">
        <v>82</v>
      </c>
      <c r="G89" s="201" t="s">
        <v>624</v>
      </c>
      <c r="H89" s="201">
        <v>100</v>
      </c>
      <c r="I89" s="203">
        <v>100</v>
      </c>
      <c r="J89" s="204" t="s">
        <v>625</v>
      </c>
      <c r="K89" s="205">
        <f t="shared" ref="K89:K141" si="44">H89-F89</f>
        <v>18</v>
      </c>
      <c r="L89" s="206">
        <f t="shared" ref="L89:L141" si="45">K89/F89</f>
        <v>0.21951219512195122</v>
      </c>
      <c r="M89" s="201" t="s">
        <v>591</v>
      </c>
      <c r="N89" s="207">
        <v>42657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98">
        <v>2</v>
      </c>
      <c r="B90" s="199">
        <v>41794</v>
      </c>
      <c r="C90" s="199"/>
      <c r="D90" s="200" t="s">
        <v>626</v>
      </c>
      <c r="E90" s="201" t="s">
        <v>593</v>
      </c>
      <c r="F90" s="202">
        <v>257</v>
      </c>
      <c r="G90" s="201" t="s">
        <v>624</v>
      </c>
      <c r="H90" s="201">
        <v>300</v>
      </c>
      <c r="I90" s="203">
        <v>300</v>
      </c>
      <c r="J90" s="204" t="s">
        <v>625</v>
      </c>
      <c r="K90" s="205">
        <f t="shared" si="44"/>
        <v>43</v>
      </c>
      <c r="L90" s="206">
        <f t="shared" si="45"/>
        <v>0.16731517509727625</v>
      </c>
      <c r="M90" s="201" t="s">
        <v>591</v>
      </c>
      <c r="N90" s="207">
        <v>41822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98">
        <v>3</v>
      </c>
      <c r="B91" s="199">
        <v>41828</v>
      </c>
      <c r="C91" s="199"/>
      <c r="D91" s="200" t="s">
        <v>627</v>
      </c>
      <c r="E91" s="201" t="s">
        <v>593</v>
      </c>
      <c r="F91" s="202">
        <v>393</v>
      </c>
      <c r="G91" s="201" t="s">
        <v>624</v>
      </c>
      <c r="H91" s="201">
        <v>468</v>
      </c>
      <c r="I91" s="203">
        <v>468</v>
      </c>
      <c r="J91" s="204" t="s">
        <v>625</v>
      </c>
      <c r="K91" s="205">
        <f t="shared" si="44"/>
        <v>75</v>
      </c>
      <c r="L91" s="206">
        <f t="shared" si="45"/>
        <v>0.19083969465648856</v>
      </c>
      <c r="M91" s="201" t="s">
        <v>591</v>
      </c>
      <c r="N91" s="207">
        <v>41863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98">
        <v>4</v>
      </c>
      <c r="B92" s="199">
        <v>41857</v>
      </c>
      <c r="C92" s="199"/>
      <c r="D92" s="200" t="s">
        <v>628</v>
      </c>
      <c r="E92" s="201" t="s">
        <v>593</v>
      </c>
      <c r="F92" s="202">
        <v>205</v>
      </c>
      <c r="G92" s="201" t="s">
        <v>624</v>
      </c>
      <c r="H92" s="201">
        <v>275</v>
      </c>
      <c r="I92" s="203">
        <v>250</v>
      </c>
      <c r="J92" s="204" t="s">
        <v>625</v>
      </c>
      <c r="K92" s="205">
        <f t="shared" si="44"/>
        <v>70</v>
      </c>
      <c r="L92" s="206">
        <f t="shared" si="45"/>
        <v>0.34146341463414637</v>
      </c>
      <c r="M92" s="201" t="s">
        <v>591</v>
      </c>
      <c r="N92" s="207">
        <v>41962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98">
        <v>5</v>
      </c>
      <c r="B93" s="199">
        <v>41886</v>
      </c>
      <c r="C93" s="199"/>
      <c r="D93" s="200" t="s">
        <v>629</v>
      </c>
      <c r="E93" s="201" t="s">
        <v>593</v>
      </c>
      <c r="F93" s="202">
        <v>162</v>
      </c>
      <c r="G93" s="201" t="s">
        <v>624</v>
      </c>
      <c r="H93" s="201">
        <v>190</v>
      </c>
      <c r="I93" s="203">
        <v>190</v>
      </c>
      <c r="J93" s="204" t="s">
        <v>625</v>
      </c>
      <c r="K93" s="205">
        <f t="shared" si="44"/>
        <v>28</v>
      </c>
      <c r="L93" s="206">
        <f t="shared" si="45"/>
        <v>0.1728395061728395</v>
      </c>
      <c r="M93" s="201" t="s">
        <v>591</v>
      </c>
      <c r="N93" s="207">
        <v>42006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98">
        <v>6</v>
      </c>
      <c r="B94" s="199">
        <v>41886</v>
      </c>
      <c r="C94" s="199"/>
      <c r="D94" s="200" t="s">
        <v>630</v>
      </c>
      <c r="E94" s="201" t="s">
        <v>593</v>
      </c>
      <c r="F94" s="202">
        <v>75</v>
      </c>
      <c r="G94" s="201" t="s">
        <v>624</v>
      </c>
      <c r="H94" s="201">
        <v>91.5</v>
      </c>
      <c r="I94" s="203" t="s">
        <v>631</v>
      </c>
      <c r="J94" s="204" t="s">
        <v>632</v>
      </c>
      <c r="K94" s="205">
        <f t="shared" si="44"/>
        <v>16.5</v>
      </c>
      <c r="L94" s="206">
        <f t="shared" si="45"/>
        <v>0.22</v>
      </c>
      <c r="M94" s="201" t="s">
        <v>591</v>
      </c>
      <c r="N94" s="207">
        <v>41954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98">
        <v>7</v>
      </c>
      <c r="B95" s="199">
        <v>41913</v>
      </c>
      <c r="C95" s="199"/>
      <c r="D95" s="200" t="s">
        <v>633</v>
      </c>
      <c r="E95" s="201" t="s">
        <v>593</v>
      </c>
      <c r="F95" s="202">
        <v>850</v>
      </c>
      <c r="G95" s="201" t="s">
        <v>624</v>
      </c>
      <c r="H95" s="201">
        <v>982.5</v>
      </c>
      <c r="I95" s="203">
        <v>1050</v>
      </c>
      <c r="J95" s="204" t="s">
        <v>634</v>
      </c>
      <c r="K95" s="205">
        <f t="shared" si="44"/>
        <v>132.5</v>
      </c>
      <c r="L95" s="206">
        <f t="shared" si="45"/>
        <v>0.15588235294117647</v>
      </c>
      <c r="M95" s="201" t="s">
        <v>591</v>
      </c>
      <c r="N95" s="207">
        <v>42039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98">
        <v>8</v>
      </c>
      <c r="B96" s="199">
        <v>41913</v>
      </c>
      <c r="C96" s="199"/>
      <c r="D96" s="200" t="s">
        <v>635</v>
      </c>
      <c r="E96" s="201" t="s">
        <v>593</v>
      </c>
      <c r="F96" s="202">
        <v>475</v>
      </c>
      <c r="G96" s="201" t="s">
        <v>624</v>
      </c>
      <c r="H96" s="201">
        <v>515</v>
      </c>
      <c r="I96" s="203">
        <v>600</v>
      </c>
      <c r="J96" s="204" t="s">
        <v>636</v>
      </c>
      <c r="K96" s="205">
        <f t="shared" si="44"/>
        <v>40</v>
      </c>
      <c r="L96" s="206">
        <f t="shared" si="45"/>
        <v>8.4210526315789472E-2</v>
      </c>
      <c r="M96" s="201" t="s">
        <v>591</v>
      </c>
      <c r="N96" s="207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98">
        <v>9</v>
      </c>
      <c r="B97" s="199">
        <v>41913</v>
      </c>
      <c r="C97" s="199"/>
      <c r="D97" s="200" t="s">
        <v>637</v>
      </c>
      <c r="E97" s="201" t="s">
        <v>593</v>
      </c>
      <c r="F97" s="202">
        <v>86</v>
      </c>
      <c r="G97" s="201" t="s">
        <v>624</v>
      </c>
      <c r="H97" s="201">
        <v>99</v>
      </c>
      <c r="I97" s="203">
        <v>140</v>
      </c>
      <c r="J97" s="204" t="s">
        <v>638</v>
      </c>
      <c r="K97" s="205">
        <f t="shared" si="44"/>
        <v>13</v>
      </c>
      <c r="L97" s="206">
        <f t="shared" si="45"/>
        <v>0.15116279069767441</v>
      </c>
      <c r="M97" s="201" t="s">
        <v>591</v>
      </c>
      <c r="N97" s="207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8">
        <v>10</v>
      </c>
      <c r="B98" s="199">
        <v>41926</v>
      </c>
      <c r="C98" s="199"/>
      <c r="D98" s="200" t="s">
        <v>639</v>
      </c>
      <c r="E98" s="201" t="s">
        <v>593</v>
      </c>
      <c r="F98" s="202">
        <v>496.6</v>
      </c>
      <c r="G98" s="201" t="s">
        <v>624</v>
      </c>
      <c r="H98" s="201">
        <v>621</v>
      </c>
      <c r="I98" s="203">
        <v>580</v>
      </c>
      <c r="J98" s="204" t="s">
        <v>625</v>
      </c>
      <c r="K98" s="205">
        <f t="shared" si="44"/>
        <v>124.39999999999998</v>
      </c>
      <c r="L98" s="206">
        <f t="shared" si="45"/>
        <v>0.25050342327829234</v>
      </c>
      <c r="M98" s="201" t="s">
        <v>591</v>
      </c>
      <c r="N98" s="207">
        <v>42605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8">
        <v>11</v>
      </c>
      <c r="B99" s="199">
        <v>41926</v>
      </c>
      <c r="C99" s="199"/>
      <c r="D99" s="200" t="s">
        <v>640</v>
      </c>
      <c r="E99" s="201" t="s">
        <v>593</v>
      </c>
      <c r="F99" s="202">
        <v>2481.9</v>
      </c>
      <c r="G99" s="201" t="s">
        <v>624</v>
      </c>
      <c r="H99" s="201">
        <v>2840</v>
      </c>
      <c r="I99" s="203">
        <v>2870</v>
      </c>
      <c r="J99" s="204" t="s">
        <v>641</v>
      </c>
      <c r="K99" s="205">
        <f t="shared" si="44"/>
        <v>358.09999999999991</v>
      </c>
      <c r="L99" s="206">
        <f t="shared" si="45"/>
        <v>0.14428462065353154</v>
      </c>
      <c r="M99" s="201" t="s">
        <v>591</v>
      </c>
      <c r="N99" s="207">
        <v>42017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8">
        <v>12</v>
      </c>
      <c r="B100" s="199">
        <v>41928</v>
      </c>
      <c r="C100" s="199"/>
      <c r="D100" s="200" t="s">
        <v>642</v>
      </c>
      <c r="E100" s="201" t="s">
        <v>593</v>
      </c>
      <c r="F100" s="202">
        <v>84.5</v>
      </c>
      <c r="G100" s="201" t="s">
        <v>624</v>
      </c>
      <c r="H100" s="201">
        <v>93</v>
      </c>
      <c r="I100" s="203">
        <v>110</v>
      </c>
      <c r="J100" s="204" t="s">
        <v>643</v>
      </c>
      <c r="K100" s="205">
        <f t="shared" si="44"/>
        <v>8.5</v>
      </c>
      <c r="L100" s="206">
        <f t="shared" si="45"/>
        <v>0.10059171597633136</v>
      </c>
      <c r="M100" s="201" t="s">
        <v>591</v>
      </c>
      <c r="N100" s="207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8">
        <v>13</v>
      </c>
      <c r="B101" s="199">
        <v>41928</v>
      </c>
      <c r="C101" s="199"/>
      <c r="D101" s="200" t="s">
        <v>644</v>
      </c>
      <c r="E101" s="201" t="s">
        <v>593</v>
      </c>
      <c r="F101" s="202">
        <v>401</v>
      </c>
      <c r="G101" s="201" t="s">
        <v>624</v>
      </c>
      <c r="H101" s="201">
        <v>428</v>
      </c>
      <c r="I101" s="203">
        <v>450</v>
      </c>
      <c r="J101" s="204" t="s">
        <v>645</v>
      </c>
      <c r="K101" s="205">
        <f t="shared" si="44"/>
        <v>27</v>
      </c>
      <c r="L101" s="206">
        <f t="shared" si="45"/>
        <v>6.7331670822942641E-2</v>
      </c>
      <c r="M101" s="201" t="s">
        <v>591</v>
      </c>
      <c r="N101" s="207">
        <v>42020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8">
        <v>14</v>
      </c>
      <c r="B102" s="199">
        <v>41928</v>
      </c>
      <c r="C102" s="199"/>
      <c r="D102" s="200" t="s">
        <v>646</v>
      </c>
      <c r="E102" s="201" t="s">
        <v>593</v>
      </c>
      <c r="F102" s="202">
        <v>101</v>
      </c>
      <c r="G102" s="201" t="s">
        <v>624</v>
      </c>
      <c r="H102" s="201">
        <v>112</v>
      </c>
      <c r="I102" s="203">
        <v>120</v>
      </c>
      <c r="J102" s="204" t="s">
        <v>647</v>
      </c>
      <c r="K102" s="205">
        <f t="shared" si="44"/>
        <v>11</v>
      </c>
      <c r="L102" s="206">
        <f t="shared" si="45"/>
        <v>0.10891089108910891</v>
      </c>
      <c r="M102" s="201" t="s">
        <v>591</v>
      </c>
      <c r="N102" s="207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8">
        <v>15</v>
      </c>
      <c r="B103" s="199">
        <v>41954</v>
      </c>
      <c r="C103" s="199"/>
      <c r="D103" s="200" t="s">
        <v>648</v>
      </c>
      <c r="E103" s="201" t="s">
        <v>593</v>
      </c>
      <c r="F103" s="202">
        <v>59</v>
      </c>
      <c r="G103" s="201" t="s">
        <v>624</v>
      </c>
      <c r="H103" s="201">
        <v>76</v>
      </c>
      <c r="I103" s="203">
        <v>76</v>
      </c>
      <c r="J103" s="204" t="s">
        <v>625</v>
      </c>
      <c r="K103" s="205">
        <f t="shared" si="44"/>
        <v>17</v>
      </c>
      <c r="L103" s="206">
        <f t="shared" si="45"/>
        <v>0.28813559322033899</v>
      </c>
      <c r="M103" s="201" t="s">
        <v>591</v>
      </c>
      <c r="N103" s="207">
        <v>43032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8">
        <v>16</v>
      </c>
      <c r="B104" s="199">
        <v>41954</v>
      </c>
      <c r="C104" s="199"/>
      <c r="D104" s="200" t="s">
        <v>637</v>
      </c>
      <c r="E104" s="201" t="s">
        <v>593</v>
      </c>
      <c r="F104" s="202">
        <v>99</v>
      </c>
      <c r="G104" s="201" t="s">
        <v>624</v>
      </c>
      <c r="H104" s="201">
        <v>120</v>
      </c>
      <c r="I104" s="203">
        <v>120</v>
      </c>
      <c r="J104" s="204" t="s">
        <v>605</v>
      </c>
      <c r="K104" s="205">
        <f t="shared" si="44"/>
        <v>21</v>
      </c>
      <c r="L104" s="206">
        <f t="shared" si="45"/>
        <v>0.21212121212121213</v>
      </c>
      <c r="M104" s="201" t="s">
        <v>591</v>
      </c>
      <c r="N104" s="207">
        <v>41960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8">
        <v>17</v>
      </c>
      <c r="B105" s="199">
        <v>41956</v>
      </c>
      <c r="C105" s="199"/>
      <c r="D105" s="200" t="s">
        <v>649</v>
      </c>
      <c r="E105" s="201" t="s">
        <v>593</v>
      </c>
      <c r="F105" s="202">
        <v>22</v>
      </c>
      <c r="G105" s="201" t="s">
        <v>624</v>
      </c>
      <c r="H105" s="201">
        <v>33.549999999999997</v>
      </c>
      <c r="I105" s="203">
        <v>32</v>
      </c>
      <c r="J105" s="204" t="s">
        <v>650</v>
      </c>
      <c r="K105" s="205">
        <f t="shared" si="44"/>
        <v>11.549999999999997</v>
      </c>
      <c r="L105" s="206">
        <f t="shared" si="45"/>
        <v>0.52499999999999991</v>
      </c>
      <c r="M105" s="201" t="s">
        <v>591</v>
      </c>
      <c r="N105" s="207">
        <v>42188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8">
        <v>18</v>
      </c>
      <c r="B106" s="199">
        <v>41976</v>
      </c>
      <c r="C106" s="199"/>
      <c r="D106" s="200" t="s">
        <v>651</v>
      </c>
      <c r="E106" s="201" t="s">
        <v>593</v>
      </c>
      <c r="F106" s="202">
        <v>440</v>
      </c>
      <c r="G106" s="201" t="s">
        <v>624</v>
      </c>
      <c r="H106" s="201">
        <v>520</v>
      </c>
      <c r="I106" s="203">
        <v>520</v>
      </c>
      <c r="J106" s="204" t="s">
        <v>652</v>
      </c>
      <c r="K106" s="205">
        <f t="shared" si="44"/>
        <v>80</v>
      </c>
      <c r="L106" s="206">
        <f t="shared" si="45"/>
        <v>0.18181818181818182</v>
      </c>
      <c r="M106" s="201" t="s">
        <v>591</v>
      </c>
      <c r="N106" s="207">
        <v>42208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8">
        <v>19</v>
      </c>
      <c r="B107" s="199">
        <v>41976</v>
      </c>
      <c r="C107" s="199"/>
      <c r="D107" s="200" t="s">
        <v>653</v>
      </c>
      <c r="E107" s="201" t="s">
        <v>593</v>
      </c>
      <c r="F107" s="202">
        <v>360</v>
      </c>
      <c r="G107" s="201" t="s">
        <v>624</v>
      </c>
      <c r="H107" s="201">
        <v>427</v>
      </c>
      <c r="I107" s="203">
        <v>425</v>
      </c>
      <c r="J107" s="204" t="s">
        <v>654</v>
      </c>
      <c r="K107" s="205">
        <f t="shared" si="44"/>
        <v>67</v>
      </c>
      <c r="L107" s="206">
        <f t="shared" si="45"/>
        <v>0.18611111111111112</v>
      </c>
      <c r="M107" s="201" t="s">
        <v>591</v>
      </c>
      <c r="N107" s="207">
        <v>42058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8">
        <v>20</v>
      </c>
      <c r="B108" s="199">
        <v>42012</v>
      </c>
      <c r="C108" s="199"/>
      <c r="D108" s="200" t="s">
        <v>655</v>
      </c>
      <c r="E108" s="201" t="s">
        <v>593</v>
      </c>
      <c r="F108" s="202">
        <v>360</v>
      </c>
      <c r="G108" s="201" t="s">
        <v>624</v>
      </c>
      <c r="H108" s="201">
        <v>455</v>
      </c>
      <c r="I108" s="203">
        <v>420</v>
      </c>
      <c r="J108" s="204" t="s">
        <v>656</v>
      </c>
      <c r="K108" s="205">
        <f t="shared" si="44"/>
        <v>95</v>
      </c>
      <c r="L108" s="206">
        <f t="shared" si="45"/>
        <v>0.2638888888888889</v>
      </c>
      <c r="M108" s="201" t="s">
        <v>591</v>
      </c>
      <c r="N108" s="207">
        <v>42024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8">
        <v>21</v>
      </c>
      <c r="B109" s="199">
        <v>42012</v>
      </c>
      <c r="C109" s="199"/>
      <c r="D109" s="200" t="s">
        <v>657</v>
      </c>
      <c r="E109" s="201" t="s">
        <v>593</v>
      </c>
      <c r="F109" s="202">
        <v>130</v>
      </c>
      <c r="G109" s="201"/>
      <c r="H109" s="201">
        <v>175.5</v>
      </c>
      <c r="I109" s="203">
        <v>165</v>
      </c>
      <c r="J109" s="204" t="s">
        <v>658</v>
      </c>
      <c r="K109" s="205">
        <f t="shared" si="44"/>
        <v>45.5</v>
      </c>
      <c r="L109" s="206">
        <f t="shared" si="45"/>
        <v>0.35</v>
      </c>
      <c r="M109" s="201" t="s">
        <v>591</v>
      </c>
      <c r="N109" s="207">
        <v>43088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8">
        <v>22</v>
      </c>
      <c r="B110" s="199">
        <v>42040</v>
      </c>
      <c r="C110" s="199"/>
      <c r="D110" s="200" t="s">
        <v>383</v>
      </c>
      <c r="E110" s="201" t="s">
        <v>623</v>
      </c>
      <c r="F110" s="202">
        <v>98</v>
      </c>
      <c r="G110" s="201"/>
      <c r="H110" s="201">
        <v>120</v>
      </c>
      <c r="I110" s="203">
        <v>120</v>
      </c>
      <c r="J110" s="204" t="s">
        <v>625</v>
      </c>
      <c r="K110" s="205">
        <f t="shared" si="44"/>
        <v>22</v>
      </c>
      <c r="L110" s="206">
        <f t="shared" si="45"/>
        <v>0.22448979591836735</v>
      </c>
      <c r="M110" s="201" t="s">
        <v>591</v>
      </c>
      <c r="N110" s="207">
        <v>42753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8">
        <v>23</v>
      </c>
      <c r="B111" s="199">
        <v>42040</v>
      </c>
      <c r="C111" s="199"/>
      <c r="D111" s="200" t="s">
        <v>659</v>
      </c>
      <c r="E111" s="201" t="s">
        <v>623</v>
      </c>
      <c r="F111" s="202">
        <v>196</v>
      </c>
      <c r="G111" s="201"/>
      <c r="H111" s="201">
        <v>262</v>
      </c>
      <c r="I111" s="203">
        <v>255</v>
      </c>
      <c r="J111" s="204" t="s">
        <v>625</v>
      </c>
      <c r="K111" s="205">
        <f t="shared" si="44"/>
        <v>66</v>
      </c>
      <c r="L111" s="206">
        <f t="shared" si="45"/>
        <v>0.33673469387755101</v>
      </c>
      <c r="M111" s="201" t="s">
        <v>591</v>
      </c>
      <c r="N111" s="207">
        <v>42599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8">
        <v>24</v>
      </c>
      <c r="B112" s="209">
        <v>42067</v>
      </c>
      <c r="C112" s="209"/>
      <c r="D112" s="210" t="s">
        <v>382</v>
      </c>
      <c r="E112" s="211" t="s">
        <v>623</v>
      </c>
      <c r="F112" s="212">
        <v>235</v>
      </c>
      <c r="G112" s="212"/>
      <c r="H112" s="213">
        <v>77</v>
      </c>
      <c r="I112" s="213" t="s">
        <v>660</v>
      </c>
      <c r="J112" s="214" t="s">
        <v>661</v>
      </c>
      <c r="K112" s="215">
        <f t="shared" si="44"/>
        <v>-158</v>
      </c>
      <c r="L112" s="216">
        <f t="shared" si="45"/>
        <v>-0.67234042553191486</v>
      </c>
      <c r="M112" s="212" t="s">
        <v>604</v>
      </c>
      <c r="N112" s="209">
        <v>43522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8">
        <v>25</v>
      </c>
      <c r="B113" s="199">
        <v>42067</v>
      </c>
      <c r="C113" s="199"/>
      <c r="D113" s="200" t="s">
        <v>662</v>
      </c>
      <c r="E113" s="201" t="s">
        <v>623</v>
      </c>
      <c r="F113" s="202">
        <v>185</v>
      </c>
      <c r="G113" s="201"/>
      <c r="H113" s="201">
        <v>224</v>
      </c>
      <c r="I113" s="203" t="s">
        <v>663</v>
      </c>
      <c r="J113" s="204" t="s">
        <v>625</v>
      </c>
      <c r="K113" s="205">
        <f t="shared" si="44"/>
        <v>39</v>
      </c>
      <c r="L113" s="206">
        <f t="shared" si="45"/>
        <v>0.21081081081081082</v>
      </c>
      <c r="M113" s="201" t="s">
        <v>591</v>
      </c>
      <c r="N113" s="207">
        <v>42647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8">
        <v>26</v>
      </c>
      <c r="B114" s="209">
        <v>42090</v>
      </c>
      <c r="C114" s="209"/>
      <c r="D114" s="217" t="s">
        <v>664</v>
      </c>
      <c r="E114" s="212" t="s">
        <v>623</v>
      </c>
      <c r="F114" s="212">
        <v>49.5</v>
      </c>
      <c r="G114" s="213"/>
      <c r="H114" s="213">
        <v>15.85</v>
      </c>
      <c r="I114" s="213">
        <v>67</v>
      </c>
      <c r="J114" s="214" t="s">
        <v>665</v>
      </c>
      <c r="K114" s="213">
        <f t="shared" si="44"/>
        <v>-33.65</v>
      </c>
      <c r="L114" s="218">
        <f t="shared" si="45"/>
        <v>-0.67979797979797973</v>
      </c>
      <c r="M114" s="212" t="s">
        <v>604</v>
      </c>
      <c r="N114" s="219">
        <v>43627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8">
        <v>27</v>
      </c>
      <c r="B115" s="199">
        <v>42093</v>
      </c>
      <c r="C115" s="199"/>
      <c r="D115" s="200" t="s">
        <v>666</v>
      </c>
      <c r="E115" s="201" t="s">
        <v>623</v>
      </c>
      <c r="F115" s="202">
        <v>183.5</v>
      </c>
      <c r="G115" s="201"/>
      <c r="H115" s="201">
        <v>219</v>
      </c>
      <c r="I115" s="203">
        <v>218</v>
      </c>
      <c r="J115" s="204" t="s">
        <v>667</v>
      </c>
      <c r="K115" s="205">
        <f t="shared" si="44"/>
        <v>35.5</v>
      </c>
      <c r="L115" s="206">
        <f t="shared" si="45"/>
        <v>0.19346049046321526</v>
      </c>
      <c r="M115" s="201" t="s">
        <v>591</v>
      </c>
      <c r="N115" s="207">
        <v>42103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28</v>
      </c>
      <c r="B116" s="199">
        <v>42114</v>
      </c>
      <c r="C116" s="199"/>
      <c r="D116" s="200" t="s">
        <v>668</v>
      </c>
      <c r="E116" s="201" t="s">
        <v>623</v>
      </c>
      <c r="F116" s="202">
        <f>(227+237)/2</f>
        <v>232</v>
      </c>
      <c r="G116" s="201"/>
      <c r="H116" s="201">
        <v>298</v>
      </c>
      <c r="I116" s="203">
        <v>298</v>
      </c>
      <c r="J116" s="204" t="s">
        <v>625</v>
      </c>
      <c r="K116" s="205">
        <f t="shared" si="44"/>
        <v>66</v>
      </c>
      <c r="L116" s="206">
        <f t="shared" si="45"/>
        <v>0.28448275862068967</v>
      </c>
      <c r="M116" s="201" t="s">
        <v>591</v>
      </c>
      <c r="N116" s="207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8">
        <v>29</v>
      </c>
      <c r="B117" s="199">
        <v>42128</v>
      </c>
      <c r="C117" s="199"/>
      <c r="D117" s="200" t="s">
        <v>669</v>
      </c>
      <c r="E117" s="201" t="s">
        <v>593</v>
      </c>
      <c r="F117" s="202">
        <v>385</v>
      </c>
      <c r="G117" s="201"/>
      <c r="H117" s="201">
        <f>212.5+331</f>
        <v>543.5</v>
      </c>
      <c r="I117" s="203">
        <v>510</v>
      </c>
      <c r="J117" s="204" t="s">
        <v>670</v>
      </c>
      <c r="K117" s="205">
        <f t="shared" si="44"/>
        <v>158.5</v>
      </c>
      <c r="L117" s="206">
        <f t="shared" si="45"/>
        <v>0.41168831168831171</v>
      </c>
      <c r="M117" s="201" t="s">
        <v>591</v>
      </c>
      <c r="N117" s="207">
        <v>42235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30</v>
      </c>
      <c r="B118" s="199">
        <v>42128</v>
      </c>
      <c r="C118" s="199"/>
      <c r="D118" s="200" t="s">
        <v>671</v>
      </c>
      <c r="E118" s="201" t="s">
        <v>593</v>
      </c>
      <c r="F118" s="202">
        <v>115.5</v>
      </c>
      <c r="G118" s="201"/>
      <c r="H118" s="201">
        <v>146</v>
      </c>
      <c r="I118" s="203">
        <v>142</v>
      </c>
      <c r="J118" s="204" t="s">
        <v>672</v>
      </c>
      <c r="K118" s="205">
        <f t="shared" si="44"/>
        <v>30.5</v>
      </c>
      <c r="L118" s="206">
        <f t="shared" si="45"/>
        <v>0.26406926406926406</v>
      </c>
      <c r="M118" s="201" t="s">
        <v>591</v>
      </c>
      <c r="N118" s="207">
        <v>42202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31</v>
      </c>
      <c r="B119" s="199">
        <v>42151</v>
      </c>
      <c r="C119" s="199"/>
      <c r="D119" s="200" t="s">
        <v>673</v>
      </c>
      <c r="E119" s="201" t="s">
        <v>593</v>
      </c>
      <c r="F119" s="202">
        <v>237.5</v>
      </c>
      <c r="G119" s="201"/>
      <c r="H119" s="201">
        <v>279.5</v>
      </c>
      <c r="I119" s="203">
        <v>278</v>
      </c>
      <c r="J119" s="204" t="s">
        <v>625</v>
      </c>
      <c r="K119" s="205">
        <f t="shared" si="44"/>
        <v>42</v>
      </c>
      <c r="L119" s="206">
        <f t="shared" si="45"/>
        <v>0.17684210526315788</v>
      </c>
      <c r="M119" s="201" t="s">
        <v>591</v>
      </c>
      <c r="N119" s="207">
        <v>42222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32</v>
      </c>
      <c r="B120" s="199">
        <v>42174</v>
      </c>
      <c r="C120" s="199"/>
      <c r="D120" s="200" t="s">
        <v>644</v>
      </c>
      <c r="E120" s="201" t="s">
        <v>623</v>
      </c>
      <c r="F120" s="202">
        <v>340</v>
      </c>
      <c r="G120" s="201"/>
      <c r="H120" s="201">
        <v>448</v>
      </c>
      <c r="I120" s="203">
        <v>448</v>
      </c>
      <c r="J120" s="204" t="s">
        <v>625</v>
      </c>
      <c r="K120" s="205">
        <f t="shared" si="44"/>
        <v>108</v>
      </c>
      <c r="L120" s="206">
        <f t="shared" si="45"/>
        <v>0.31764705882352939</v>
      </c>
      <c r="M120" s="201" t="s">
        <v>591</v>
      </c>
      <c r="N120" s="207">
        <v>43018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33</v>
      </c>
      <c r="B121" s="199">
        <v>42191</v>
      </c>
      <c r="C121" s="199"/>
      <c r="D121" s="200" t="s">
        <v>674</v>
      </c>
      <c r="E121" s="201" t="s">
        <v>623</v>
      </c>
      <c r="F121" s="202">
        <v>390</v>
      </c>
      <c r="G121" s="201"/>
      <c r="H121" s="201">
        <v>460</v>
      </c>
      <c r="I121" s="203">
        <v>460</v>
      </c>
      <c r="J121" s="204" t="s">
        <v>625</v>
      </c>
      <c r="K121" s="205">
        <f t="shared" si="44"/>
        <v>70</v>
      </c>
      <c r="L121" s="206">
        <f t="shared" si="45"/>
        <v>0.17948717948717949</v>
      </c>
      <c r="M121" s="201" t="s">
        <v>591</v>
      </c>
      <c r="N121" s="207">
        <v>42478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8">
        <v>34</v>
      </c>
      <c r="B122" s="209">
        <v>42195</v>
      </c>
      <c r="C122" s="209"/>
      <c r="D122" s="210" t="s">
        <v>675</v>
      </c>
      <c r="E122" s="211" t="s">
        <v>623</v>
      </c>
      <c r="F122" s="212">
        <v>122.5</v>
      </c>
      <c r="G122" s="212"/>
      <c r="H122" s="213">
        <v>61</v>
      </c>
      <c r="I122" s="213">
        <v>172</v>
      </c>
      <c r="J122" s="214" t="s">
        <v>676</v>
      </c>
      <c r="K122" s="215">
        <f t="shared" si="44"/>
        <v>-61.5</v>
      </c>
      <c r="L122" s="216">
        <f t="shared" si="45"/>
        <v>-0.50204081632653064</v>
      </c>
      <c r="M122" s="212" t="s">
        <v>604</v>
      </c>
      <c r="N122" s="209">
        <v>43333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35</v>
      </c>
      <c r="B123" s="199">
        <v>42219</v>
      </c>
      <c r="C123" s="199"/>
      <c r="D123" s="200" t="s">
        <v>677</v>
      </c>
      <c r="E123" s="201" t="s">
        <v>623</v>
      </c>
      <c r="F123" s="202">
        <v>297.5</v>
      </c>
      <c r="G123" s="201"/>
      <c r="H123" s="201">
        <v>350</v>
      </c>
      <c r="I123" s="203">
        <v>360</v>
      </c>
      <c r="J123" s="204" t="s">
        <v>678</v>
      </c>
      <c r="K123" s="205">
        <f t="shared" si="44"/>
        <v>52.5</v>
      </c>
      <c r="L123" s="206">
        <f t="shared" si="45"/>
        <v>0.17647058823529413</v>
      </c>
      <c r="M123" s="201" t="s">
        <v>591</v>
      </c>
      <c r="N123" s="207">
        <v>42232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36</v>
      </c>
      <c r="B124" s="199">
        <v>42219</v>
      </c>
      <c r="C124" s="199"/>
      <c r="D124" s="200" t="s">
        <v>679</v>
      </c>
      <c r="E124" s="201" t="s">
        <v>623</v>
      </c>
      <c r="F124" s="202">
        <v>115.5</v>
      </c>
      <c r="G124" s="201"/>
      <c r="H124" s="201">
        <v>149</v>
      </c>
      <c r="I124" s="203">
        <v>140</v>
      </c>
      <c r="J124" s="204" t="s">
        <v>680</v>
      </c>
      <c r="K124" s="205">
        <f t="shared" si="44"/>
        <v>33.5</v>
      </c>
      <c r="L124" s="206">
        <f t="shared" si="45"/>
        <v>0.29004329004329005</v>
      </c>
      <c r="M124" s="201" t="s">
        <v>591</v>
      </c>
      <c r="N124" s="207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37</v>
      </c>
      <c r="B125" s="199">
        <v>42251</v>
      </c>
      <c r="C125" s="199"/>
      <c r="D125" s="200" t="s">
        <v>673</v>
      </c>
      <c r="E125" s="201" t="s">
        <v>623</v>
      </c>
      <c r="F125" s="202">
        <v>226</v>
      </c>
      <c r="G125" s="201"/>
      <c r="H125" s="201">
        <v>292</v>
      </c>
      <c r="I125" s="203">
        <v>292</v>
      </c>
      <c r="J125" s="204" t="s">
        <v>681</v>
      </c>
      <c r="K125" s="205">
        <f t="shared" si="44"/>
        <v>66</v>
      </c>
      <c r="L125" s="206">
        <f t="shared" si="45"/>
        <v>0.29203539823008851</v>
      </c>
      <c r="M125" s="201" t="s">
        <v>591</v>
      </c>
      <c r="N125" s="207">
        <v>42286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38</v>
      </c>
      <c r="B126" s="199">
        <v>42254</v>
      </c>
      <c r="C126" s="199"/>
      <c r="D126" s="200" t="s">
        <v>668</v>
      </c>
      <c r="E126" s="201" t="s">
        <v>623</v>
      </c>
      <c r="F126" s="202">
        <v>232.5</v>
      </c>
      <c r="G126" s="201"/>
      <c r="H126" s="201">
        <v>312.5</v>
      </c>
      <c r="I126" s="203">
        <v>310</v>
      </c>
      <c r="J126" s="204" t="s">
        <v>625</v>
      </c>
      <c r="K126" s="205">
        <f t="shared" si="44"/>
        <v>80</v>
      </c>
      <c r="L126" s="206">
        <f t="shared" si="45"/>
        <v>0.34408602150537637</v>
      </c>
      <c r="M126" s="201" t="s">
        <v>591</v>
      </c>
      <c r="N126" s="207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39</v>
      </c>
      <c r="B127" s="199">
        <v>42268</v>
      </c>
      <c r="C127" s="199"/>
      <c r="D127" s="200" t="s">
        <v>682</v>
      </c>
      <c r="E127" s="201" t="s">
        <v>623</v>
      </c>
      <c r="F127" s="202">
        <v>196.5</v>
      </c>
      <c r="G127" s="201"/>
      <c r="H127" s="201">
        <v>238</v>
      </c>
      <c r="I127" s="203">
        <v>238</v>
      </c>
      <c r="J127" s="204" t="s">
        <v>681</v>
      </c>
      <c r="K127" s="205">
        <f t="shared" si="44"/>
        <v>41.5</v>
      </c>
      <c r="L127" s="206">
        <f t="shared" si="45"/>
        <v>0.21119592875318066</v>
      </c>
      <c r="M127" s="201" t="s">
        <v>591</v>
      </c>
      <c r="N127" s="207">
        <v>42291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40</v>
      </c>
      <c r="B128" s="199">
        <v>42271</v>
      </c>
      <c r="C128" s="199"/>
      <c r="D128" s="200" t="s">
        <v>622</v>
      </c>
      <c r="E128" s="201" t="s">
        <v>623</v>
      </c>
      <c r="F128" s="202">
        <v>65</v>
      </c>
      <c r="G128" s="201"/>
      <c r="H128" s="201">
        <v>82</v>
      </c>
      <c r="I128" s="203">
        <v>82</v>
      </c>
      <c r="J128" s="204" t="s">
        <v>681</v>
      </c>
      <c r="K128" s="205">
        <f t="shared" si="44"/>
        <v>17</v>
      </c>
      <c r="L128" s="206">
        <f t="shared" si="45"/>
        <v>0.26153846153846155</v>
      </c>
      <c r="M128" s="201" t="s">
        <v>591</v>
      </c>
      <c r="N128" s="207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41</v>
      </c>
      <c r="B129" s="199">
        <v>42291</v>
      </c>
      <c r="C129" s="199"/>
      <c r="D129" s="200" t="s">
        <v>683</v>
      </c>
      <c r="E129" s="201" t="s">
        <v>623</v>
      </c>
      <c r="F129" s="202">
        <v>144</v>
      </c>
      <c r="G129" s="201"/>
      <c r="H129" s="201">
        <v>182.5</v>
      </c>
      <c r="I129" s="203">
        <v>181</v>
      </c>
      <c r="J129" s="204" t="s">
        <v>681</v>
      </c>
      <c r="K129" s="205">
        <f t="shared" si="44"/>
        <v>38.5</v>
      </c>
      <c r="L129" s="206">
        <f t="shared" si="45"/>
        <v>0.2673611111111111</v>
      </c>
      <c r="M129" s="201" t="s">
        <v>591</v>
      </c>
      <c r="N129" s="207">
        <v>42817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42</v>
      </c>
      <c r="B130" s="199">
        <v>42291</v>
      </c>
      <c r="C130" s="199"/>
      <c r="D130" s="200" t="s">
        <v>684</v>
      </c>
      <c r="E130" s="201" t="s">
        <v>623</v>
      </c>
      <c r="F130" s="202">
        <v>264</v>
      </c>
      <c r="G130" s="201"/>
      <c r="H130" s="201">
        <v>311</v>
      </c>
      <c r="I130" s="203">
        <v>311</v>
      </c>
      <c r="J130" s="204" t="s">
        <v>681</v>
      </c>
      <c r="K130" s="205">
        <f t="shared" si="44"/>
        <v>47</v>
      </c>
      <c r="L130" s="206">
        <f t="shared" si="45"/>
        <v>0.17803030303030304</v>
      </c>
      <c r="M130" s="201" t="s">
        <v>591</v>
      </c>
      <c r="N130" s="207">
        <v>42604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43</v>
      </c>
      <c r="B131" s="199">
        <v>42318</v>
      </c>
      <c r="C131" s="199"/>
      <c r="D131" s="200" t="s">
        <v>685</v>
      </c>
      <c r="E131" s="201" t="s">
        <v>593</v>
      </c>
      <c r="F131" s="202">
        <v>549.5</v>
      </c>
      <c r="G131" s="201"/>
      <c r="H131" s="201">
        <v>630</v>
      </c>
      <c r="I131" s="203">
        <v>630</v>
      </c>
      <c r="J131" s="204" t="s">
        <v>681</v>
      </c>
      <c r="K131" s="205">
        <f t="shared" si="44"/>
        <v>80.5</v>
      </c>
      <c r="L131" s="206">
        <f t="shared" si="45"/>
        <v>0.1464968152866242</v>
      </c>
      <c r="M131" s="201" t="s">
        <v>591</v>
      </c>
      <c r="N131" s="207">
        <v>42419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44</v>
      </c>
      <c r="B132" s="199">
        <v>42342</v>
      </c>
      <c r="C132" s="199"/>
      <c r="D132" s="200" t="s">
        <v>686</v>
      </c>
      <c r="E132" s="201" t="s">
        <v>623</v>
      </c>
      <c r="F132" s="202">
        <v>1027.5</v>
      </c>
      <c r="G132" s="201"/>
      <c r="H132" s="201">
        <v>1315</v>
      </c>
      <c r="I132" s="203">
        <v>1250</v>
      </c>
      <c r="J132" s="204" t="s">
        <v>681</v>
      </c>
      <c r="K132" s="205">
        <f t="shared" si="44"/>
        <v>287.5</v>
      </c>
      <c r="L132" s="206">
        <f t="shared" si="45"/>
        <v>0.27980535279805352</v>
      </c>
      <c r="M132" s="201" t="s">
        <v>591</v>
      </c>
      <c r="N132" s="207">
        <v>43244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45</v>
      </c>
      <c r="B133" s="199">
        <v>42367</v>
      </c>
      <c r="C133" s="199"/>
      <c r="D133" s="200" t="s">
        <v>687</v>
      </c>
      <c r="E133" s="201" t="s">
        <v>623</v>
      </c>
      <c r="F133" s="202">
        <v>465</v>
      </c>
      <c r="G133" s="201"/>
      <c r="H133" s="201">
        <v>540</v>
      </c>
      <c r="I133" s="203">
        <v>540</v>
      </c>
      <c r="J133" s="204" t="s">
        <v>681</v>
      </c>
      <c r="K133" s="205">
        <f t="shared" si="44"/>
        <v>75</v>
      </c>
      <c r="L133" s="206">
        <f t="shared" si="45"/>
        <v>0.16129032258064516</v>
      </c>
      <c r="M133" s="201" t="s">
        <v>591</v>
      </c>
      <c r="N133" s="207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46</v>
      </c>
      <c r="B134" s="199">
        <v>42380</v>
      </c>
      <c r="C134" s="199"/>
      <c r="D134" s="200" t="s">
        <v>383</v>
      </c>
      <c r="E134" s="201" t="s">
        <v>593</v>
      </c>
      <c r="F134" s="202">
        <v>81</v>
      </c>
      <c r="G134" s="201"/>
      <c r="H134" s="201">
        <v>110</v>
      </c>
      <c r="I134" s="203">
        <v>110</v>
      </c>
      <c r="J134" s="204" t="s">
        <v>681</v>
      </c>
      <c r="K134" s="205">
        <f t="shared" si="44"/>
        <v>29</v>
      </c>
      <c r="L134" s="206">
        <f t="shared" si="45"/>
        <v>0.35802469135802467</v>
      </c>
      <c r="M134" s="201" t="s">
        <v>591</v>
      </c>
      <c r="N134" s="207">
        <v>42745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47</v>
      </c>
      <c r="B135" s="199">
        <v>42382</v>
      </c>
      <c r="C135" s="199"/>
      <c r="D135" s="200" t="s">
        <v>688</v>
      </c>
      <c r="E135" s="201" t="s">
        <v>593</v>
      </c>
      <c r="F135" s="202">
        <v>417.5</v>
      </c>
      <c r="G135" s="201"/>
      <c r="H135" s="201">
        <v>547</v>
      </c>
      <c r="I135" s="203">
        <v>535</v>
      </c>
      <c r="J135" s="204" t="s">
        <v>681</v>
      </c>
      <c r="K135" s="205">
        <f t="shared" si="44"/>
        <v>129.5</v>
      </c>
      <c r="L135" s="206">
        <f t="shared" si="45"/>
        <v>0.31017964071856285</v>
      </c>
      <c r="M135" s="201" t="s">
        <v>591</v>
      </c>
      <c r="N135" s="207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48</v>
      </c>
      <c r="B136" s="199">
        <v>42408</v>
      </c>
      <c r="C136" s="199"/>
      <c r="D136" s="200" t="s">
        <v>689</v>
      </c>
      <c r="E136" s="201" t="s">
        <v>623</v>
      </c>
      <c r="F136" s="202">
        <v>650</v>
      </c>
      <c r="G136" s="201"/>
      <c r="H136" s="201">
        <v>800</v>
      </c>
      <c r="I136" s="203">
        <v>800</v>
      </c>
      <c r="J136" s="204" t="s">
        <v>681</v>
      </c>
      <c r="K136" s="205">
        <f t="shared" si="44"/>
        <v>150</v>
      </c>
      <c r="L136" s="206">
        <f t="shared" si="45"/>
        <v>0.23076923076923078</v>
      </c>
      <c r="M136" s="201" t="s">
        <v>591</v>
      </c>
      <c r="N136" s="207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49</v>
      </c>
      <c r="B137" s="199">
        <v>42433</v>
      </c>
      <c r="C137" s="199"/>
      <c r="D137" s="200" t="s">
        <v>211</v>
      </c>
      <c r="E137" s="201" t="s">
        <v>623</v>
      </c>
      <c r="F137" s="202">
        <v>437.5</v>
      </c>
      <c r="G137" s="201"/>
      <c r="H137" s="201">
        <v>504.5</v>
      </c>
      <c r="I137" s="203">
        <v>522</v>
      </c>
      <c r="J137" s="204" t="s">
        <v>690</v>
      </c>
      <c r="K137" s="205">
        <f t="shared" si="44"/>
        <v>67</v>
      </c>
      <c r="L137" s="206">
        <f t="shared" si="45"/>
        <v>0.15314285714285714</v>
      </c>
      <c r="M137" s="201" t="s">
        <v>591</v>
      </c>
      <c r="N137" s="207">
        <v>42480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50</v>
      </c>
      <c r="B138" s="199">
        <v>42438</v>
      </c>
      <c r="C138" s="199"/>
      <c r="D138" s="200" t="s">
        <v>691</v>
      </c>
      <c r="E138" s="201" t="s">
        <v>623</v>
      </c>
      <c r="F138" s="202">
        <v>189.5</v>
      </c>
      <c r="G138" s="201"/>
      <c r="H138" s="201">
        <v>218</v>
      </c>
      <c r="I138" s="203">
        <v>218</v>
      </c>
      <c r="J138" s="204" t="s">
        <v>681</v>
      </c>
      <c r="K138" s="205">
        <f t="shared" si="44"/>
        <v>28.5</v>
      </c>
      <c r="L138" s="206">
        <f t="shared" si="45"/>
        <v>0.15039577836411611</v>
      </c>
      <c r="M138" s="201" t="s">
        <v>591</v>
      </c>
      <c r="N138" s="207">
        <v>43034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8">
        <v>51</v>
      </c>
      <c r="B139" s="209">
        <v>42471</v>
      </c>
      <c r="C139" s="209"/>
      <c r="D139" s="217" t="s">
        <v>692</v>
      </c>
      <c r="E139" s="212" t="s">
        <v>623</v>
      </c>
      <c r="F139" s="212">
        <v>36.5</v>
      </c>
      <c r="G139" s="213"/>
      <c r="H139" s="213">
        <v>15.85</v>
      </c>
      <c r="I139" s="213">
        <v>60</v>
      </c>
      <c r="J139" s="214" t="s">
        <v>693</v>
      </c>
      <c r="K139" s="215">
        <f t="shared" si="44"/>
        <v>-20.65</v>
      </c>
      <c r="L139" s="216">
        <f t="shared" si="45"/>
        <v>-0.5657534246575342</v>
      </c>
      <c r="M139" s="212" t="s">
        <v>604</v>
      </c>
      <c r="N139" s="220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52</v>
      </c>
      <c r="B140" s="199">
        <v>42472</v>
      </c>
      <c r="C140" s="199"/>
      <c r="D140" s="200" t="s">
        <v>694</v>
      </c>
      <c r="E140" s="201" t="s">
        <v>623</v>
      </c>
      <c r="F140" s="202">
        <v>93</v>
      </c>
      <c r="G140" s="201"/>
      <c r="H140" s="201">
        <v>149</v>
      </c>
      <c r="I140" s="203">
        <v>140</v>
      </c>
      <c r="J140" s="204" t="s">
        <v>695</v>
      </c>
      <c r="K140" s="205">
        <f t="shared" si="44"/>
        <v>56</v>
      </c>
      <c r="L140" s="206">
        <f t="shared" si="45"/>
        <v>0.60215053763440862</v>
      </c>
      <c r="M140" s="201" t="s">
        <v>591</v>
      </c>
      <c r="N140" s="207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53</v>
      </c>
      <c r="B141" s="199">
        <v>42472</v>
      </c>
      <c r="C141" s="199"/>
      <c r="D141" s="200" t="s">
        <v>696</v>
      </c>
      <c r="E141" s="201" t="s">
        <v>623</v>
      </c>
      <c r="F141" s="202">
        <v>130</v>
      </c>
      <c r="G141" s="201"/>
      <c r="H141" s="201">
        <v>150</v>
      </c>
      <c r="I141" s="203" t="s">
        <v>697</v>
      </c>
      <c r="J141" s="204" t="s">
        <v>681</v>
      </c>
      <c r="K141" s="205">
        <f t="shared" si="44"/>
        <v>20</v>
      </c>
      <c r="L141" s="206">
        <f t="shared" si="45"/>
        <v>0.15384615384615385</v>
      </c>
      <c r="M141" s="201" t="s">
        <v>591</v>
      </c>
      <c r="N141" s="207">
        <v>42564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54</v>
      </c>
      <c r="B142" s="199">
        <v>42473</v>
      </c>
      <c r="C142" s="199"/>
      <c r="D142" s="200" t="s">
        <v>698</v>
      </c>
      <c r="E142" s="201" t="s">
        <v>623</v>
      </c>
      <c r="F142" s="202">
        <v>196</v>
      </c>
      <c r="G142" s="201"/>
      <c r="H142" s="201">
        <v>299</v>
      </c>
      <c r="I142" s="203">
        <v>299</v>
      </c>
      <c r="J142" s="204" t="s">
        <v>681</v>
      </c>
      <c r="K142" s="205">
        <v>103</v>
      </c>
      <c r="L142" s="206">
        <v>0.52551020408163296</v>
      </c>
      <c r="M142" s="201" t="s">
        <v>591</v>
      </c>
      <c r="N142" s="207">
        <v>42620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55</v>
      </c>
      <c r="B143" s="199">
        <v>42473</v>
      </c>
      <c r="C143" s="199"/>
      <c r="D143" s="200" t="s">
        <v>699</v>
      </c>
      <c r="E143" s="201" t="s">
        <v>623</v>
      </c>
      <c r="F143" s="202">
        <v>88</v>
      </c>
      <c r="G143" s="201"/>
      <c r="H143" s="201">
        <v>103</v>
      </c>
      <c r="I143" s="203">
        <v>103</v>
      </c>
      <c r="J143" s="204" t="s">
        <v>681</v>
      </c>
      <c r="K143" s="205">
        <v>15</v>
      </c>
      <c r="L143" s="206">
        <v>0.170454545454545</v>
      </c>
      <c r="M143" s="201" t="s">
        <v>591</v>
      </c>
      <c r="N143" s="207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56</v>
      </c>
      <c r="B144" s="199">
        <v>42492</v>
      </c>
      <c r="C144" s="199"/>
      <c r="D144" s="200" t="s">
        <v>700</v>
      </c>
      <c r="E144" s="201" t="s">
        <v>623</v>
      </c>
      <c r="F144" s="202">
        <v>127.5</v>
      </c>
      <c r="G144" s="201"/>
      <c r="H144" s="201">
        <v>148</v>
      </c>
      <c r="I144" s="203" t="s">
        <v>701</v>
      </c>
      <c r="J144" s="204" t="s">
        <v>681</v>
      </c>
      <c r="K144" s="205">
        <f t="shared" ref="K144:K148" si="46">H144-F144</f>
        <v>20.5</v>
      </c>
      <c r="L144" s="206">
        <f t="shared" ref="L144:L148" si="47">K144/F144</f>
        <v>0.16078431372549021</v>
      </c>
      <c r="M144" s="201" t="s">
        <v>591</v>
      </c>
      <c r="N144" s="207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57</v>
      </c>
      <c r="B145" s="199">
        <v>42493</v>
      </c>
      <c r="C145" s="199"/>
      <c r="D145" s="200" t="s">
        <v>702</v>
      </c>
      <c r="E145" s="201" t="s">
        <v>623</v>
      </c>
      <c r="F145" s="202">
        <v>675</v>
      </c>
      <c r="G145" s="201"/>
      <c r="H145" s="201">
        <v>815</v>
      </c>
      <c r="I145" s="203" t="s">
        <v>703</v>
      </c>
      <c r="J145" s="204" t="s">
        <v>681</v>
      </c>
      <c r="K145" s="205">
        <f t="shared" si="46"/>
        <v>140</v>
      </c>
      <c r="L145" s="206">
        <f t="shared" si="47"/>
        <v>0.2074074074074074</v>
      </c>
      <c r="M145" s="201" t="s">
        <v>591</v>
      </c>
      <c r="N145" s="207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8">
        <v>58</v>
      </c>
      <c r="B146" s="209">
        <v>42522</v>
      </c>
      <c r="C146" s="209"/>
      <c r="D146" s="210" t="s">
        <v>704</v>
      </c>
      <c r="E146" s="211" t="s">
        <v>623</v>
      </c>
      <c r="F146" s="212">
        <v>500</v>
      </c>
      <c r="G146" s="212"/>
      <c r="H146" s="213">
        <v>232.5</v>
      </c>
      <c r="I146" s="213" t="s">
        <v>705</v>
      </c>
      <c r="J146" s="214" t="s">
        <v>706</v>
      </c>
      <c r="K146" s="215">
        <f t="shared" si="46"/>
        <v>-267.5</v>
      </c>
      <c r="L146" s="216">
        <f t="shared" si="47"/>
        <v>-0.53500000000000003</v>
      </c>
      <c r="M146" s="212" t="s">
        <v>604</v>
      </c>
      <c r="N146" s="209">
        <v>43735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59</v>
      </c>
      <c r="B147" s="199">
        <v>42527</v>
      </c>
      <c r="C147" s="199"/>
      <c r="D147" s="200" t="s">
        <v>542</v>
      </c>
      <c r="E147" s="201" t="s">
        <v>623</v>
      </c>
      <c r="F147" s="202">
        <v>110</v>
      </c>
      <c r="G147" s="201"/>
      <c r="H147" s="201">
        <v>126.5</v>
      </c>
      <c r="I147" s="203">
        <v>125</v>
      </c>
      <c r="J147" s="204" t="s">
        <v>632</v>
      </c>
      <c r="K147" s="205">
        <f t="shared" si="46"/>
        <v>16.5</v>
      </c>
      <c r="L147" s="206">
        <f t="shared" si="47"/>
        <v>0.15</v>
      </c>
      <c r="M147" s="201" t="s">
        <v>591</v>
      </c>
      <c r="N147" s="207">
        <v>42552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60</v>
      </c>
      <c r="B148" s="199">
        <v>42538</v>
      </c>
      <c r="C148" s="199"/>
      <c r="D148" s="200" t="s">
        <v>707</v>
      </c>
      <c r="E148" s="201" t="s">
        <v>623</v>
      </c>
      <c r="F148" s="202">
        <v>44</v>
      </c>
      <c r="G148" s="201"/>
      <c r="H148" s="201">
        <v>69.5</v>
      </c>
      <c r="I148" s="203">
        <v>69.5</v>
      </c>
      <c r="J148" s="204" t="s">
        <v>708</v>
      </c>
      <c r="K148" s="205">
        <f t="shared" si="46"/>
        <v>25.5</v>
      </c>
      <c r="L148" s="206">
        <f t="shared" si="47"/>
        <v>0.57954545454545459</v>
      </c>
      <c r="M148" s="201" t="s">
        <v>591</v>
      </c>
      <c r="N148" s="207">
        <v>42977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61</v>
      </c>
      <c r="B149" s="199">
        <v>42549</v>
      </c>
      <c r="C149" s="199"/>
      <c r="D149" s="200" t="s">
        <v>709</v>
      </c>
      <c r="E149" s="201" t="s">
        <v>623</v>
      </c>
      <c r="F149" s="202">
        <v>262.5</v>
      </c>
      <c r="G149" s="201"/>
      <c r="H149" s="201">
        <v>340</v>
      </c>
      <c r="I149" s="203">
        <v>333</v>
      </c>
      <c r="J149" s="204" t="s">
        <v>710</v>
      </c>
      <c r="K149" s="205">
        <v>77.5</v>
      </c>
      <c r="L149" s="206">
        <v>0.29523809523809502</v>
      </c>
      <c r="M149" s="201" t="s">
        <v>591</v>
      </c>
      <c r="N149" s="207">
        <v>43017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62</v>
      </c>
      <c r="B150" s="199">
        <v>42549</v>
      </c>
      <c r="C150" s="199"/>
      <c r="D150" s="200" t="s">
        <v>711</v>
      </c>
      <c r="E150" s="201" t="s">
        <v>623</v>
      </c>
      <c r="F150" s="202">
        <v>840</v>
      </c>
      <c r="G150" s="201"/>
      <c r="H150" s="201">
        <v>1230</v>
      </c>
      <c r="I150" s="203">
        <v>1230</v>
      </c>
      <c r="J150" s="204" t="s">
        <v>681</v>
      </c>
      <c r="K150" s="205">
        <v>390</v>
      </c>
      <c r="L150" s="206">
        <v>0.46428571428571402</v>
      </c>
      <c r="M150" s="201" t="s">
        <v>591</v>
      </c>
      <c r="N150" s="207">
        <v>42649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1">
        <v>63</v>
      </c>
      <c r="B151" s="222">
        <v>42556</v>
      </c>
      <c r="C151" s="222"/>
      <c r="D151" s="223" t="s">
        <v>712</v>
      </c>
      <c r="E151" s="224" t="s">
        <v>623</v>
      </c>
      <c r="F151" s="224">
        <v>395</v>
      </c>
      <c r="G151" s="225"/>
      <c r="H151" s="225">
        <f>(468.5+342.5)/2</f>
        <v>405.5</v>
      </c>
      <c r="I151" s="225">
        <v>510</v>
      </c>
      <c r="J151" s="226" t="s">
        <v>713</v>
      </c>
      <c r="K151" s="227">
        <f t="shared" ref="K151:K157" si="48">H151-F151</f>
        <v>10.5</v>
      </c>
      <c r="L151" s="228">
        <f t="shared" ref="L151:L157" si="49">K151/F151</f>
        <v>2.6582278481012658E-2</v>
      </c>
      <c r="M151" s="224" t="s">
        <v>714</v>
      </c>
      <c r="N151" s="222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8">
        <v>64</v>
      </c>
      <c r="B152" s="209">
        <v>42584</v>
      </c>
      <c r="C152" s="209"/>
      <c r="D152" s="210" t="s">
        <v>715</v>
      </c>
      <c r="E152" s="211" t="s">
        <v>593</v>
      </c>
      <c r="F152" s="212">
        <f>169.5-12.8</f>
        <v>156.69999999999999</v>
      </c>
      <c r="G152" s="212"/>
      <c r="H152" s="213">
        <v>77</v>
      </c>
      <c r="I152" s="213" t="s">
        <v>716</v>
      </c>
      <c r="J152" s="214" t="s">
        <v>717</v>
      </c>
      <c r="K152" s="215">
        <f t="shared" si="48"/>
        <v>-79.699999999999989</v>
      </c>
      <c r="L152" s="216">
        <f t="shared" si="49"/>
        <v>-0.50861518825781749</v>
      </c>
      <c r="M152" s="212" t="s">
        <v>604</v>
      </c>
      <c r="N152" s="209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8">
        <v>65</v>
      </c>
      <c r="B153" s="209">
        <v>42586</v>
      </c>
      <c r="C153" s="209"/>
      <c r="D153" s="210" t="s">
        <v>718</v>
      </c>
      <c r="E153" s="211" t="s">
        <v>623</v>
      </c>
      <c r="F153" s="212">
        <v>400</v>
      </c>
      <c r="G153" s="212"/>
      <c r="H153" s="213">
        <v>305</v>
      </c>
      <c r="I153" s="213">
        <v>475</v>
      </c>
      <c r="J153" s="214" t="s">
        <v>719</v>
      </c>
      <c r="K153" s="215">
        <f t="shared" si="48"/>
        <v>-95</v>
      </c>
      <c r="L153" s="216">
        <f t="shared" si="49"/>
        <v>-0.23749999999999999</v>
      </c>
      <c r="M153" s="212" t="s">
        <v>604</v>
      </c>
      <c r="N153" s="209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66</v>
      </c>
      <c r="B154" s="199">
        <v>42593</v>
      </c>
      <c r="C154" s="199"/>
      <c r="D154" s="200" t="s">
        <v>720</v>
      </c>
      <c r="E154" s="201" t="s">
        <v>623</v>
      </c>
      <c r="F154" s="202">
        <v>86.5</v>
      </c>
      <c r="G154" s="201"/>
      <c r="H154" s="201">
        <v>130</v>
      </c>
      <c r="I154" s="203">
        <v>130</v>
      </c>
      <c r="J154" s="204" t="s">
        <v>721</v>
      </c>
      <c r="K154" s="205">
        <f t="shared" si="48"/>
        <v>43.5</v>
      </c>
      <c r="L154" s="206">
        <f t="shared" si="49"/>
        <v>0.50289017341040465</v>
      </c>
      <c r="M154" s="201" t="s">
        <v>591</v>
      </c>
      <c r="N154" s="207">
        <v>43091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8">
        <v>67</v>
      </c>
      <c r="B155" s="209">
        <v>42600</v>
      </c>
      <c r="C155" s="209"/>
      <c r="D155" s="210" t="s">
        <v>110</v>
      </c>
      <c r="E155" s="211" t="s">
        <v>623</v>
      </c>
      <c r="F155" s="212">
        <v>133.5</v>
      </c>
      <c r="G155" s="212"/>
      <c r="H155" s="213">
        <v>126.5</v>
      </c>
      <c r="I155" s="213">
        <v>178</v>
      </c>
      <c r="J155" s="214" t="s">
        <v>722</v>
      </c>
      <c r="K155" s="215">
        <f t="shared" si="48"/>
        <v>-7</v>
      </c>
      <c r="L155" s="216">
        <f t="shared" si="49"/>
        <v>-5.2434456928838954E-2</v>
      </c>
      <c r="M155" s="212" t="s">
        <v>604</v>
      </c>
      <c r="N155" s="209">
        <v>42615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68</v>
      </c>
      <c r="B156" s="199">
        <v>42613</v>
      </c>
      <c r="C156" s="199"/>
      <c r="D156" s="200" t="s">
        <v>723</v>
      </c>
      <c r="E156" s="201" t="s">
        <v>623</v>
      </c>
      <c r="F156" s="202">
        <v>560</v>
      </c>
      <c r="G156" s="201"/>
      <c r="H156" s="201">
        <v>725</v>
      </c>
      <c r="I156" s="203">
        <v>725</v>
      </c>
      <c r="J156" s="204" t="s">
        <v>625</v>
      </c>
      <c r="K156" s="205">
        <f t="shared" si="48"/>
        <v>165</v>
      </c>
      <c r="L156" s="206">
        <f t="shared" si="49"/>
        <v>0.29464285714285715</v>
      </c>
      <c r="M156" s="201" t="s">
        <v>591</v>
      </c>
      <c r="N156" s="207">
        <v>42456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69</v>
      </c>
      <c r="B157" s="199">
        <v>42614</v>
      </c>
      <c r="C157" s="199"/>
      <c r="D157" s="200" t="s">
        <v>724</v>
      </c>
      <c r="E157" s="201" t="s">
        <v>623</v>
      </c>
      <c r="F157" s="202">
        <v>160.5</v>
      </c>
      <c r="G157" s="201"/>
      <c r="H157" s="201">
        <v>210</v>
      </c>
      <c r="I157" s="203">
        <v>210</v>
      </c>
      <c r="J157" s="204" t="s">
        <v>625</v>
      </c>
      <c r="K157" s="205">
        <f t="shared" si="48"/>
        <v>49.5</v>
      </c>
      <c r="L157" s="206">
        <f t="shared" si="49"/>
        <v>0.30841121495327101</v>
      </c>
      <c r="M157" s="201" t="s">
        <v>591</v>
      </c>
      <c r="N157" s="207">
        <v>42871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70</v>
      </c>
      <c r="B158" s="199">
        <v>42646</v>
      </c>
      <c r="C158" s="199"/>
      <c r="D158" s="200" t="s">
        <v>397</v>
      </c>
      <c r="E158" s="201" t="s">
        <v>623</v>
      </c>
      <c r="F158" s="202">
        <v>430</v>
      </c>
      <c r="G158" s="201"/>
      <c r="H158" s="201">
        <v>596</v>
      </c>
      <c r="I158" s="203">
        <v>575</v>
      </c>
      <c r="J158" s="204" t="s">
        <v>725</v>
      </c>
      <c r="K158" s="205">
        <v>166</v>
      </c>
      <c r="L158" s="206">
        <v>0.38604651162790699</v>
      </c>
      <c r="M158" s="201" t="s">
        <v>591</v>
      </c>
      <c r="N158" s="207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71</v>
      </c>
      <c r="B159" s="199">
        <v>42657</v>
      </c>
      <c r="C159" s="199"/>
      <c r="D159" s="200" t="s">
        <v>726</v>
      </c>
      <c r="E159" s="201" t="s">
        <v>623</v>
      </c>
      <c r="F159" s="202">
        <v>280</v>
      </c>
      <c r="G159" s="201"/>
      <c r="H159" s="201">
        <v>345</v>
      </c>
      <c r="I159" s="203">
        <v>345</v>
      </c>
      <c r="J159" s="204" t="s">
        <v>625</v>
      </c>
      <c r="K159" s="205">
        <f t="shared" ref="K159:K164" si="50">H159-F159</f>
        <v>65</v>
      </c>
      <c r="L159" s="206">
        <f t="shared" ref="L159:L160" si="51">K159/F159</f>
        <v>0.23214285714285715</v>
      </c>
      <c r="M159" s="201" t="s">
        <v>591</v>
      </c>
      <c r="N159" s="207">
        <v>42814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72</v>
      </c>
      <c r="B160" s="199">
        <v>42657</v>
      </c>
      <c r="C160" s="199"/>
      <c r="D160" s="200" t="s">
        <v>727</v>
      </c>
      <c r="E160" s="201" t="s">
        <v>623</v>
      </c>
      <c r="F160" s="202">
        <v>245</v>
      </c>
      <c r="G160" s="201"/>
      <c r="H160" s="201">
        <v>325.5</v>
      </c>
      <c r="I160" s="203">
        <v>330</v>
      </c>
      <c r="J160" s="204" t="s">
        <v>728</v>
      </c>
      <c r="K160" s="205">
        <f t="shared" si="50"/>
        <v>80.5</v>
      </c>
      <c r="L160" s="206">
        <f t="shared" si="51"/>
        <v>0.32857142857142857</v>
      </c>
      <c r="M160" s="201" t="s">
        <v>591</v>
      </c>
      <c r="N160" s="207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73</v>
      </c>
      <c r="B161" s="199">
        <v>42660</v>
      </c>
      <c r="C161" s="199"/>
      <c r="D161" s="200" t="s">
        <v>347</v>
      </c>
      <c r="E161" s="201" t="s">
        <v>623</v>
      </c>
      <c r="F161" s="202">
        <v>125</v>
      </c>
      <c r="G161" s="201"/>
      <c r="H161" s="201">
        <v>160</v>
      </c>
      <c r="I161" s="203">
        <v>160</v>
      </c>
      <c r="J161" s="204" t="s">
        <v>681</v>
      </c>
      <c r="K161" s="205">
        <f t="shared" si="50"/>
        <v>35</v>
      </c>
      <c r="L161" s="206">
        <v>0.28000000000000003</v>
      </c>
      <c r="M161" s="201" t="s">
        <v>591</v>
      </c>
      <c r="N161" s="207">
        <v>42803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74</v>
      </c>
      <c r="B162" s="199">
        <v>42660</v>
      </c>
      <c r="C162" s="199"/>
      <c r="D162" s="200" t="s">
        <v>470</v>
      </c>
      <c r="E162" s="201" t="s">
        <v>623</v>
      </c>
      <c r="F162" s="202">
        <v>114</v>
      </c>
      <c r="G162" s="201"/>
      <c r="H162" s="201">
        <v>145</v>
      </c>
      <c r="I162" s="203">
        <v>145</v>
      </c>
      <c r="J162" s="204" t="s">
        <v>681</v>
      </c>
      <c r="K162" s="205">
        <f t="shared" si="50"/>
        <v>31</v>
      </c>
      <c r="L162" s="206">
        <f t="shared" ref="L162:L164" si="52">K162/F162</f>
        <v>0.27192982456140352</v>
      </c>
      <c r="M162" s="201" t="s">
        <v>591</v>
      </c>
      <c r="N162" s="207">
        <v>42859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75</v>
      </c>
      <c r="B163" s="199">
        <v>42660</v>
      </c>
      <c r="C163" s="199"/>
      <c r="D163" s="200" t="s">
        <v>729</v>
      </c>
      <c r="E163" s="201" t="s">
        <v>623</v>
      </c>
      <c r="F163" s="202">
        <v>212</v>
      </c>
      <c r="G163" s="201"/>
      <c r="H163" s="201">
        <v>280</v>
      </c>
      <c r="I163" s="203">
        <v>276</v>
      </c>
      <c r="J163" s="204" t="s">
        <v>730</v>
      </c>
      <c r="K163" s="205">
        <f t="shared" si="50"/>
        <v>68</v>
      </c>
      <c r="L163" s="206">
        <f t="shared" si="52"/>
        <v>0.32075471698113206</v>
      </c>
      <c r="M163" s="201" t="s">
        <v>591</v>
      </c>
      <c r="N163" s="207">
        <v>42858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76</v>
      </c>
      <c r="B164" s="199">
        <v>42678</v>
      </c>
      <c r="C164" s="199"/>
      <c r="D164" s="200" t="s">
        <v>458</v>
      </c>
      <c r="E164" s="201" t="s">
        <v>623</v>
      </c>
      <c r="F164" s="202">
        <v>155</v>
      </c>
      <c r="G164" s="201"/>
      <c r="H164" s="201">
        <v>210</v>
      </c>
      <c r="I164" s="203">
        <v>210</v>
      </c>
      <c r="J164" s="204" t="s">
        <v>731</v>
      </c>
      <c r="K164" s="205">
        <f t="shared" si="50"/>
        <v>55</v>
      </c>
      <c r="L164" s="206">
        <f t="shared" si="52"/>
        <v>0.35483870967741937</v>
      </c>
      <c r="M164" s="201" t="s">
        <v>591</v>
      </c>
      <c r="N164" s="207">
        <v>42944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8">
        <v>77</v>
      </c>
      <c r="B165" s="209">
        <v>42710</v>
      </c>
      <c r="C165" s="209"/>
      <c r="D165" s="210" t="s">
        <v>732</v>
      </c>
      <c r="E165" s="211" t="s">
        <v>623</v>
      </c>
      <c r="F165" s="212">
        <v>150.5</v>
      </c>
      <c r="G165" s="212"/>
      <c r="H165" s="213">
        <v>72.5</v>
      </c>
      <c r="I165" s="213">
        <v>174</v>
      </c>
      <c r="J165" s="214" t="s">
        <v>733</v>
      </c>
      <c r="K165" s="215">
        <v>-78</v>
      </c>
      <c r="L165" s="216">
        <v>-0.51827242524916906</v>
      </c>
      <c r="M165" s="212" t="s">
        <v>604</v>
      </c>
      <c r="N165" s="209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78</v>
      </c>
      <c r="B166" s="199">
        <v>42712</v>
      </c>
      <c r="C166" s="199"/>
      <c r="D166" s="200" t="s">
        <v>734</v>
      </c>
      <c r="E166" s="201" t="s">
        <v>623</v>
      </c>
      <c r="F166" s="202">
        <v>380</v>
      </c>
      <c r="G166" s="201"/>
      <c r="H166" s="201">
        <v>478</v>
      </c>
      <c r="I166" s="203">
        <v>468</v>
      </c>
      <c r="J166" s="204" t="s">
        <v>681</v>
      </c>
      <c r="K166" s="205">
        <f t="shared" ref="K166:K168" si="53">H166-F166</f>
        <v>98</v>
      </c>
      <c r="L166" s="206">
        <f t="shared" ref="L166:L168" si="54">K166/F166</f>
        <v>0.25789473684210529</v>
      </c>
      <c r="M166" s="201" t="s">
        <v>591</v>
      </c>
      <c r="N166" s="207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79</v>
      </c>
      <c r="B167" s="199">
        <v>42734</v>
      </c>
      <c r="C167" s="199"/>
      <c r="D167" s="200" t="s">
        <v>109</v>
      </c>
      <c r="E167" s="201" t="s">
        <v>623</v>
      </c>
      <c r="F167" s="202">
        <v>305</v>
      </c>
      <c r="G167" s="201"/>
      <c r="H167" s="201">
        <v>375</v>
      </c>
      <c r="I167" s="203">
        <v>375</v>
      </c>
      <c r="J167" s="204" t="s">
        <v>681</v>
      </c>
      <c r="K167" s="205">
        <f t="shared" si="53"/>
        <v>70</v>
      </c>
      <c r="L167" s="206">
        <f t="shared" si="54"/>
        <v>0.22950819672131148</v>
      </c>
      <c r="M167" s="201" t="s">
        <v>591</v>
      </c>
      <c r="N167" s="207">
        <v>42768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80</v>
      </c>
      <c r="B168" s="199">
        <v>42739</v>
      </c>
      <c r="C168" s="199"/>
      <c r="D168" s="200" t="s">
        <v>95</v>
      </c>
      <c r="E168" s="201" t="s">
        <v>623</v>
      </c>
      <c r="F168" s="202">
        <v>99.5</v>
      </c>
      <c r="G168" s="201"/>
      <c r="H168" s="201">
        <v>158</v>
      </c>
      <c r="I168" s="203">
        <v>158</v>
      </c>
      <c r="J168" s="204" t="s">
        <v>681</v>
      </c>
      <c r="K168" s="205">
        <f t="shared" si="53"/>
        <v>58.5</v>
      </c>
      <c r="L168" s="206">
        <f t="shared" si="54"/>
        <v>0.5879396984924623</v>
      </c>
      <c r="M168" s="201" t="s">
        <v>591</v>
      </c>
      <c r="N168" s="207">
        <v>42898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81</v>
      </c>
      <c r="B169" s="199">
        <v>42739</v>
      </c>
      <c r="C169" s="199"/>
      <c r="D169" s="200" t="s">
        <v>95</v>
      </c>
      <c r="E169" s="201" t="s">
        <v>623</v>
      </c>
      <c r="F169" s="202">
        <v>99.5</v>
      </c>
      <c r="G169" s="201"/>
      <c r="H169" s="201">
        <v>158</v>
      </c>
      <c r="I169" s="203">
        <v>158</v>
      </c>
      <c r="J169" s="204" t="s">
        <v>681</v>
      </c>
      <c r="K169" s="205">
        <v>58.5</v>
      </c>
      <c r="L169" s="206">
        <v>0.58793969849246197</v>
      </c>
      <c r="M169" s="201" t="s">
        <v>591</v>
      </c>
      <c r="N169" s="207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82</v>
      </c>
      <c r="B170" s="199">
        <v>42786</v>
      </c>
      <c r="C170" s="199"/>
      <c r="D170" s="200" t="s">
        <v>186</v>
      </c>
      <c r="E170" s="201" t="s">
        <v>623</v>
      </c>
      <c r="F170" s="202">
        <v>140.5</v>
      </c>
      <c r="G170" s="201"/>
      <c r="H170" s="201">
        <v>220</v>
      </c>
      <c r="I170" s="203">
        <v>220</v>
      </c>
      <c r="J170" s="204" t="s">
        <v>681</v>
      </c>
      <c r="K170" s="205">
        <f>H170-F170</f>
        <v>79.5</v>
      </c>
      <c r="L170" s="206">
        <f>K170/F170</f>
        <v>0.5658362989323843</v>
      </c>
      <c r="M170" s="201" t="s">
        <v>591</v>
      </c>
      <c r="N170" s="207">
        <v>42864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83</v>
      </c>
      <c r="B171" s="199">
        <v>42786</v>
      </c>
      <c r="C171" s="199"/>
      <c r="D171" s="200" t="s">
        <v>735</v>
      </c>
      <c r="E171" s="201" t="s">
        <v>623</v>
      </c>
      <c r="F171" s="202">
        <v>202.5</v>
      </c>
      <c r="G171" s="201"/>
      <c r="H171" s="201">
        <v>234</v>
      </c>
      <c r="I171" s="203">
        <v>234</v>
      </c>
      <c r="J171" s="204" t="s">
        <v>681</v>
      </c>
      <c r="K171" s="205">
        <v>31.5</v>
      </c>
      <c r="L171" s="206">
        <v>0.155555555555556</v>
      </c>
      <c r="M171" s="201" t="s">
        <v>591</v>
      </c>
      <c r="N171" s="207">
        <v>42836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84</v>
      </c>
      <c r="B172" s="199">
        <v>42818</v>
      </c>
      <c r="C172" s="199"/>
      <c r="D172" s="200" t="s">
        <v>736</v>
      </c>
      <c r="E172" s="201" t="s">
        <v>623</v>
      </c>
      <c r="F172" s="202">
        <v>300.5</v>
      </c>
      <c r="G172" s="201"/>
      <c r="H172" s="201">
        <v>417.5</v>
      </c>
      <c r="I172" s="203">
        <v>420</v>
      </c>
      <c r="J172" s="204" t="s">
        <v>737</v>
      </c>
      <c r="K172" s="205">
        <f>H172-F172</f>
        <v>117</v>
      </c>
      <c r="L172" s="206">
        <f>K172/F172</f>
        <v>0.38935108153078202</v>
      </c>
      <c r="M172" s="201" t="s">
        <v>591</v>
      </c>
      <c r="N172" s="207">
        <v>43070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85</v>
      </c>
      <c r="B173" s="199">
        <v>42818</v>
      </c>
      <c r="C173" s="199"/>
      <c r="D173" s="200" t="s">
        <v>711</v>
      </c>
      <c r="E173" s="201" t="s">
        <v>623</v>
      </c>
      <c r="F173" s="202">
        <v>850</v>
      </c>
      <c r="G173" s="201"/>
      <c r="H173" s="201">
        <v>1042.5</v>
      </c>
      <c r="I173" s="203">
        <v>1023</v>
      </c>
      <c r="J173" s="204" t="s">
        <v>738</v>
      </c>
      <c r="K173" s="205">
        <v>192.5</v>
      </c>
      <c r="L173" s="206">
        <v>0.22647058823529401</v>
      </c>
      <c r="M173" s="201" t="s">
        <v>591</v>
      </c>
      <c r="N173" s="207">
        <v>42830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86</v>
      </c>
      <c r="B174" s="199">
        <v>42830</v>
      </c>
      <c r="C174" s="199"/>
      <c r="D174" s="200" t="s">
        <v>489</v>
      </c>
      <c r="E174" s="201" t="s">
        <v>623</v>
      </c>
      <c r="F174" s="202">
        <v>785</v>
      </c>
      <c r="G174" s="201"/>
      <c r="H174" s="201">
        <v>930</v>
      </c>
      <c r="I174" s="203">
        <v>920</v>
      </c>
      <c r="J174" s="204" t="s">
        <v>739</v>
      </c>
      <c r="K174" s="205">
        <f>H174-F174</f>
        <v>145</v>
      </c>
      <c r="L174" s="206">
        <f>K174/F174</f>
        <v>0.18471337579617833</v>
      </c>
      <c r="M174" s="201" t="s">
        <v>591</v>
      </c>
      <c r="N174" s="207">
        <v>42976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8">
        <v>87</v>
      </c>
      <c r="B175" s="209">
        <v>42831</v>
      </c>
      <c r="C175" s="209"/>
      <c r="D175" s="210" t="s">
        <v>740</v>
      </c>
      <c r="E175" s="211" t="s">
        <v>623</v>
      </c>
      <c r="F175" s="212">
        <v>40</v>
      </c>
      <c r="G175" s="212"/>
      <c r="H175" s="213">
        <v>13.1</v>
      </c>
      <c r="I175" s="213">
        <v>60</v>
      </c>
      <c r="J175" s="214" t="s">
        <v>741</v>
      </c>
      <c r="K175" s="215">
        <v>-26.9</v>
      </c>
      <c r="L175" s="216">
        <v>-0.67249999999999999</v>
      </c>
      <c r="M175" s="212" t="s">
        <v>604</v>
      </c>
      <c r="N175" s="209">
        <v>43138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88</v>
      </c>
      <c r="B176" s="199">
        <v>42837</v>
      </c>
      <c r="C176" s="199"/>
      <c r="D176" s="200" t="s">
        <v>94</v>
      </c>
      <c r="E176" s="201" t="s">
        <v>623</v>
      </c>
      <c r="F176" s="202">
        <v>289.5</v>
      </c>
      <c r="G176" s="201"/>
      <c r="H176" s="201">
        <v>354</v>
      </c>
      <c r="I176" s="203">
        <v>360</v>
      </c>
      <c r="J176" s="204" t="s">
        <v>742</v>
      </c>
      <c r="K176" s="205">
        <f t="shared" ref="K176:K184" si="55">H176-F176</f>
        <v>64.5</v>
      </c>
      <c r="L176" s="206">
        <f t="shared" ref="L176:L184" si="56">K176/F176</f>
        <v>0.22279792746113988</v>
      </c>
      <c r="M176" s="201" t="s">
        <v>591</v>
      </c>
      <c r="N176" s="207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89</v>
      </c>
      <c r="B177" s="199">
        <v>42845</v>
      </c>
      <c r="C177" s="199"/>
      <c r="D177" s="200" t="s">
        <v>428</v>
      </c>
      <c r="E177" s="201" t="s">
        <v>623</v>
      </c>
      <c r="F177" s="202">
        <v>700</v>
      </c>
      <c r="G177" s="201"/>
      <c r="H177" s="201">
        <v>840</v>
      </c>
      <c r="I177" s="203">
        <v>840</v>
      </c>
      <c r="J177" s="204" t="s">
        <v>743</v>
      </c>
      <c r="K177" s="205">
        <f t="shared" si="55"/>
        <v>140</v>
      </c>
      <c r="L177" s="206">
        <f t="shared" si="56"/>
        <v>0.2</v>
      </c>
      <c r="M177" s="201" t="s">
        <v>591</v>
      </c>
      <c r="N177" s="207">
        <v>42893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90</v>
      </c>
      <c r="B178" s="199">
        <v>42887</v>
      </c>
      <c r="C178" s="199"/>
      <c r="D178" s="200" t="s">
        <v>744</v>
      </c>
      <c r="E178" s="201" t="s">
        <v>623</v>
      </c>
      <c r="F178" s="202">
        <v>130</v>
      </c>
      <c r="G178" s="201"/>
      <c r="H178" s="201">
        <v>144.25</v>
      </c>
      <c r="I178" s="203">
        <v>170</v>
      </c>
      <c r="J178" s="204" t="s">
        <v>745</v>
      </c>
      <c r="K178" s="205">
        <f t="shared" si="55"/>
        <v>14.25</v>
      </c>
      <c r="L178" s="206">
        <f t="shared" si="56"/>
        <v>0.10961538461538461</v>
      </c>
      <c r="M178" s="201" t="s">
        <v>591</v>
      </c>
      <c r="N178" s="207">
        <v>43675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91</v>
      </c>
      <c r="B179" s="199">
        <v>42901</v>
      </c>
      <c r="C179" s="199"/>
      <c r="D179" s="200" t="s">
        <v>746</v>
      </c>
      <c r="E179" s="201" t="s">
        <v>623</v>
      </c>
      <c r="F179" s="202">
        <v>214.5</v>
      </c>
      <c r="G179" s="201"/>
      <c r="H179" s="201">
        <v>262</v>
      </c>
      <c r="I179" s="203">
        <v>262</v>
      </c>
      <c r="J179" s="204" t="s">
        <v>747</v>
      </c>
      <c r="K179" s="205">
        <f t="shared" si="55"/>
        <v>47.5</v>
      </c>
      <c r="L179" s="206">
        <f t="shared" si="56"/>
        <v>0.22144522144522144</v>
      </c>
      <c r="M179" s="201" t="s">
        <v>591</v>
      </c>
      <c r="N179" s="207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9">
        <v>92</v>
      </c>
      <c r="B180" s="230">
        <v>42933</v>
      </c>
      <c r="C180" s="230"/>
      <c r="D180" s="231" t="s">
        <v>748</v>
      </c>
      <c r="E180" s="232" t="s">
        <v>623</v>
      </c>
      <c r="F180" s="233">
        <v>370</v>
      </c>
      <c r="G180" s="232"/>
      <c r="H180" s="232">
        <v>447.5</v>
      </c>
      <c r="I180" s="234">
        <v>450</v>
      </c>
      <c r="J180" s="235" t="s">
        <v>681</v>
      </c>
      <c r="K180" s="205">
        <f t="shared" si="55"/>
        <v>77.5</v>
      </c>
      <c r="L180" s="236">
        <f t="shared" si="56"/>
        <v>0.20945945945945946</v>
      </c>
      <c r="M180" s="232" t="s">
        <v>591</v>
      </c>
      <c r="N180" s="237">
        <v>43035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9">
        <v>93</v>
      </c>
      <c r="B181" s="230">
        <v>42943</v>
      </c>
      <c r="C181" s="230"/>
      <c r="D181" s="231" t="s">
        <v>184</v>
      </c>
      <c r="E181" s="232" t="s">
        <v>623</v>
      </c>
      <c r="F181" s="233">
        <v>657.5</v>
      </c>
      <c r="G181" s="232"/>
      <c r="H181" s="232">
        <v>825</v>
      </c>
      <c r="I181" s="234">
        <v>820</v>
      </c>
      <c r="J181" s="235" t="s">
        <v>681</v>
      </c>
      <c r="K181" s="205">
        <f t="shared" si="55"/>
        <v>167.5</v>
      </c>
      <c r="L181" s="236">
        <f t="shared" si="56"/>
        <v>0.25475285171102663</v>
      </c>
      <c r="M181" s="232" t="s">
        <v>591</v>
      </c>
      <c r="N181" s="237">
        <v>43090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94</v>
      </c>
      <c r="B182" s="199">
        <v>42964</v>
      </c>
      <c r="C182" s="199"/>
      <c r="D182" s="200" t="s">
        <v>363</v>
      </c>
      <c r="E182" s="201" t="s">
        <v>623</v>
      </c>
      <c r="F182" s="202">
        <v>605</v>
      </c>
      <c r="G182" s="201"/>
      <c r="H182" s="201">
        <v>750</v>
      </c>
      <c r="I182" s="203">
        <v>750</v>
      </c>
      <c r="J182" s="204" t="s">
        <v>739</v>
      </c>
      <c r="K182" s="205">
        <f t="shared" si="55"/>
        <v>145</v>
      </c>
      <c r="L182" s="206">
        <f t="shared" si="56"/>
        <v>0.23966942148760331</v>
      </c>
      <c r="M182" s="201" t="s">
        <v>591</v>
      </c>
      <c r="N182" s="207">
        <v>43027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8">
        <v>95</v>
      </c>
      <c r="B183" s="209">
        <v>42979</v>
      </c>
      <c r="C183" s="209"/>
      <c r="D183" s="217" t="s">
        <v>749</v>
      </c>
      <c r="E183" s="212" t="s">
        <v>623</v>
      </c>
      <c r="F183" s="212">
        <v>255</v>
      </c>
      <c r="G183" s="213"/>
      <c r="H183" s="213">
        <v>217.25</v>
      </c>
      <c r="I183" s="213">
        <v>320</v>
      </c>
      <c r="J183" s="214" t="s">
        <v>750</v>
      </c>
      <c r="K183" s="215">
        <f t="shared" si="55"/>
        <v>-37.75</v>
      </c>
      <c r="L183" s="218">
        <f t="shared" si="56"/>
        <v>-0.14803921568627451</v>
      </c>
      <c r="M183" s="212" t="s">
        <v>604</v>
      </c>
      <c r="N183" s="209">
        <v>43661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96</v>
      </c>
      <c r="B184" s="199">
        <v>42997</v>
      </c>
      <c r="C184" s="199"/>
      <c r="D184" s="200" t="s">
        <v>751</v>
      </c>
      <c r="E184" s="201" t="s">
        <v>623</v>
      </c>
      <c r="F184" s="202">
        <v>215</v>
      </c>
      <c r="G184" s="201"/>
      <c r="H184" s="201">
        <v>258</v>
      </c>
      <c r="I184" s="203">
        <v>258</v>
      </c>
      <c r="J184" s="204" t="s">
        <v>681</v>
      </c>
      <c r="K184" s="205">
        <f t="shared" si="55"/>
        <v>43</v>
      </c>
      <c r="L184" s="206">
        <f t="shared" si="56"/>
        <v>0.2</v>
      </c>
      <c r="M184" s="201" t="s">
        <v>591</v>
      </c>
      <c r="N184" s="207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97</v>
      </c>
      <c r="B185" s="199">
        <v>42997</v>
      </c>
      <c r="C185" s="199"/>
      <c r="D185" s="200" t="s">
        <v>751</v>
      </c>
      <c r="E185" s="201" t="s">
        <v>623</v>
      </c>
      <c r="F185" s="202">
        <v>215</v>
      </c>
      <c r="G185" s="201"/>
      <c r="H185" s="201">
        <v>258</v>
      </c>
      <c r="I185" s="203">
        <v>258</v>
      </c>
      <c r="J185" s="235" t="s">
        <v>681</v>
      </c>
      <c r="K185" s="205">
        <v>43</v>
      </c>
      <c r="L185" s="206">
        <v>0.2</v>
      </c>
      <c r="M185" s="201" t="s">
        <v>591</v>
      </c>
      <c r="N185" s="207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9">
        <v>98</v>
      </c>
      <c r="B186" s="230">
        <v>42998</v>
      </c>
      <c r="C186" s="230"/>
      <c r="D186" s="231" t="s">
        <v>752</v>
      </c>
      <c r="E186" s="232" t="s">
        <v>623</v>
      </c>
      <c r="F186" s="202">
        <v>75</v>
      </c>
      <c r="G186" s="232"/>
      <c r="H186" s="232">
        <v>90</v>
      </c>
      <c r="I186" s="234">
        <v>90</v>
      </c>
      <c r="J186" s="204" t="s">
        <v>753</v>
      </c>
      <c r="K186" s="205">
        <f t="shared" ref="K186:K191" si="57">H186-F186</f>
        <v>15</v>
      </c>
      <c r="L186" s="206">
        <f t="shared" ref="L186:L191" si="58">K186/F186</f>
        <v>0.2</v>
      </c>
      <c r="M186" s="201" t="s">
        <v>591</v>
      </c>
      <c r="N186" s="207">
        <v>43019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9">
        <v>99</v>
      </c>
      <c r="B187" s="230">
        <v>43011</v>
      </c>
      <c r="C187" s="230"/>
      <c r="D187" s="231" t="s">
        <v>606</v>
      </c>
      <c r="E187" s="232" t="s">
        <v>623</v>
      </c>
      <c r="F187" s="233">
        <v>315</v>
      </c>
      <c r="G187" s="232"/>
      <c r="H187" s="232">
        <v>392</v>
      </c>
      <c r="I187" s="234">
        <v>384</v>
      </c>
      <c r="J187" s="235" t="s">
        <v>754</v>
      </c>
      <c r="K187" s="205">
        <f t="shared" si="57"/>
        <v>77</v>
      </c>
      <c r="L187" s="236">
        <f t="shared" si="58"/>
        <v>0.24444444444444444</v>
      </c>
      <c r="M187" s="232" t="s">
        <v>591</v>
      </c>
      <c r="N187" s="237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9">
        <v>100</v>
      </c>
      <c r="B188" s="230">
        <v>43013</v>
      </c>
      <c r="C188" s="230"/>
      <c r="D188" s="231" t="s">
        <v>463</v>
      </c>
      <c r="E188" s="232" t="s">
        <v>623</v>
      </c>
      <c r="F188" s="233">
        <v>145</v>
      </c>
      <c r="G188" s="232"/>
      <c r="H188" s="232">
        <v>179</v>
      </c>
      <c r="I188" s="234">
        <v>180</v>
      </c>
      <c r="J188" s="235" t="s">
        <v>755</v>
      </c>
      <c r="K188" s="205">
        <f t="shared" si="57"/>
        <v>34</v>
      </c>
      <c r="L188" s="236">
        <f t="shared" si="58"/>
        <v>0.23448275862068965</v>
      </c>
      <c r="M188" s="232" t="s">
        <v>591</v>
      </c>
      <c r="N188" s="237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9">
        <v>101</v>
      </c>
      <c r="B189" s="230">
        <v>43014</v>
      </c>
      <c r="C189" s="230"/>
      <c r="D189" s="231" t="s">
        <v>337</v>
      </c>
      <c r="E189" s="232" t="s">
        <v>623</v>
      </c>
      <c r="F189" s="233">
        <v>256</v>
      </c>
      <c r="G189" s="232"/>
      <c r="H189" s="232">
        <v>323</v>
      </c>
      <c r="I189" s="234">
        <v>320</v>
      </c>
      <c r="J189" s="235" t="s">
        <v>681</v>
      </c>
      <c r="K189" s="205">
        <f t="shared" si="57"/>
        <v>67</v>
      </c>
      <c r="L189" s="236">
        <f t="shared" si="58"/>
        <v>0.26171875</v>
      </c>
      <c r="M189" s="232" t="s">
        <v>591</v>
      </c>
      <c r="N189" s="237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9">
        <v>102</v>
      </c>
      <c r="B190" s="230">
        <v>43017</v>
      </c>
      <c r="C190" s="230"/>
      <c r="D190" s="231" t="s">
        <v>353</v>
      </c>
      <c r="E190" s="232" t="s">
        <v>623</v>
      </c>
      <c r="F190" s="233">
        <v>137.5</v>
      </c>
      <c r="G190" s="232"/>
      <c r="H190" s="232">
        <v>184</v>
      </c>
      <c r="I190" s="234">
        <v>183</v>
      </c>
      <c r="J190" s="235" t="s">
        <v>756</v>
      </c>
      <c r="K190" s="205">
        <f t="shared" si="57"/>
        <v>46.5</v>
      </c>
      <c r="L190" s="236">
        <f t="shared" si="58"/>
        <v>0.33818181818181819</v>
      </c>
      <c r="M190" s="232" t="s">
        <v>591</v>
      </c>
      <c r="N190" s="237">
        <v>43108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9">
        <v>103</v>
      </c>
      <c r="B191" s="230">
        <v>43018</v>
      </c>
      <c r="C191" s="230"/>
      <c r="D191" s="231" t="s">
        <v>757</v>
      </c>
      <c r="E191" s="232" t="s">
        <v>623</v>
      </c>
      <c r="F191" s="233">
        <v>125.5</v>
      </c>
      <c r="G191" s="232"/>
      <c r="H191" s="232">
        <v>158</v>
      </c>
      <c r="I191" s="234">
        <v>155</v>
      </c>
      <c r="J191" s="235" t="s">
        <v>758</v>
      </c>
      <c r="K191" s="205">
        <f t="shared" si="57"/>
        <v>32.5</v>
      </c>
      <c r="L191" s="236">
        <f t="shared" si="58"/>
        <v>0.25896414342629481</v>
      </c>
      <c r="M191" s="232" t="s">
        <v>591</v>
      </c>
      <c r="N191" s="237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9">
        <v>104</v>
      </c>
      <c r="B192" s="230">
        <v>43018</v>
      </c>
      <c r="C192" s="230"/>
      <c r="D192" s="231" t="s">
        <v>759</v>
      </c>
      <c r="E192" s="232" t="s">
        <v>623</v>
      </c>
      <c r="F192" s="233">
        <v>895</v>
      </c>
      <c r="G192" s="232"/>
      <c r="H192" s="232">
        <v>1122.5</v>
      </c>
      <c r="I192" s="234">
        <v>1078</v>
      </c>
      <c r="J192" s="235" t="s">
        <v>760</v>
      </c>
      <c r="K192" s="205">
        <v>227.5</v>
      </c>
      <c r="L192" s="236">
        <v>0.25418994413407803</v>
      </c>
      <c r="M192" s="232" t="s">
        <v>591</v>
      </c>
      <c r="N192" s="237">
        <v>43117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9">
        <v>105</v>
      </c>
      <c r="B193" s="230">
        <v>43020</v>
      </c>
      <c r="C193" s="230"/>
      <c r="D193" s="231" t="s">
        <v>346</v>
      </c>
      <c r="E193" s="232" t="s">
        <v>623</v>
      </c>
      <c r="F193" s="233">
        <v>525</v>
      </c>
      <c r="G193" s="232"/>
      <c r="H193" s="232">
        <v>629</v>
      </c>
      <c r="I193" s="234">
        <v>629</v>
      </c>
      <c r="J193" s="235" t="s">
        <v>681</v>
      </c>
      <c r="K193" s="205">
        <v>104</v>
      </c>
      <c r="L193" s="236">
        <v>0.19809523809523799</v>
      </c>
      <c r="M193" s="232" t="s">
        <v>591</v>
      </c>
      <c r="N193" s="237">
        <v>43119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9">
        <v>106</v>
      </c>
      <c r="B194" s="230">
        <v>43046</v>
      </c>
      <c r="C194" s="230"/>
      <c r="D194" s="231" t="s">
        <v>388</v>
      </c>
      <c r="E194" s="232" t="s">
        <v>623</v>
      </c>
      <c r="F194" s="233">
        <v>740</v>
      </c>
      <c r="G194" s="232"/>
      <c r="H194" s="232">
        <v>892.5</v>
      </c>
      <c r="I194" s="234">
        <v>900</v>
      </c>
      <c r="J194" s="235" t="s">
        <v>761</v>
      </c>
      <c r="K194" s="205">
        <f t="shared" ref="K194:K196" si="59">H194-F194</f>
        <v>152.5</v>
      </c>
      <c r="L194" s="236">
        <f t="shared" ref="L194:L196" si="60">K194/F194</f>
        <v>0.20608108108108109</v>
      </c>
      <c r="M194" s="232" t="s">
        <v>591</v>
      </c>
      <c r="N194" s="237">
        <v>43052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107</v>
      </c>
      <c r="B195" s="199">
        <v>43073</v>
      </c>
      <c r="C195" s="199"/>
      <c r="D195" s="200" t="s">
        <v>762</v>
      </c>
      <c r="E195" s="201" t="s">
        <v>623</v>
      </c>
      <c r="F195" s="202">
        <v>118.5</v>
      </c>
      <c r="G195" s="201"/>
      <c r="H195" s="201">
        <v>143.5</v>
      </c>
      <c r="I195" s="203">
        <v>145</v>
      </c>
      <c r="J195" s="204" t="s">
        <v>613</v>
      </c>
      <c r="K195" s="205">
        <f t="shared" si="59"/>
        <v>25</v>
      </c>
      <c r="L195" s="206">
        <f t="shared" si="60"/>
        <v>0.2109704641350211</v>
      </c>
      <c r="M195" s="201" t="s">
        <v>591</v>
      </c>
      <c r="N195" s="207">
        <v>43097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8">
        <v>108</v>
      </c>
      <c r="B196" s="209">
        <v>43090</v>
      </c>
      <c r="C196" s="209"/>
      <c r="D196" s="210" t="s">
        <v>434</v>
      </c>
      <c r="E196" s="211" t="s">
        <v>623</v>
      </c>
      <c r="F196" s="212">
        <v>715</v>
      </c>
      <c r="G196" s="212"/>
      <c r="H196" s="213">
        <v>500</v>
      </c>
      <c r="I196" s="213">
        <v>872</v>
      </c>
      <c r="J196" s="214" t="s">
        <v>763</v>
      </c>
      <c r="K196" s="215">
        <f t="shared" si="59"/>
        <v>-215</v>
      </c>
      <c r="L196" s="216">
        <f t="shared" si="60"/>
        <v>-0.30069930069930068</v>
      </c>
      <c r="M196" s="212" t="s">
        <v>604</v>
      </c>
      <c r="N196" s="209">
        <v>43670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109</v>
      </c>
      <c r="B197" s="199">
        <v>43098</v>
      </c>
      <c r="C197" s="199"/>
      <c r="D197" s="200" t="s">
        <v>606</v>
      </c>
      <c r="E197" s="201" t="s">
        <v>623</v>
      </c>
      <c r="F197" s="202">
        <v>435</v>
      </c>
      <c r="G197" s="201"/>
      <c r="H197" s="201">
        <v>542.5</v>
      </c>
      <c r="I197" s="203">
        <v>539</v>
      </c>
      <c r="J197" s="204" t="s">
        <v>681</v>
      </c>
      <c r="K197" s="205">
        <v>107.5</v>
      </c>
      <c r="L197" s="206">
        <v>0.247126436781609</v>
      </c>
      <c r="M197" s="201" t="s">
        <v>591</v>
      </c>
      <c r="N197" s="207">
        <v>43206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110</v>
      </c>
      <c r="B198" s="199">
        <v>43098</v>
      </c>
      <c r="C198" s="199"/>
      <c r="D198" s="200" t="s">
        <v>563</v>
      </c>
      <c r="E198" s="201" t="s">
        <v>623</v>
      </c>
      <c r="F198" s="202">
        <v>885</v>
      </c>
      <c r="G198" s="201"/>
      <c r="H198" s="201">
        <v>1090</v>
      </c>
      <c r="I198" s="203">
        <v>1084</v>
      </c>
      <c r="J198" s="204" t="s">
        <v>681</v>
      </c>
      <c r="K198" s="205">
        <v>205</v>
      </c>
      <c r="L198" s="206">
        <v>0.23163841807909599</v>
      </c>
      <c r="M198" s="201" t="s">
        <v>591</v>
      </c>
      <c r="N198" s="207">
        <v>43213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8">
        <v>111</v>
      </c>
      <c r="B199" s="239">
        <v>43192</v>
      </c>
      <c r="C199" s="239"/>
      <c r="D199" s="217" t="s">
        <v>764</v>
      </c>
      <c r="E199" s="212" t="s">
        <v>623</v>
      </c>
      <c r="F199" s="240">
        <v>478.5</v>
      </c>
      <c r="G199" s="212"/>
      <c r="H199" s="212">
        <v>442</v>
      </c>
      <c r="I199" s="213">
        <v>613</v>
      </c>
      <c r="J199" s="214" t="s">
        <v>765</v>
      </c>
      <c r="K199" s="215">
        <f t="shared" ref="K199:K202" si="61">H199-F199</f>
        <v>-36.5</v>
      </c>
      <c r="L199" s="216">
        <f t="shared" ref="L199:L202" si="62">K199/F199</f>
        <v>-7.6280041797283177E-2</v>
      </c>
      <c r="M199" s="212" t="s">
        <v>604</v>
      </c>
      <c r="N199" s="209">
        <v>43762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8">
        <v>112</v>
      </c>
      <c r="B200" s="209">
        <v>43194</v>
      </c>
      <c r="C200" s="209"/>
      <c r="D200" s="210" t="s">
        <v>766</v>
      </c>
      <c r="E200" s="211" t="s">
        <v>623</v>
      </c>
      <c r="F200" s="212">
        <f>141.5-7.3</f>
        <v>134.19999999999999</v>
      </c>
      <c r="G200" s="212"/>
      <c r="H200" s="213">
        <v>77</v>
      </c>
      <c r="I200" s="213">
        <v>180</v>
      </c>
      <c r="J200" s="214" t="s">
        <v>767</v>
      </c>
      <c r="K200" s="215">
        <f t="shared" si="61"/>
        <v>-57.199999999999989</v>
      </c>
      <c r="L200" s="216">
        <f t="shared" si="62"/>
        <v>-0.42622950819672129</v>
      </c>
      <c r="M200" s="212" t="s">
        <v>604</v>
      </c>
      <c r="N200" s="209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8">
        <v>113</v>
      </c>
      <c r="B201" s="209">
        <v>43209</v>
      </c>
      <c r="C201" s="209"/>
      <c r="D201" s="210" t="s">
        <v>768</v>
      </c>
      <c r="E201" s="211" t="s">
        <v>623</v>
      </c>
      <c r="F201" s="212">
        <v>430</v>
      </c>
      <c r="G201" s="212"/>
      <c r="H201" s="213">
        <v>220</v>
      </c>
      <c r="I201" s="213">
        <v>537</v>
      </c>
      <c r="J201" s="214" t="s">
        <v>769</v>
      </c>
      <c r="K201" s="215">
        <f t="shared" si="61"/>
        <v>-210</v>
      </c>
      <c r="L201" s="216">
        <f t="shared" si="62"/>
        <v>-0.48837209302325579</v>
      </c>
      <c r="M201" s="212" t="s">
        <v>604</v>
      </c>
      <c r="N201" s="209">
        <v>43252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9">
        <v>114</v>
      </c>
      <c r="B202" s="230">
        <v>43220</v>
      </c>
      <c r="C202" s="230"/>
      <c r="D202" s="231" t="s">
        <v>389</v>
      </c>
      <c r="E202" s="232" t="s">
        <v>623</v>
      </c>
      <c r="F202" s="232">
        <v>153.5</v>
      </c>
      <c r="G202" s="232"/>
      <c r="H202" s="232">
        <v>196</v>
      </c>
      <c r="I202" s="234">
        <v>196</v>
      </c>
      <c r="J202" s="204" t="s">
        <v>770</v>
      </c>
      <c r="K202" s="205">
        <f t="shared" si="61"/>
        <v>42.5</v>
      </c>
      <c r="L202" s="206">
        <f t="shared" si="62"/>
        <v>0.27687296416938112</v>
      </c>
      <c r="M202" s="201" t="s">
        <v>591</v>
      </c>
      <c r="N202" s="207">
        <v>43605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8">
        <v>115</v>
      </c>
      <c r="B203" s="209">
        <v>43306</v>
      </c>
      <c r="C203" s="209"/>
      <c r="D203" s="210" t="s">
        <v>740</v>
      </c>
      <c r="E203" s="211" t="s">
        <v>623</v>
      </c>
      <c r="F203" s="212">
        <v>27.5</v>
      </c>
      <c r="G203" s="212"/>
      <c r="H203" s="213">
        <v>13.1</v>
      </c>
      <c r="I203" s="213">
        <v>60</v>
      </c>
      <c r="J203" s="214" t="s">
        <v>771</v>
      </c>
      <c r="K203" s="215">
        <v>-14.4</v>
      </c>
      <c r="L203" s="216">
        <v>-0.52363636363636401</v>
      </c>
      <c r="M203" s="212" t="s">
        <v>604</v>
      </c>
      <c r="N203" s="209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8">
        <v>116</v>
      </c>
      <c r="B204" s="239">
        <v>43318</v>
      </c>
      <c r="C204" s="239"/>
      <c r="D204" s="217" t="s">
        <v>772</v>
      </c>
      <c r="E204" s="212" t="s">
        <v>623</v>
      </c>
      <c r="F204" s="212">
        <v>148.5</v>
      </c>
      <c r="G204" s="212"/>
      <c r="H204" s="212">
        <v>102</v>
      </c>
      <c r="I204" s="213">
        <v>182</v>
      </c>
      <c r="J204" s="214" t="s">
        <v>773</v>
      </c>
      <c r="K204" s="215">
        <f>H204-F204</f>
        <v>-46.5</v>
      </c>
      <c r="L204" s="216">
        <f>K204/F204</f>
        <v>-0.31313131313131315</v>
      </c>
      <c r="M204" s="212" t="s">
        <v>604</v>
      </c>
      <c r="N204" s="209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117</v>
      </c>
      <c r="B205" s="199">
        <v>43335</v>
      </c>
      <c r="C205" s="199"/>
      <c r="D205" s="200" t="s">
        <v>774</v>
      </c>
      <c r="E205" s="201" t="s">
        <v>623</v>
      </c>
      <c r="F205" s="232">
        <v>285</v>
      </c>
      <c r="G205" s="201"/>
      <c r="H205" s="201">
        <v>355</v>
      </c>
      <c r="I205" s="203">
        <v>364</v>
      </c>
      <c r="J205" s="204" t="s">
        <v>775</v>
      </c>
      <c r="K205" s="205">
        <v>70</v>
      </c>
      <c r="L205" s="206">
        <v>0.24561403508771901</v>
      </c>
      <c r="M205" s="201" t="s">
        <v>591</v>
      </c>
      <c r="N205" s="207">
        <v>43455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118</v>
      </c>
      <c r="B206" s="199">
        <v>43341</v>
      </c>
      <c r="C206" s="199"/>
      <c r="D206" s="200" t="s">
        <v>377</v>
      </c>
      <c r="E206" s="201" t="s">
        <v>623</v>
      </c>
      <c r="F206" s="232">
        <v>525</v>
      </c>
      <c r="G206" s="201"/>
      <c r="H206" s="201">
        <v>585</v>
      </c>
      <c r="I206" s="203">
        <v>635</v>
      </c>
      <c r="J206" s="204" t="s">
        <v>776</v>
      </c>
      <c r="K206" s="205">
        <f t="shared" ref="K206:K223" si="63">H206-F206</f>
        <v>60</v>
      </c>
      <c r="L206" s="206">
        <f t="shared" ref="L206:L223" si="64">K206/F206</f>
        <v>0.11428571428571428</v>
      </c>
      <c r="M206" s="201" t="s">
        <v>591</v>
      </c>
      <c r="N206" s="207">
        <v>43662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119</v>
      </c>
      <c r="B207" s="199">
        <v>43395</v>
      </c>
      <c r="C207" s="199"/>
      <c r="D207" s="200" t="s">
        <v>363</v>
      </c>
      <c r="E207" s="201" t="s">
        <v>623</v>
      </c>
      <c r="F207" s="232">
        <v>475</v>
      </c>
      <c r="G207" s="201"/>
      <c r="H207" s="201">
        <v>574</v>
      </c>
      <c r="I207" s="203">
        <v>570</v>
      </c>
      <c r="J207" s="204" t="s">
        <v>681</v>
      </c>
      <c r="K207" s="205">
        <f t="shared" si="63"/>
        <v>99</v>
      </c>
      <c r="L207" s="206">
        <f t="shared" si="64"/>
        <v>0.20842105263157895</v>
      </c>
      <c r="M207" s="201" t="s">
        <v>591</v>
      </c>
      <c r="N207" s="207">
        <v>43403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120</v>
      </c>
      <c r="B208" s="230">
        <v>43397</v>
      </c>
      <c r="C208" s="230"/>
      <c r="D208" s="231" t="s">
        <v>384</v>
      </c>
      <c r="E208" s="232" t="s">
        <v>623</v>
      </c>
      <c r="F208" s="232">
        <v>707.5</v>
      </c>
      <c r="G208" s="232"/>
      <c r="H208" s="232">
        <v>872</v>
      </c>
      <c r="I208" s="234">
        <v>872</v>
      </c>
      <c r="J208" s="235" t="s">
        <v>681</v>
      </c>
      <c r="K208" s="205">
        <f t="shared" si="63"/>
        <v>164.5</v>
      </c>
      <c r="L208" s="236">
        <f t="shared" si="64"/>
        <v>0.23250883392226149</v>
      </c>
      <c r="M208" s="232" t="s">
        <v>591</v>
      </c>
      <c r="N208" s="237">
        <v>43482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121</v>
      </c>
      <c r="B209" s="230">
        <v>43398</v>
      </c>
      <c r="C209" s="230"/>
      <c r="D209" s="231" t="s">
        <v>777</v>
      </c>
      <c r="E209" s="232" t="s">
        <v>623</v>
      </c>
      <c r="F209" s="232">
        <v>162</v>
      </c>
      <c r="G209" s="232"/>
      <c r="H209" s="232">
        <v>204</v>
      </c>
      <c r="I209" s="234">
        <v>209</v>
      </c>
      <c r="J209" s="235" t="s">
        <v>778</v>
      </c>
      <c r="K209" s="205">
        <f t="shared" si="63"/>
        <v>42</v>
      </c>
      <c r="L209" s="236">
        <f t="shared" si="64"/>
        <v>0.25925925925925924</v>
      </c>
      <c r="M209" s="232" t="s">
        <v>591</v>
      </c>
      <c r="N209" s="237">
        <v>43539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122</v>
      </c>
      <c r="B210" s="230">
        <v>43399</v>
      </c>
      <c r="C210" s="230"/>
      <c r="D210" s="231" t="s">
        <v>482</v>
      </c>
      <c r="E210" s="232" t="s">
        <v>623</v>
      </c>
      <c r="F210" s="232">
        <v>240</v>
      </c>
      <c r="G210" s="232"/>
      <c r="H210" s="232">
        <v>297</v>
      </c>
      <c r="I210" s="234">
        <v>297</v>
      </c>
      <c r="J210" s="235" t="s">
        <v>681</v>
      </c>
      <c r="K210" s="241">
        <f t="shared" si="63"/>
        <v>57</v>
      </c>
      <c r="L210" s="236">
        <f t="shared" si="64"/>
        <v>0.23749999999999999</v>
      </c>
      <c r="M210" s="232" t="s">
        <v>591</v>
      </c>
      <c r="N210" s="237">
        <v>43417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123</v>
      </c>
      <c r="B211" s="199">
        <v>43439</v>
      </c>
      <c r="C211" s="199"/>
      <c r="D211" s="200" t="s">
        <v>779</v>
      </c>
      <c r="E211" s="201" t="s">
        <v>623</v>
      </c>
      <c r="F211" s="201">
        <v>202.5</v>
      </c>
      <c r="G211" s="201"/>
      <c r="H211" s="201">
        <v>255</v>
      </c>
      <c r="I211" s="203">
        <v>252</v>
      </c>
      <c r="J211" s="204" t="s">
        <v>681</v>
      </c>
      <c r="K211" s="205">
        <f t="shared" si="63"/>
        <v>52.5</v>
      </c>
      <c r="L211" s="206">
        <f t="shared" si="64"/>
        <v>0.25925925925925924</v>
      </c>
      <c r="M211" s="201" t="s">
        <v>591</v>
      </c>
      <c r="N211" s="207">
        <v>43542</v>
      </c>
      <c r="O211" s="1"/>
      <c r="P211" s="1"/>
      <c r="Q211" s="1"/>
      <c r="R211" s="6" t="s">
        <v>780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124</v>
      </c>
      <c r="B212" s="230">
        <v>43465</v>
      </c>
      <c r="C212" s="199"/>
      <c r="D212" s="231" t="s">
        <v>416</v>
      </c>
      <c r="E212" s="232" t="s">
        <v>623</v>
      </c>
      <c r="F212" s="232">
        <v>710</v>
      </c>
      <c r="G212" s="232"/>
      <c r="H212" s="232">
        <v>866</v>
      </c>
      <c r="I212" s="234">
        <v>866</v>
      </c>
      <c r="J212" s="235" t="s">
        <v>681</v>
      </c>
      <c r="K212" s="205">
        <f t="shared" si="63"/>
        <v>156</v>
      </c>
      <c r="L212" s="206">
        <f t="shared" si="64"/>
        <v>0.21971830985915494</v>
      </c>
      <c r="M212" s="201" t="s">
        <v>591</v>
      </c>
      <c r="N212" s="207">
        <v>43553</v>
      </c>
      <c r="O212" s="1"/>
      <c r="P212" s="1"/>
      <c r="Q212" s="1"/>
      <c r="R212" s="6" t="s">
        <v>780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125</v>
      </c>
      <c r="B213" s="230">
        <v>43522</v>
      </c>
      <c r="C213" s="230"/>
      <c r="D213" s="231" t="s">
        <v>153</v>
      </c>
      <c r="E213" s="232" t="s">
        <v>623</v>
      </c>
      <c r="F213" s="232">
        <v>337.25</v>
      </c>
      <c r="G213" s="232"/>
      <c r="H213" s="232">
        <v>398.5</v>
      </c>
      <c r="I213" s="234">
        <v>411</v>
      </c>
      <c r="J213" s="204" t="s">
        <v>781</v>
      </c>
      <c r="K213" s="205">
        <f t="shared" si="63"/>
        <v>61.25</v>
      </c>
      <c r="L213" s="206">
        <f t="shared" si="64"/>
        <v>0.1816160118606375</v>
      </c>
      <c r="M213" s="201" t="s">
        <v>591</v>
      </c>
      <c r="N213" s="207">
        <v>43760</v>
      </c>
      <c r="O213" s="1"/>
      <c r="P213" s="1"/>
      <c r="Q213" s="1"/>
      <c r="R213" s="6" t="s">
        <v>780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2">
        <v>126</v>
      </c>
      <c r="B214" s="243">
        <v>43559</v>
      </c>
      <c r="C214" s="243"/>
      <c r="D214" s="244" t="s">
        <v>782</v>
      </c>
      <c r="E214" s="245" t="s">
        <v>623</v>
      </c>
      <c r="F214" s="245">
        <v>130</v>
      </c>
      <c r="G214" s="245"/>
      <c r="H214" s="245">
        <v>65</v>
      </c>
      <c r="I214" s="246">
        <v>158</v>
      </c>
      <c r="J214" s="214" t="s">
        <v>783</v>
      </c>
      <c r="K214" s="215">
        <f t="shared" si="63"/>
        <v>-65</v>
      </c>
      <c r="L214" s="216">
        <f t="shared" si="64"/>
        <v>-0.5</v>
      </c>
      <c r="M214" s="212" t="s">
        <v>604</v>
      </c>
      <c r="N214" s="209">
        <v>43726</v>
      </c>
      <c r="O214" s="1"/>
      <c r="P214" s="1"/>
      <c r="Q214" s="1"/>
      <c r="R214" s="6" t="s">
        <v>784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127</v>
      </c>
      <c r="B215" s="230">
        <v>43017</v>
      </c>
      <c r="C215" s="230"/>
      <c r="D215" s="231" t="s">
        <v>186</v>
      </c>
      <c r="E215" s="232" t="s">
        <v>623</v>
      </c>
      <c r="F215" s="232">
        <v>141.5</v>
      </c>
      <c r="G215" s="232"/>
      <c r="H215" s="232">
        <v>183.5</v>
      </c>
      <c r="I215" s="234">
        <v>210</v>
      </c>
      <c r="J215" s="204" t="s">
        <v>778</v>
      </c>
      <c r="K215" s="205">
        <f t="shared" si="63"/>
        <v>42</v>
      </c>
      <c r="L215" s="206">
        <f t="shared" si="64"/>
        <v>0.29681978798586572</v>
      </c>
      <c r="M215" s="201" t="s">
        <v>591</v>
      </c>
      <c r="N215" s="207">
        <v>43042</v>
      </c>
      <c r="O215" s="1"/>
      <c r="P215" s="1"/>
      <c r="Q215" s="1"/>
      <c r="R215" s="6" t="s">
        <v>784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2">
        <v>128</v>
      </c>
      <c r="B216" s="243">
        <v>43074</v>
      </c>
      <c r="C216" s="243"/>
      <c r="D216" s="244" t="s">
        <v>785</v>
      </c>
      <c r="E216" s="245" t="s">
        <v>623</v>
      </c>
      <c r="F216" s="240">
        <v>172</v>
      </c>
      <c r="G216" s="245"/>
      <c r="H216" s="245">
        <v>155.25</v>
      </c>
      <c r="I216" s="246">
        <v>230</v>
      </c>
      <c r="J216" s="214" t="s">
        <v>786</v>
      </c>
      <c r="K216" s="215">
        <f t="shared" si="63"/>
        <v>-16.75</v>
      </c>
      <c r="L216" s="216">
        <f t="shared" si="64"/>
        <v>-9.7383720930232565E-2</v>
      </c>
      <c r="M216" s="212" t="s">
        <v>604</v>
      </c>
      <c r="N216" s="209">
        <v>43787</v>
      </c>
      <c r="O216" s="1"/>
      <c r="P216" s="1"/>
      <c r="Q216" s="1"/>
      <c r="R216" s="6" t="s">
        <v>784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129</v>
      </c>
      <c r="B217" s="230">
        <v>43398</v>
      </c>
      <c r="C217" s="230"/>
      <c r="D217" s="231" t="s">
        <v>108</v>
      </c>
      <c r="E217" s="232" t="s">
        <v>623</v>
      </c>
      <c r="F217" s="232">
        <v>698.5</v>
      </c>
      <c r="G217" s="232"/>
      <c r="H217" s="232">
        <v>890</v>
      </c>
      <c r="I217" s="234">
        <v>890</v>
      </c>
      <c r="J217" s="204" t="s">
        <v>862</v>
      </c>
      <c r="K217" s="205">
        <f t="shared" si="63"/>
        <v>191.5</v>
      </c>
      <c r="L217" s="206">
        <f t="shared" si="64"/>
        <v>0.27415891195418757</v>
      </c>
      <c r="M217" s="201" t="s">
        <v>591</v>
      </c>
      <c r="N217" s="207">
        <v>44328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130</v>
      </c>
      <c r="B218" s="230">
        <v>42877</v>
      </c>
      <c r="C218" s="230"/>
      <c r="D218" s="231" t="s">
        <v>376</v>
      </c>
      <c r="E218" s="232" t="s">
        <v>623</v>
      </c>
      <c r="F218" s="232">
        <v>127.6</v>
      </c>
      <c r="G218" s="232"/>
      <c r="H218" s="232">
        <v>138</v>
      </c>
      <c r="I218" s="234">
        <v>190</v>
      </c>
      <c r="J218" s="204" t="s">
        <v>787</v>
      </c>
      <c r="K218" s="205">
        <f t="shared" si="63"/>
        <v>10.400000000000006</v>
      </c>
      <c r="L218" s="206">
        <f t="shared" si="64"/>
        <v>8.1504702194357417E-2</v>
      </c>
      <c r="M218" s="201" t="s">
        <v>591</v>
      </c>
      <c r="N218" s="207">
        <v>43774</v>
      </c>
      <c r="O218" s="1"/>
      <c r="P218" s="1"/>
      <c r="Q218" s="1"/>
      <c r="R218" s="6" t="s">
        <v>784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131</v>
      </c>
      <c r="B219" s="230">
        <v>43158</v>
      </c>
      <c r="C219" s="230"/>
      <c r="D219" s="231" t="s">
        <v>788</v>
      </c>
      <c r="E219" s="232" t="s">
        <v>623</v>
      </c>
      <c r="F219" s="232">
        <v>317</v>
      </c>
      <c r="G219" s="232"/>
      <c r="H219" s="232">
        <v>382.5</v>
      </c>
      <c r="I219" s="234">
        <v>398</v>
      </c>
      <c r="J219" s="204" t="s">
        <v>789</v>
      </c>
      <c r="K219" s="205">
        <f t="shared" si="63"/>
        <v>65.5</v>
      </c>
      <c r="L219" s="206">
        <f t="shared" si="64"/>
        <v>0.20662460567823343</v>
      </c>
      <c r="M219" s="201" t="s">
        <v>591</v>
      </c>
      <c r="N219" s="207">
        <v>44238</v>
      </c>
      <c r="O219" s="1"/>
      <c r="P219" s="1"/>
      <c r="Q219" s="1"/>
      <c r="R219" s="6" t="s">
        <v>784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2">
        <v>132</v>
      </c>
      <c r="B220" s="243">
        <v>43164</v>
      </c>
      <c r="C220" s="243"/>
      <c r="D220" s="244" t="s">
        <v>145</v>
      </c>
      <c r="E220" s="245" t="s">
        <v>623</v>
      </c>
      <c r="F220" s="240">
        <f>510-14.4</f>
        <v>495.6</v>
      </c>
      <c r="G220" s="245"/>
      <c r="H220" s="245">
        <v>350</v>
      </c>
      <c r="I220" s="246">
        <v>672</v>
      </c>
      <c r="J220" s="214" t="s">
        <v>790</v>
      </c>
      <c r="K220" s="215">
        <f t="shared" si="63"/>
        <v>-145.60000000000002</v>
      </c>
      <c r="L220" s="216">
        <f t="shared" si="64"/>
        <v>-0.29378531073446329</v>
      </c>
      <c r="M220" s="212" t="s">
        <v>604</v>
      </c>
      <c r="N220" s="209">
        <v>43887</v>
      </c>
      <c r="O220" s="1"/>
      <c r="P220" s="1"/>
      <c r="Q220" s="1"/>
      <c r="R220" s="6" t="s">
        <v>780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2">
        <v>133</v>
      </c>
      <c r="B221" s="243">
        <v>43237</v>
      </c>
      <c r="C221" s="243"/>
      <c r="D221" s="244" t="s">
        <v>474</v>
      </c>
      <c r="E221" s="245" t="s">
        <v>623</v>
      </c>
      <c r="F221" s="240">
        <v>230.3</v>
      </c>
      <c r="G221" s="245"/>
      <c r="H221" s="245">
        <v>102.5</v>
      </c>
      <c r="I221" s="246">
        <v>348</v>
      </c>
      <c r="J221" s="214" t="s">
        <v>791</v>
      </c>
      <c r="K221" s="215">
        <f t="shared" si="63"/>
        <v>-127.80000000000001</v>
      </c>
      <c r="L221" s="216">
        <f t="shared" si="64"/>
        <v>-0.55492835432045162</v>
      </c>
      <c r="M221" s="212" t="s">
        <v>604</v>
      </c>
      <c r="N221" s="209">
        <v>43896</v>
      </c>
      <c r="O221" s="1"/>
      <c r="P221" s="1"/>
      <c r="Q221" s="1"/>
      <c r="R221" s="6" t="s">
        <v>780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134</v>
      </c>
      <c r="B222" s="230">
        <v>43258</v>
      </c>
      <c r="C222" s="230"/>
      <c r="D222" s="231" t="s">
        <v>439</v>
      </c>
      <c r="E222" s="232" t="s">
        <v>623</v>
      </c>
      <c r="F222" s="232">
        <f>342.5-5.1</f>
        <v>337.4</v>
      </c>
      <c r="G222" s="232"/>
      <c r="H222" s="232">
        <v>412.5</v>
      </c>
      <c r="I222" s="234">
        <v>439</v>
      </c>
      <c r="J222" s="204" t="s">
        <v>792</v>
      </c>
      <c r="K222" s="205">
        <f t="shared" si="63"/>
        <v>75.100000000000023</v>
      </c>
      <c r="L222" s="206">
        <f t="shared" si="64"/>
        <v>0.22258446947243635</v>
      </c>
      <c r="M222" s="201" t="s">
        <v>591</v>
      </c>
      <c r="N222" s="207">
        <v>44230</v>
      </c>
      <c r="O222" s="1"/>
      <c r="P222" s="1"/>
      <c r="Q222" s="1"/>
      <c r="R222" s="6" t="s">
        <v>784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135</v>
      </c>
      <c r="B223" s="222">
        <v>43285</v>
      </c>
      <c r="C223" s="222"/>
      <c r="D223" s="223" t="s">
        <v>55</v>
      </c>
      <c r="E223" s="224" t="s">
        <v>623</v>
      </c>
      <c r="F223" s="224">
        <f>127.5-5.53</f>
        <v>121.97</v>
      </c>
      <c r="G223" s="225"/>
      <c r="H223" s="225">
        <v>122.5</v>
      </c>
      <c r="I223" s="225">
        <v>170</v>
      </c>
      <c r="J223" s="226" t="s">
        <v>824</v>
      </c>
      <c r="K223" s="227">
        <f t="shared" si="63"/>
        <v>0.53000000000000114</v>
      </c>
      <c r="L223" s="228">
        <f t="shared" si="64"/>
        <v>4.3453308190538747E-3</v>
      </c>
      <c r="M223" s="224" t="s">
        <v>714</v>
      </c>
      <c r="N223" s="222">
        <v>44431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2">
        <v>136</v>
      </c>
      <c r="B224" s="243">
        <v>43294</v>
      </c>
      <c r="C224" s="243"/>
      <c r="D224" s="244" t="s">
        <v>365</v>
      </c>
      <c r="E224" s="245" t="s">
        <v>623</v>
      </c>
      <c r="F224" s="240">
        <v>46.5</v>
      </c>
      <c r="G224" s="245"/>
      <c r="H224" s="245">
        <v>17</v>
      </c>
      <c r="I224" s="246">
        <v>59</v>
      </c>
      <c r="J224" s="214" t="s">
        <v>793</v>
      </c>
      <c r="K224" s="215">
        <f t="shared" ref="K224:K232" si="65">H224-F224</f>
        <v>-29.5</v>
      </c>
      <c r="L224" s="216">
        <f t="shared" ref="L224:L232" si="66">K224/F224</f>
        <v>-0.63440860215053763</v>
      </c>
      <c r="M224" s="212" t="s">
        <v>604</v>
      </c>
      <c r="N224" s="209">
        <v>43887</v>
      </c>
      <c r="O224" s="1"/>
      <c r="P224" s="1"/>
      <c r="Q224" s="1"/>
      <c r="R224" s="6" t="s">
        <v>780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137</v>
      </c>
      <c r="B225" s="230">
        <v>43396</v>
      </c>
      <c r="C225" s="230"/>
      <c r="D225" s="231" t="s">
        <v>418</v>
      </c>
      <c r="E225" s="232" t="s">
        <v>623</v>
      </c>
      <c r="F225" s="232">
        <v>156.5</v>
      </c>
      <c r="G225" s="232"/>
      <c r="H225" s="232">
        <v>207.5</v>
      </c>
      <c r="I225" s="234">
        <v>191</v>
      </c>
      <c r="J225" s="204" t="s">
        <v>681</v>
      </c>
      <c r="K225" s="205">
        <f t="shared" si="65"/>
        <v>51</v>
      </c>
      <c r="L225" s="206">
        <f t="shared" si="66"/>
        <v>0.32587859424920129</v>
      </c>
      <c r="M225" s="201" t="s">
        <v>591</v>
      </c>
      <c r="N225" s="207">
        <v>44369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138</v>
      </c>
      <c r="B226" s="230">
        <v>43439</v>
      </c>
      <c r="C226" s="230"/>
      <c r="D226" s="231" t="s">
        <v>327</v>
      </c>
      <c r="E226" s="232" t="s">
        <v>623</v>
      </c>
      <c r="F226" s="232">
        <v>259.5</v>
      </c>
      <c r="G226" s="232"/>
      <c r="H226" s="232">
        <v>320</v>
      </c>
      <c r="I226" s="234">
        <v>320</v>
      </c>
      <c r="J226" s="204" t="s">
        <v>681</v>
      </c>
      <c r="K226" s="205">
        <f t="shared" si="65"/>
        <v>60.5</v>
      </c>
      <c r="L226" s="206">
        <f t="shared" si="66"/>
        <v>0.23314065510597304</v>
      </c>
      <c r="M226" s="201" t="s">
        <v>591</v>
      </c>
      <c r="N226" s="207">
        <v>44323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2">
        <v>139</v>
      </c>
      <c r="B227" s="243">
        <v>43439</v>
      </c>
      <c r="C227" s="243"/>
      <c r="D227" s="244" t="s">
        <v>794</v>
      </c>
      <c r="E227" s="245" t="s">
        <v>623</v>
      </c>
      <c r="F227" s="245">
        <v>715</v>
      </c>
      <c r="G227" s="245"/>
      <c r="H227" s="245">
        <v>445</v>
      </c>
      <c r="I227" s="246">
        <v>840</v>
      </c>
      <c r="J227" s="214" t="s">
        <v>795</v>
      </c>
      <c r="K227" s="215">
        <f t="shared" si="65"/>
        <v>-270</v>
      </c>
      <c r="L227" s="216">
        <f t="shared" si="66"/>
        <v>-0.3776223776223776</v>
      </c>
      <c r="M227" s="212" t="s">
        <v>604</v>
      </c>
      <c r="N227" s="209">
        <v>43800</v>
      </c>
      <c r="O227" s="1"/>
      <c r="P227" s="1"/>
      <c r="Q227" s="1"/>
      <c r="R227" s="6" t="s">
        <v>780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140</v>
      </c>
      <c r="B228" s="230">
        <v>43469</v>
      </c>
      <c r="C228" s="230"/>
      <c r="D228" s="231" t="s">
        <v>158</v>
      </c>
      <c r="E228" s="232" t="s">
        <v>623</v>
      </c>
      <c r="F228" s="232">
        <v>875</v>
      </c>
      <c r="G228" s="232"/>
      <c r="H228" s="232">
        <v>1165</v>
      </c>
      <c r="I228" s="234">
        <v>1185</v>
      </c>
      <c r="J228" s="204" t="s">
        <v>796</v>
      </c>
      <c r="K228" s="205">
        <f t="shared" si="65"/>
        <v>290</v>
      </c>
      <c r="L228" s="206">
        <f t="shared" si="66"/>
        <v>0.33142857142857141</v>
      </c>
      <c r="M228" s="201" t="s">
        <v>591</v>
      </c>
      <c r="N228" s="207">
        <v>43847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141</v>
      </c>
      <c r="B229" s="230">
        <v>43559</v>
      </c>
      <c r="C229" s="230"/>
      <c r="D229" s="231" t="s">
        <v>343</v>
      </c>
      <c r="E229" s="232" t="s">
        <v>623</v>
      </c>
      <c r="F229" s="232">
        <f>387-14.63</f>
        <v>372.37</v>
      </c>
      <c r="G229" s="232"/>
      <c r="H229" s="232">
        <v>490</v>
      </c>
      <c r="I229" s="234">
        <v>490</v>
      </c>
      <c r="J229" s="204" t="s">
        <v>681</v>
      </c>
      <c r="K229" s="205">
        <f t="shared" si="65"/>
        <v>117.63</v>
      </c>
      <c r="L229" s="206">
        <f t="shared" si="66"/>
        <v>0.31589548030185027</v>
      </c>
      <c r="M229" s="201" t="s">
        <v>591</v>
      </c>
      <c r="N229" s="207">
        <v>43850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2">
        <v>142</v>
      </c>
      <c r="B230" s="243">
        <v>43578</v>
      </c>
      <c r="C230" s="243"/>
      <c r="D230" s="244" t="s">
        <v>797</v>
      </c>
      <c r="E230" s="245" t="s">
        <v>593</v>
      </c>
      <c r="F230" s="245">
        <v>220</v>
      </c>
      <c r="G230" s="245"/>
      <c r="H230" s="245">
        <v>127.5</v>
      </c>
      <c r="I230" s="246">
        <v>284</v>
      </c>
      <c r="J230" s="214" t="s">
        <v>798</v>
      </c>
      <c r="K230" s="215">
        <f t="shared" si="65"/>
        <v>-92.5</v>
      </c>
      <c r="L230" s="216">
        <f t="shared" si="66"/>
        <v>-0.42045454545454547</v>
      </c>
      <c r="M230" s="212" t="s">
        <v>604</v>
      </c>
      <c r="N230" s="209">
        <v>43896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143</v>
      </c>
      <c r="B231" s="230">
        <v>43622</v>
      </c>
      <c r="C231" s="230"/>
      <c r="D231" s="231" t="s">
        <v>483</v>
      </c>
      <c r="E231" s="232" t="s">
        <v>593</v>
      </c>
      <c r="F231" s="232">
        <v>332.8</v>
      </c>
      <c r="G231" s="232"/>
      <c r="H231" s="232">
        <v>405</v>
      </c>
      <c r="I231" s="234">
        <v>419</v>
      </c>
      <c r="J231" s="204" t="s">
        <v>799</v>
      </c>
      <c r="K231" s="205">
        <f t="shared" si="65"/>
        <v>72.199999999999989</v>
      </c>
      <c r="L231" s="206">
        <f t="shared" si="66"/>
        <v>0.21694711538461534</v>
      </c>
      <c r="M231" s="201" t="s">
        <v>591</v>
      </c>
      <c r="N231" s="207">
        <v>43860</v>
      </c>
      <c r="O231" s="1"/>
      <c r="P231" s="1"/>
      <c r="Q231" s="1"/>
      <c r="R231" s="6" t="s">
        <v>784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3">
        <v>144</v>
      </c>
      <c r="B232" s="222">
        <v>43641</v>
      </c>
      <c r="C232" s="222"/>
      <c r="D232" s="223" t="s">
        <v>151</v>
      </c>
      <c r="E232" s="224" t="s">
        <v>623</v>
      </c>
      <c r="F232" s="224">
        <v>386</v>
      </c>
      <c r="G232" s="225"/>
      <c r="H232" s="225">
        <v>395</v>
      </c>
      <c r="I232" s="225">
        <v>452</v>
      </c>
      <c r="J232" s="226" t="s">
        <v>800</v>
      </c>
      <c r="K232" s="227">
        <f t="shared" si="65"/>
        <v>9</v>
      </c>
      <c r="L232" s="228">
        <f t="shared" si="66"/>
        <v>2.3316062176165803E-2</v>
      </c>
      <c r="M232" s="224" t="s">
        <v>714</v>
      </c>
      <c r="N232" s="222">
        <v>43868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3">
        <v>145</v>
      </c>
      <c r="B233" s="222">
        <v>43707</v>
      </c>
      <c r="C233" s="222"/>
      <c r="D233" s="223" t="s">
        <v>131</v>
      </c>
      <c r="E233" s="224" t="s">
        <v>623</v>
      </c>
      <c r="F233" s="224">
        <v>137.5</v>
      </c>
      <c r="G233" s="225"/>
      <c r="H233" s="225">
        <v>138.5</v>
      </c>
      <c r="I233" s="225">
        <v>190</v>
      </c>
      <c r="J233" s="226" t="s">
        <v>823</v>
      </c>
      <c r="K233" s="227">
        <f t="shared" ref="K233" si="67">H233-F233</f>
        <v>1</v>
      </c>
      <c r="L233" s="228">
        <f t="shared" ref="L233" si="68">K233/F233</f>
        <v>7.2727272727272727E-3</v>
      </c>
      <c r="M233" s="224" t="s">
        <v>714</v>
      </c>
      <c r="N233" s="222">
        <v>44432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146</v>
      </c>
      <c r="B234" s="230">
        <v>43731</v>
      </c>
      <c r="C234" s="230"/>
      <c r="D234" s="231" t="s">
        <v>430</v>
      </c>
      <c r="E234" s="232" t="s">
        <v>623</v>
      </c>
      <c r="F234" s="232">
        <v>235</v>
      </c>
      <c r="G234" s="232"/>
      <c r="H234" s="232">
        <v>295</v>
      </c>
      <c r="I234" s="234">
        <v>296</v>
      </c>
      <c r="J234" s="204" t="s">
        <v>801</v>
      </c>
      <c r="K234" s="205">
        <f t="shared" ref="K234:K239" si="69">H234-F234</f>
        <v>60</v>
      </c>
      <c r="L234" s="206">
        <f t="shared" ref="L234:L239" si="70">K234/F234</f>
        <v>0.25531914893617019</v>
      </c>
      <c r="M234" s="201" t="s">
        <v>591</v>
      </c>
      <c r="N234" s="207">
        <v>43844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147</v>
      </c>
      <c r="B235" s="230">
        <v>43752</v>
      </c>
      <c r="C235" s="230"/>
      <c r="D235" s="231" t="s">
        <v>802</v>
      </c>
      <c r="E235" s="232" t="s">
        <v>623</v>
      </c>
      <c r="F235" s="232">
        <v>277.5</v>
      </c>
      <c r="G235" s="232"/>
      <c r="H235" s="232">
        <v>333</v>
      </c>
      <c r="I235" s="234">
        <v>333</v>
      </c>
      <c r="J235" s="204" t="s">
        <v>803</v>
      </c>
      <c r="K235" s="205">
        <f t="shared" si="69"/>
        <v>55.5</v>
      </c>
      <c r="L235" s="206">
        <f t="shared" si="70"/>
        <v>0.2</v>
      </c>
      <c r="M235" s="201" t="s">
        <v>591</v>
      </c>
      <c r="N235" s="207">
        <v>43846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148</v>
      </c>
      <c r="B236" s="230">
        <v>43752</v>
      </c>
      <c r="C236" s="230"/>
      <c r="D236" s="231" t="s">
        <v>804</v>
      </c>
      <c r="E236" s="232" t="s">
        <v>623</v>
      </c>
      <c r="F236" s="232">
        <v>930</v>
      </c>
      <c r="G236" s="232"/>
      <c r="H236" s="232">
        <v>1165</v>
      </c>
      <c r="I236" s="234">
        <v>1200</v>
      </c>
      <c r="J236" s="204" t="s">
        <v>805</v>
      </c>
      <c r="K236" s="205">
        <f t="shared" si="69"/>
        <v>235</v>
      </c>
      <c r="L236" s="206">
        <f t="shared" si="70"/>
        <v>0.25268817204301075</v>
      </c>
      <c r="M236" s="201" t="s">
        <v>591</v>
      </c>
      <c r="N236" s="207">
        <v>43847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149</v>
      </c>
      <c r="B237" s="230">
        <v>43753</v>
      </c>
      <c r="C237" s="230"/>
      <c r="D237" s="231" t="s">
        <v>806</v>
      </c>
      <c r="E237" s="232" t="s">
        <v>623</v>
      </c>
      <c r="F237" s="202">
        <v>111</v>
      </c>
      <c r="G237" s="232"/>
      <c r="H237" s="232">
        <v>141</v>
      </c>
      <c r="I237" s="234">
        <v>141</v>
      </c>
      <c r="J237" s="204" t="s">
        <v>607</v>
      </c>
      <c r="K237" s="205">
        <f t="shared" si="69"/>
        <v>30</v>
      </c>
      <c r="L237" s="206">
        <f t="shared" si="70"/>
        <v>0.27027027027027029</v>
      </c>
      <c r="M237" s="201" t="s">
        <v>591</v>
      </c>
      <c r="N237" s="207">
        <v>44328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150</v>
      </c>
      <c r="B238" s="230">
        <v>43753</v>
      </c>
      <c r="C238" s="230"/>
      <c r="D238" s="231" t="s">
        <v>807</v>
      </c>
      <c r="E238" s="232" t="s">
        <v>623</v>
      </c>
      <c r="F238" s="202">
        <v>296</v>
      </c>
      <c r="G238" s="232"/>
      <c r="H238" s="232">
        <v>370</v>
      </c>
      <c r="I238" s="234">
        <v>370</v>
      </c>
      <c r="J238" s="204" t="s">
        <v>681</v>
      </c>
      <c r="K238" s="205">
        <f t="shared" si="69"/>
        <v>74</v>
      </c>
      <c r="L238" s="206">
        <f t="shared" si="70"/>
        <v>0.25</v>
      </c>
      <c r="M238" s="201" t="s">
        <v>591</v>
      </c>
      <c r="N238" s="207">
        <v>43853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151</v>
      </c>
      <c r="B239" s="230">
        <v>43754</v>
      </c>
      <c r="C239" s="230"/>
      <c r="D239" s="231" t="s">
        <v>808</v>
      </c>
      <c r="E239" s="232" t="s">
        <v>623</v>
      </c>
      <c r="F239" s="202">
        <v>300</v>
      </c>
      <c r="G239" s="232"/>
      <c r="H239" s="232">
        <v>382.5</v>
      </c>
      <c r="I239" s="234">
        <v>344</v>
      </c>
      <c r="J239" s="204" t="s">
        <v>809</v>
      </c>
      <c r="K239" s="205">
        <f t="shared" si="69"/>
        <v>82.5</v>
      </c>
      <c r="L239" s="206">
        <f t="shared" si="70"/>
        <v>0.27500000000000002</v>
      </c>
      <c r="M239" s="201" t="s">
        <v>591</v>
      </c>
      <c r="N239" s="207">
        <v>44238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8">
        <v>152</v>
      </c>
      <c r="B240" s="249">
        <v>43832</v>
      </c>
      <c r="C240" s="249"/>
      <c r="D240" s="250" t="s">
        <v>810</v>
      </c>
      <c r="E240" s="56" t="s">
        <v>623</v>
      </c>
      <c r="F240" s="251" t="s">
        <v>811</v>
      </c>
      <c r="G240" s="56"/>
      <c r="H240" s="56"/>
      <c r="I240" s="252">
        <v>590</v>
      </c>
      <c r="J240" s="247" t="s">
        <v>594</v>
      </c>
      <c r="K240" s="247"/>
      <c r="L240" s="253"/>
      <c r="M240" s="254" t="s">
        <v>594</v>
      </c>
      <c r="N240" s="255"/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153</v>
      </c>
      <c r="B241" s="230">
        <v>43966</v>
      </c>
      <c r="C241" s="230"/>
      <c r="D241" s="231" t="s">
        <v>71</v>
      </c>
      <c r="E241" s="232" t="s">
        <v>623</v>
      </c>
      <c r="F241" s="202">
        <v>67.5</v>
      </c>
      <c r="G241" s="232"/>
      <c r="H241" s="232">
        <v>86</v>
      </c>
      <c r="I241" s="234">
        <v>86</v>
      </c>
      <c r="J241" s="204" t="s">
        <v>812</v>
      </c>
      <c r="K241" s="205">
        <f t="shared" ref="K241:K248" si="71">H241-F241</f>
        <v>18.5</v>
      </c>
      <c r="L241" s="206">
        <f t="shared" ref="L241:L248" si="72">K241/F241</f>
        <v>0.27407407407407408</v>
      </c>
      <c r="M241" s="201" t="s">
        <v>591</v>
      </c>
      <c r="N241" s="207">
        <v>44008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154</v>
      </c>
      <c r="B242" s="230">
        <v>44035</v>
      </c>
      <c r="C242" s="230"/>
      <c r="D242" s="231" t="s">
        <v>482</v>
      </c>
      <c r="E242" s="232" t="s">
        <v>623</v>
      </c>
      <c r="F242" s="202">
        <v>231</v>
      </c>
      <c r="G242" s="232"/>
      <c r="H242" s="232">
        <v>281</v>
      </c>
      <c r="I242" s="234">
        <v>281</v>
      </c>
      <c r="J242" s="204" t="s">
        <v>681</v>
      </c>
      <c r="K242" s="205">
        <f t="shared" si="71"/>
        <v>50</v>
      </c>
      <c r="L242" s="206">
        <f t="shared" si="72"/>
        <v>0.21645021645021645</v>
      </c>
      <c r="M242" s="201" t="s">
        <v>591</v>
      </c>
      <c r="N242" s="207">
        <v>44358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155</v>
      </c>
      <c r="B243" s="230">
        <v>44092</v>
      </c>
      <c r="C243" s="230"/>
      <c r="D243" s="231" t="s">
        <v>407</v>
      </c>
      <c r="E243" s="232" t="s">
        <v>623</v>
      </c>
      <c r="F243" s="232">
        <v>206</v>
      </c>
      <c r="G243" s="232"/>
      <c r="H243" s="232">
        <v>248</v>
      </c>
      <c r="I243" s="234">
        <v>248</v>
      </c>
      <c r="J243" s="204" t="s">
        <v>681</v>
      </c>
      <c r="K243" s="205">
        <f t="shared" si="71"/>
        <v>42</v>
      </c>
      <c r="L243" s="206">
        <f t="shared" si="72"/>
        <v>0.20388349514563106</v>
      </c>
      <c r="M243" s="201" t="s">
        <v>591</v>
      </c>
      <c r="N243" s="207">
        <v>44214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156</v>
      </c>
      <c r="B244" s="230">
        <v>44140</v>
      </c>
      <c r="C244" s="230"/>
      <c r="D244" s="231" t="s">
        <v>407</v>
      </c>
      <c r="E244" s="232" t="s">
        <v>623</v>
      </c>
      <c r="F244" s="232">
        <v>182.5</v>
      </c>
      <c r="G244" s="232"/>
      <c r="H244" s="232">
        <v>248</v>
      </c>
      <c r="I244" s="234">
        <v>248</v>
      </c>
      <c r="J244" s="204" t="s">
        <v>681</v>
      </c>
      <c r="K244" s="205">
        <f t="shared" si="71"/>
        <v>65.5</v>
      </c>
      <c r="L244" s="206">
        <f t="shared" si="72"/>
        <v>0.35890410958904112</v>
      </c>
      <c r="M244" s="201" t="s">
        <v>591</v>
      </c>
      <c r="N244" s="207">
        <v>44214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157</v>
      </c>
      <c r="B245" s="230">
        <v>44140</v>
      </c>
      <c r="C245" s="230"/>
      <c r="D245" s="231" t="s">
        <v>327</v>
      </c>
      <c r="E245" s="232" t="s">
        <v>623</v>
      </c>
      <c r="F245" s="232">
        <v>247.5</v>
      </c>
      <c r="G245" s="232"/>
      <c r="H245" s="232">
        <v>320</v>
      </c>
      <c r="I245" s="234">
        <v>320</v>
      </c>
      <c r="J245" s="204" t="s">
        <v>681</v>
      </c>
      <c r="K245" s="205">
        <f t="shared" si="71"/>
        <v>72.5</v>
      </c>
      <c r="L245" s="206">
        <f t="shared" si="72"/>
        <v>0.29292929292929293</v>
      </c>
      <c r="M245" s="201" t="s">
        <v>591</v>
      </c>
      <c r="N245" s="207">
        <v>44323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158</v>
      </c>
      <c r="B246" s="230">
        <v>44140</v>
      </c>
      <c r="C246" s="230"/>
      <c r="D246" s="231" t="s">
        <v>272</v>
      </c>
      <c r="E246" s="232" t="s">
        <v>623</v>
      </c>
      <c r="F246" s="202">
        <v>925</v>
      </c>
      <c r="G246" s="232"/>
      <c r="H246" s="232">
        <v>1095</v>
      </c>
      <c r="I246" s="234">
        <v>1093</v>
      </c>
      <c r="J246" s="204" t="s">
        <v>813</v>
      </c>
      <c r="K246" s="205">
        <f t="shared" si="71"/>
        <v>170</v>
      </c>
      <c r="L246" s="206">
        <f t="shared" si="72"/>
        <v>0.18378378378378379</v>
      </c>
      <c r="M246" s="201" t="s">
        <v>591</v>
      </c>
      <c r="N246" s="207">
        <v>44201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159</v>
      </c>
      <c r="B247" s="230">
        <v>44140</v>
      </c>
      <c r="C247" s="230"/>
      <c r="D247" s="231" t="s">
        <v>343</v>
      </c>
      <c r="E247" s="232" t="s">
        <v>623</v>
      </c>
      <c r="F247" s="202">
        <v>332.5</v>
      </c>
      <c r="G247" s="232"/>
      <c r="H247" s="232">
        <v>393</v>
      </c>
      <c r="I247" s="234">
        <v>406</v>
      </c>
      <c r="J247" s="204" t="s">
        <v>814</v>
      </c>
      <c r="K247" s="205">
        <f t="shared" si="71"/>
        <v>60.5</v>
      </c>
      <c r="L247" s="206">
        <f t="shared" si="72"/>
        <v>0.18195488721804512</v>
      </c>
      <c r="M247" s="201" t="s">
        <v>591</v>
      </c>
      <c r="N247" s="207">
        <v>44256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160</v>
      </c>
      <c r="B248" s="230">
        <v>44141</v>
      </c>
      <c r="C248" s="230"/>
      <c r="D248" s="231" t="s">
        <v>482</v>
      </c>
      <c r="E248" s="232" t="s">
        <v>623</v>
      </c>
      <c r="F248" s="202">
        <v>231</v>
      </c>
      <c r="G248" s="232"/>
      <c r="H248" s="232">
        <v>281</v>
      </c>
      <c r="I248" s="234">
        <v>281</v>
      </c>
      <c r="J248" s="204" t="s">
        <v>681</v>
      </c>
      <c r="K248" s="205">
        <f t="shared" si="71"/>
        <v>50</v>
      </c>
      <c r="L248" s="206">
        <f t="shared" si="72"/>
        <v>0.21645021645021645</v>
      </c>
      <c r="M248" s="201" t="s">
        <v>591</v>
      </c>
      <c r="N248" s="207">
        <v>44358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56">
        <v>161</v>
      </c>
      <c r="B249" s="249">
        <v>44187</v>
      </c>
      <c r="C249" s="249"/>
      <c r="D249" s="250" t="s">
        <v>455</v>
      </c>
      <c r="E249" s="56" t="s">
        <v>623</v>
      </c>
      <c r="F249" s="251" t="s">
        <v>815</v>
      </c>
      <c r="G249" s="56"/>
      <c r="H249" s="56"/>
      <c r="I249" s="252">
        <v>239</v>
      </c>
      <c r="J249" s="247" t="s">
        <v>594</v>
      </c>
      <c r="K249" s="247"/>
      <c r="L249" s="253"/>
      <c r="M249" s="254"/>
      <c r="N249" s="255"/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6">
        <v>162</v>
      </c>
      <c r="B250" s="249">
        <v>44258</v>
      </c>
      <c r="C250" s="249"/>
      <c r="D250" s="250" t="s">
        <v>810</v>
      </c>
      <c r="E250" s="56" t="s">
        <v>623</v>
      </c>
      <c r="F250" s="251" t="s">
        <v>811</v>
      </c>
      <c r="G250" s="56"/>
      <c r="H250" s="56"/>
      <c r="I250" s="252">
        <v>590</v>
      </c>
      <c r="J250" s="247" t="s">
        <v>594</v>
      </c>
      <c r="K250" s="247"/>
      <c r="L250" s="253"/>
      <c r="M250" s="254"/>
      <c r="N250" s="255"/>
      <c r="O250" s="1"/>
      <c r="P250" s="1"/>
      <c r="R250" s="6" t="s">
        <v>784</v>
      </c>
    </row>
    <row r="251" spans="1:26" ht="12.75" customHeight="1">
      <c r="A251" s="229">
        <v>163</v>
      </c>
      <c r="B251" s="230">
        <v>44274</v>
      </c>
      <c r="C251" s="230"/>
      <c r="D251" s="231" t="s">
        <v>343</v>
      </c>
      <c r="E251" s="232" t="s">
        <v>623</v>
      </c>
      <c r="F251" s="202">
        <v>355</v>
      </c>
      <c r="G251" s="232"/>
      <c r="H251" s="232">
        <v>422.5</v>
      </c>
      <c r="I251" s="234">
        <v>420</v>
      </c>
      <c r="J251" s="204" t="s">
        <v>816</v>
      </c>
      <c r="K251" s="205">
        <f t="shared" ref="K251:K254" si="73">H251-F251</f>
        <v>67.5</v>
      </c>
      <c r="L251" s="206">
        <f t="shared" ref="L251:L254" si="74">K251/F251</f>
        <v>0.19014084507042253</v>
      </c>
      <c r="M251" s="201" t="s">
        <v>591</v>
      </c>
      <c r="N251" s="207">
        <v>44361</v>
      </c>
      <c r="O251" s="1"/>
      <c r="R251" s="257" t="s">
        <v>784</v>
      </c>
    </row>
    <row r="252" spans="1:26" ht="12.75" customHeight="1">
      <c r="A252" s="229">
        <v>164</v>
      </c>
      <c r="B252" s="230">
        <v>44295</v>
      </c>
      <c r="C252" s="230"/>
      <c r="D252" s="231" t="s">
        <v>817</v>
      </c>
      <c r="E252" s="232" t="s">
        <v>623</v>
      </c>
      <c r="F252" s="202">
        <v>555</v>
      </c>
      <c r="G252" s="232"/>
      <c r="H252" s="232">
        <v>663</v>
      </c>
      <c r="I252" s="234">
        <v>663</v>
      </c>
      <c r="J252" s="204" t="s">
        <v>818</v>
      </c>
      <c r="K252" s="205">
        <f t="shared" si="73"/>
        <v>108</v>
      </c>
      <c r="L252" s="206">
        <f t="shared" si="74"/>
        <v>0.19459459459459461</v>
      </c>
      <c r="M252" s="201" t="s">
        <v>591</v>
      </c>
      <c r="N252" s="207">
        <v>44321</v>
      </c>
      <c r="O252" s="1"/>
      <c r="P252" s="1"/>
      <c r="Q252" s="1"/>
      <c r="R252" s="257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165</v>
      </c>
      <c r="B253" s="230">
        <v>44308</v>
      </c>
      <c r="C253" s="230"/>
      <c r="D253" s="231" t="s">
        <v>376</v>
      </c>
      <c r="E253" s="232" t="s">
        <v>623</v>
      </c>
      <c r="F253" s="202">
        <v>126.5</v>
      </c>
      <c r="G253" s="232"/>
      <c r="H253" s="232">
        <v>155</v>
      </c>
      <c r="I253" s="234">
        <v>155</v>
      </c>
      <c r="J253" s="204" t="s">
        <v>681</v>
      </c>
      <c r="K253" s="205">
        <f t="shared" si="73"/>
        <v>28.5</v>
      </c>
      <c r="L253" s="206">
        <f t="shared" si="74"/>
        <v>0.22529644268774704</v>
      </c>
      <c r="M253" s="201" t="s">
        <v>591</v>
      </c>
      <c r="N253" s="207">
        <v>44362</v>
      </c>
      <c r="O253" s="1"/>
      <c r="R253" s="257" t="s">
        <v>784</v>
      </c>
    </row>
    <row r="254" spans="1:26" ht="12.75" customHeight="1">
      <c r="A254" s="308">
        <v>166</v>
      </c>
      <c r="B254" s="309">
        <v>44368</v>
      </c>
      <c r="C254" s="309"/>
      <c r="D254" s="310" t="s">
        <v>394</v>
      </c>
      <c r="E254" s="311" t="s">
        <v>623</v>
      </c>
      <c r="F254" s="312">
        <v>287.5</v>
      </c>
      <c r="G254" s="311"/>
      <c r="H254" s="311">
        <v>245</v>
      </c>
      <c r="I254" s="313">
        <v>344</v>
      </c>
      <c r="J254" s="214" t="s">
        <v>859</v>
      </c>
      <c r="K254" s="215">
        <f t="shared" si="73"/>
        <v>-42.5</v>
      </c>
      <c r="L254" s="216">
        <f t="shared" si="74"/>
        <v>-0.14782608695652175</v>
      </c>
      <c r="M254" s="212" t="s">
        <v>604</v>
      </c>
      <c r="N254" s="209">
        <v>44508</v>
      </c>
      <c r="O254" s="1"/>
      <c r="R254" s="257" t="s">
        <v>784</v>
      </c>
    </row>
    <row r="255" spans="1:26" ht="12.75" customHeight="1">
      <c r="A255" s="256">
        <v>167</v>
      </c>
      <c r="B255" s="249">
        <v>44368</v>
      </c>
      <c r="C255" s="249"/>
      <c r="D255" s="250" t="s">
        <v>482</v>
      </c>
      <c r="E255" s="56" t="s">
        <v>623</v>
      </c>
      <c r="F255" s="251" t="s">
        <v>819</v>
      </c>
      <c r="G255" s="56"/>
      <c r="H255" s="56"/>
      <c r="I255" s="252">
        <v>320</v>
      </c>
      <c r="J255" s="247" t="s">
        <v>594</v>
      </c>
      <c r="K255" s="256"/>
      <c r="L255" s="249"/>
      <c r="M255" s="249"/>
      <c r="N255" s="250"/>
      <c r="O255" s="44"/>
      <c r="R255" s="257" t="s">
        <v>784</v>
      </c>
    </row>
    <row r="256" spans="1:26" ht="12.75" customHeight="1">
      <c r="A256" s="256">
        <v>168</v>
      </c>
      <c r="B256" s="249">
        <v>44406</v>
      </c>
      <c r="C256" s="249"/>
      <c r="D256" s="250" t="s">
        <v>376</v>
      </c>
      <c r="E256" s="56" t="s">
        <v>623</v>
      </c>
      <c r="F256" s="251" t="s">
        <v>822</v>
      </c>
      <c r="G256" s="56"/>
      <c r="H256" s="56"/>
      <c r="I256" s="56">
        <v>200</v>
      </c>
      <c r="J256" s="247" t="s">
        <v>594</v>
      </c>
      <c r="K256" s="256"/>
      <c r="L256" s="249"/>
      <c r="M256" s="249"/>
      <c r="N256" s="250"/>
      <c r="O256" s="44"/>
      <c r="R256" s="257" t="s">
        <v>784</v>
      </c>
    </row>
    <row r="257" spans="1:18" ht="12.75" customHeight="1">
      <c r="A257" s="229">
        <v>169</v>
      </c>
      <c r="B257" s="230">
        <v>44462</v>
      </c>
      <c r="C257" s="230"/>
      <c r="D257" s="231" t="s">
        <v>826</v>
      </c>
      <c r="E257" s="232" t="s">
        <v>623</v>
      </c>
      <c r="F257" s="202">
        <v>1235</v>
      </c>
      <c r="G257" s="232"/>
      <c r="H257" s="232">
        <v>1505</v>
      </c>
      <c r="I257" s="234">
        <v>1500</v>
      </c>
      <c r="J257" s="204" t="s">
        <v>681</v>
      </c>
      <c r="K257" s="205">
        <f t="shared" ref="K257" si="75">H257-F257</f>
        <v>270</v>
      </c>
      <c r="L257" s="206">
        <f t="shared" ref="L257" si="76">K257/F257</f>
        <v>0.21862348178137653</v>
      </c>
      <c r="M257" s="201" t="s">
        <v>591</v>
      </c>
      <c r="N257" s="207">
        <v>44564</v>
      </c>
      <c r="O257" s="1"/>
      <c r="R257" s="257" t="s">
        <v>784</v>
      </c>
    </row>
    <row r="258" spans="1:18" ht="12.75" customHeight="1">
      <c r="A258" s="279">
        <v>170</v>
      </c>
      <c r="B258" s="280">
        <v>44480</v>
      </c>
      <c r="C258" s="280"/>
      <c r="D258" s="281" t="s">
        <v>828</v>
      </c>
      <c r="E258" s="282" t="s">
        <v>623</v>
      </c>
      <c r="F258" s="283" t="s">
        <v>833</v>
      </c>
      <c r="G258" s="282"/>
      <c r="H258" s="282"/>
      <c r="I258" s="282">
        <v>145</v>
      </c>
      <c r="J258" s="284" t="s">
        <v>594</v>
      </c>
      <c r="K258" s="279"/>
      <c r="L258" s="280"/>
      <c r="M258" s="280"/>
      <c r="N258" s="281"/>
      <c r="O258" s="44"/>
      <c r="R258" s="257" t="s">
        <v>784</v>
      </c>
    </row>
    <row r="259" spans="1:18" ht="12.75" customHeight="1">
      <c r="A259" s="285">
        <v>171</v>
      </c>
      <c r="B259" s="286">
        <v>44481</v>
      </c>
      <c r="C259" s="286"/>
      <c r="D259" s="287" t="s">
        <v>261</v>
      </c>
      <c r="E259" s="288" t="s">
        <v>623</v>
      </c>
      <c r="F259" s="289" t="s">
        <v>830</v>
      </c>
      <c r="G259" s="288"/>
      <c r="H259" s="288"/>
      <c r="I259" s="288">
        <v>380</v>
      </c>
      <c r="J259" s="290" t="s">
        <v>594</v>
      </c>
      <c r="K259" s="285"/>
      <c r="L259" s="286"/>
      <c r="M259" s="286"/>
      <c r="N259" s="287"/>
      <c r="O259" s="44"/>
      <c r="R259" s="257" t="s">
        <v>784</v>
      </c>
    </row>
    <row r="260" spans="1:18" ht="12.75" customHeight="1">
      <c r="A260" s="285">
        <v>172</v>
      </c>
      <c r="B260" s="286">
        <v>44481</v>
      </c>
      <c r="C260" s="286"/>
      <c r="D260" s="287" t="s">
        <v>402</v>
      </c>
      <c r="E260" s="288" t="s">
        <v>623</v>
      </c>
      <c r="F260" s="289" t="s">
        <v>831</v>
      </c>
      <c r="G260" s="288"/>
      <c r="H260" s="288"/>
      <c r="I260" s="288">
        <v>56</v>
      </c>
      <c r="J260" s="290" t="s">
        <v>594</v>
      </c>
      <c r="K260" s="285"/>
      <c r="L260" s="286"/>
      <c r="M260" s="286"/>
      <c r="N260" s="287"/>
      <c r="O260" s="44"/>
      <c r="R260" s="257"/>
    </row>
    <row r="261" spans="1:18" ht="12.75" customHeight="1">
      <c r="A261" s="291">
        <v>173</v>
      </c>
      <c r="B261" s="286">
        <v>44551</v>
      </c>
      <c r="C261" s="291"/>
      <c r="D261" s="291" t="s">
        <v>119</v>
      </c>
      <c r="E261" s="288" t="s">
        <v>623</v>
      </c>
      <c r="F261" s="288" t="s">
        <v>874</v>
      </c>
      <c r="G261" s="288"/>
      <c r="H261" s="288"/>
      <c r="I261" s="288">
        <v>3000</v>
      </c>
      <c r="J261" s="288" t="s">
        <v>594</v>
      </c>
      <c r="K261" s="288"/>
      <c r="L261" s="288"/>
      <c r="M261" s="288"/>
      <c r="N261" s="291"/>
      <c r="O261" s="44"/>
      <c r="R261" s="257"/>
    </row>
    <row r="262" spans="1:18" ht="12.75" customHeight="1">
      <c r="F262" s="59"/>
      <c r="G262" s="59"/>
      <c r="H262" s="59"/>
      <c r="I262" s="59"/>
      <c r="J262" s="44"/>
      <c r="K262" s="59"/>
      <c r="L262" s="59"/>
      <c r="M262" s="59"/>
      <c r="O262" s="44"/>
      <c r="R262" s="257"/>
    </row>
    <row r="263" spans="1:18" ht="12.75" customHeight="1">
      <c r="A263" s="256"/>
      <c r="B263" s="258" t="s">
        <v>820</v>
      </c>
      <c r="F263" s="59"/>
      <c r="G263" s="59"/>
      <c r="H263" s="59"/>
      <c r="I263" s="59"/>
      <c r="J263" s="44"/>
      <c r="K263" s="59"/>
      <c r="L263" s="59"/>
      <c r="M263" s="59"/>
      <c r="O263" s="44"/>
      <c r="R263" s="257"/>
    </row>
    <row r="264" spans="1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59"/>
    </row>
    <row r="265" spans="1:18" ht="12.75" customHeight="1">
      <c r="F265" s="59"/>
      <c r="G265" s="59"/>
      <c r="H265" s="59"/>
      <c r="I265" s="59"/>
      <c r="J265" s="44"/>
      <c r="K265" s="59"/>
      <c r="L265" s="59"/>
      <c r="M265" s="59"/>
      <c r="O265" s="44"/>
      <c r="R265" s="59"/>
    </row>
    <row r="266" spans="1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A273" s="259"/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A274" s="259"/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A275" s="56"/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</sheetData>
  <autoFilter ref="R1:R27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2022-01-07T02:29:14Z</dcterms:modified>
</cp:coreProperties>
</file>