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F&amp;O)'!$R$1:$R$293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6"/>
  <c r="M73" s="1"/>
  <c r="K72"/>
  <c r="M72" s="1"/>
  <c r="K71"/>
  <c r="M71" s="1"/>
  <c r="K70" l="1"/>
  <c r="M70" s="1"/>
  <c r="K69"/>
  <c r="M69" s="1"/>
  <c r="L31"/>
  <c r="M31" s="1"/>
  <c r="K31"/>
  <c r="L36"/>
  <c r="K36"/>
  <c r="L29"/>
  <c r="K29"/>
  <c r="M36" l="1"/>
  <c r="M29"/>
  <c r="K68"/>
  <c r="M68" s="1"/>
  <c r="L15"/>
  <c r="K15"/>
  <c r="M15" l="1"/>
  <c r="L46"/>
  <c r="M46" s="1"/>
  <c r="K46"/>
  <c r="L47"/>
  <c r="K47"/>
  <c r="M47" l="1"/>
  <c r="P17"/>
  <c r="P18"/>
  <c r="K67"/>
  <c r="M67" s="1"/>
  <c r="K65"/>
  <c r="M65" s="1"/>
  <c r="K66"/>
  <c r="M66" s="1"/>
  <c r="L35"/>
  <c r="K35"/>
  <c r="P16"/>
  <c r="L30"/>
  <c r="K30"/>
  <c r="M30" s="1"/>
  <c r="M35" l="1"/>
  <c r="L12"/>
  <c r="K12"/>
  <c r="L14"/>
  <c r="K14"/>
  <c r="L13"/>
  <c r="K13"/>
  <c r="M12" l="1"/>
  <c r="M14"/>
  <c r="M13"/>
  <c r="K276"/>
  <c r="L276" s="1"/>
  <c r="K64"/>
  <c r="M64" s="1"/>
  <c r="K63"/>
  <c r="M63" s="1"/>
  <c r="P11"/>
  <c r="P10"/>
  <c r="P88"/>
  <c r="L88"/>
  <c r="K88"/>
  <c r="K255"/>
  <c r="L255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M7"/>
  <c r="D7" i="5"/>
  <c r="K6" i="4"/>
  <c r="K6" i="3"/>
  <c r="L6" i="2"/>
  <c r="M88" i="6" l="1"/>
</calcChain>
</file>

<file path=xl/sharedStrings.xml><?xml version="1.0" encoding="utf-8"?>
<sst xmlns="http://schemas.openxmlformats.org/spreadsheetml/2006/main" count="3079" uniqueCount="1155">
  <si>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</si>
  <si>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</si>
  <si>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</si>
  <si>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</si>
  <si>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</si>
  <si>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</si>
  <si>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</si>
  <si>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</si>
  <si>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</si>
  <si>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</si>
  <si>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</si>
  <si>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</si>
  <si>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</si>
  <si>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</si>
  <si>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</si>
  <si>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</si>
  <si>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</si>
  <si>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</si>
  <si>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</si>
  <si>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</si>
  <si>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</si>
  <si>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</si>
  <si>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</si>
  <si>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</si>
  <si>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</si>
  <si>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</si>
  <si>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</si>
  <si>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</si>
  <si>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</si>
  <si>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</si>
  <si>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</si>
  <si>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</si>
  <si>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</si>
  <si>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</si>
  <si>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</si>
  <si>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</si>
  <si>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</si>
  <si>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</si>
  <si>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</si>
  <si>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</si>
  <si>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</si>
  <si>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</si>
  <si>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</si>
  <si>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</si>
  <si>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</si>
  <si>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</si>
  <si>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</si>
  <si>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</si>
  <si>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</si>
  <si>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</si>
  <si>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</si>
  <si>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</si>
  <si>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</si>
  <si>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</si>
  <si>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</si>
  <si>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</si>
  <si>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</si>
  <si>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</si>
  <si>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</si>
  <si>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</si>
  <si>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</si>
  <si>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</si>
  <si>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</si>
  <si>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</si>
  <si>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</si>
  <si>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</si>
  <si>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</si>
  <si>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</si>
  <si>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</si>
  <si>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</si>
  <si>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</si>
  <si>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</si>
  <si>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</si>
  <si>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</si>
  <si>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</si>
  <si>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</si>
  <si>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</si>
  <si>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</si>
  <si>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</si>
  <si>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</si>
  <si>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</si>
  <si>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</si>
  <si>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</si>
  <si>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</si>
  <si>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</si>
  <si>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</si>
  <si>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</si>
  <si>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</si>
  <si>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</si>
  <si>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</si>
  <si>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</si>
  <si>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</si>
  <si>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</si>
  <si>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</si>
  <si>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</si>
  <si>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</si>
  <si>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</si>
  <si>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</si>
  <si>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</si>
  <si>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</si>
  <si>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</si>
  <si>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</si>
  <si>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</si>
  <si>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</si>
  <si>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</si>
  <si>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</si>
  <si>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</si>
  <si>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</si>
  <si>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</si>
  <si>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</si>
  <si>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</si>
  <si>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</si>
  <si>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</si>
  <si>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</si>
  <si>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</si>
  <si>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</si>
  <si>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</si>
  <si>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</si>
  <si>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</si>
  <si>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</si>
  <si>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</si>
  <si>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</si>
  <si>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</si>
  <si>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</si>
  <si>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</si>
  <si>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</si>
  <si>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</si>
  <si>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</si>
  <si>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</si>
  <si>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</si>
  <si>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</si>
  <si>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</si>
  <si>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</si>
  <si>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</si>
  <si>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</si>
  <si>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</si>
  <si>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</si>
  <si>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</si>
  <si>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</si>
  <si>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</si>
  <si>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</si>
  <si>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</si>
  <si>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</si>
  <si>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</si>
  <si>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</si>
  <si>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</si>
  <si>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</si>
  <si>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</si>
  <si>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</si>
  <si>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</si>
  <si>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</si>
  <si>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</si>
  <si>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</si>
  <si>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</si>
  <si>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</si>
  <si>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</si>
  <si>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</si>
  <si>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</si>
  <si>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</si>
  <si>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</si>
  <si>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</si>
  <si>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</si>
  <si>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</si>
  <si>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</si>
  <si>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</si>
  <si>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</si>
  <si>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</si>
  <si>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</si>
  <si>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</si>
  <si>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</si>
  <si>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</si>
  <si>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</si>
  <si>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</si>
  <si>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</si>
  <si>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</si>
  <si>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</si>
  <si>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</si>
  <si>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</si>
  <si>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</si>
  <si>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</si>
  <si>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</si>
  <si>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</si>
  <si>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</si>
  <si>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</si>
  <si>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</si>
  <si>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</si>
  <si>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</si>
  <si>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</si>
  <si>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</si>
  <si>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</si>
  <si>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</si>
  <si>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</si>
  <si>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</si>
  <si>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</si>
  <si>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</si>
  <si>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</si>
  <si>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</si>
  <si>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</si>
  <si>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</si>
  <si>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</si>
  <si>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</si>
  <si>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</si>
  <si>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</si>
  <si>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</si>
  <si>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</si>
  <si>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</si>
  <si>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</si>
  <si>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</si>
  <si>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</si>
  <si>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</si>
  <si>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</si>
  <si>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</si>
  <si>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</si>
  <si>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</si>
  <si>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</si>
  <si>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</si>
  <si>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</si>
  <si>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</si>
  <si>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</si>
  <si>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</si>
  <si>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</si>
  <si>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</si>
  <si>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</si>
  <si>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</si>
  <si>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</si>
  <si>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</si>
  <si>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</si>
  <si>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</si>
  <si>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</si>
  <si>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</si>
  <si>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</si>
  <si>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</si>
  <si>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</si>
  <si>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</si>
  <si>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</si>
  <si>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</si>
  <si>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</si>
  <si>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</si>
  <si>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</si>
  <si>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</si>
  <si>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</si>
  <si>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</si>
  <si>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</si>
  <si>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</si>
  <si>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</si>
  <si>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</si>
  <si>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</si>
  <si>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</si>
  <si>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</si>
  <si>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</si>
  <si>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</si>
  <si>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</si>
  <si>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</si>
  <si>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</si>
  <si>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</si>
  <si>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</si>
  <si>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</si>
  <si>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</si>
  <si>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</si>
  <si>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</si>
  <si>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</si>
  <si>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</si>
  <si>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</si>
  <si>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</si>
  <si>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</si>
  <si>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</si>
  <si>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</si>
  <si>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</si>
  <si>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</si>
  <si>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</si>
  <si>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</si>
  <si>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</si>
  <si>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</si>
  <si>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</si>
  <si>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</si>
  <si>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</si>
  <si>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</si>
  <si>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</si>
  <si>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</si>
  <si>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</si>
  <si>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</si>
  <si>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</si>
  <si>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</si>
  <si>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</si>
  <si>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</si>
  <si>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</si>
  <si>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</si>
  <si>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</si>
  <si>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</si>
  <si>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</si>
  <si>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</si>
  <si>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</si>
  <si>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</si>
  <si>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</si>
  <si>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</si>
  <si>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</si>
  <si>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</si>
  <si>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</si>
  <si>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</si>
  <si>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</si>
  <si>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</si>
  <si>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</si>
  <si>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</si>
  <si>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</si>
  <si>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</si>
  <si>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</si>
  <si>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</si>
  <si>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</si>
  <si>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</si>
  <si>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</si>
  <si>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</si>
  <si>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</si>
  <si>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</si>
  <si>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</si>
  <si>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</si>
  <si>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</si>
  <si>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</si>
  <si>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</si>
  <si>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</si>
  <si>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</si>
  <si>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</si>
  <si>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</si>
  <si>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</si>
  <si>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</si>
  <si>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</si>
  <si>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</si>
  <si>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</si>
  <si>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</si>
  <si>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</si>
  <si>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</si>
  <si>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</si>
  <si>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</si>
  <si>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</si>
  <si>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</si>
  <si>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</si>
  <si>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</si>
  <si>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</si>
  <si>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</si>
  <si>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</si>
  <si>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</si>
  <si>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</si>
  <si>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</si>
  <si>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</si>
  <si>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</si>
  <si>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</si>
  <si>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</si>
  <si>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</si>
  <si>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</si>
  <si>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</si>
  <si>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</si>
  <si>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</si>
  <si>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</si>
  <si>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</si>
  <si>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</si>
  <si>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</si>
  <si>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</si>
  <si>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</si>
  <si>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</si>
  <si>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</si>
  <si>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</si>
  <si>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</si>
  <si>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</si>
  <si>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</si>
  <si>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</si>
  <si>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</si>
  <si>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</si>
  <si>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</si>
  <si>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</si>
  <si>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</si>
  <si>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</si>
  <si>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</si>
  <si>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</si>
  <si>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</si>
  <si>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</si>
  <si>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</si>
  <si>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</si>
  <si>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</si>
  <si>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</si>
  <si>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</si>
  <si>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</si>
  <si>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</si>
  <si>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</si>
  <si>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</si>
  <si>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</si>
  <si>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</si>
  <si>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</si>
  <si>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</si>
  <si>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</si>
  <si>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</si>
  <si>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</si>
  <si>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</si>
  <si>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</si>
  <si>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</si>
  <si>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</si>
  <si>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</si>
  <si>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</si>
  <si>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</si>
  <si>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</si>
  <si>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</si>
  <si>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</si>
  <si>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</si>
  <si>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</si>
  <si>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</si>
  <si>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</si>
  <si>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</si>
  <si>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</si>
  <si>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</si>
  <si>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</si>
  <si>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</si>
  <si>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</si>
  <si>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</si>
  <si>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</si>
  <si>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</si>
  <si>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</si>
  <si>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</si>
  <si>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</si>
  <si>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</si>
  <si>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</si>
  <si>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</si>
  <si>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</si>
  <si>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</si>
  <si>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</si>
  <si>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</si>
  <si>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</si>
  <si>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</si>
  <si>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</si>
  <si>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</si>
  <si>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</si>
  <si>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</si>
  <si>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</si>
  <si>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</si>
  <si>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</si>
  <si>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</si>
  <si>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</si>
  <si>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</si>
  <si>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</si>
  <si>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</si>
  <si>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</si>
  <si>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</si>
  <si>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</si>
  <si>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</si>
  <si>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</si>
  <si>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</si>
  <si>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</si>
  <si>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</si>
  <si>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</si>
  <si>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</si>
  <si>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</si>
  <si>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</si>
  <si>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</si>
  <si>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</si>
  <si>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</si>
  <si>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</si>
  <si>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</si>
  <si>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</si>
  <si>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</si>
  <si>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</si>
  <si>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</si>
  <si>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</si>
  <si>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</si>
  <si>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</si>
  <si>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</si>
  <si>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</si>
  <si>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</si>
  <si>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</si>
  <si>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</si>
  <si>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</si>
  <si>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</si>
  <si>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</si>
  <si>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</si>
  <si>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</si>
  <si>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</si>
  <si>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</si>
  <si>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</si>
  <si>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</si>
  <si>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</si>
  <si>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</si>
  <si>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</si>
  <si>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</si>
  <si>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</si>
  <si>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</si>
  <si>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</si>
  <si>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</si>
  <si>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</si>
  <si>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</si>
  <si>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</si>
  <si>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</si>
  <si>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</si>
  <si>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</si>
  <si>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</si>
  <si>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</si>
  <si>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</si>
  <si>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</si>
  <si>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</si>
  <si>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</si>
  <si>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</si>
  <si>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</si>
  <si>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</si>
  <si>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</si>
  <si>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</si>
  <si>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</si>
  <si>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</si>
  <si>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</si>
  <si>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</si>
  <si>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</si>
  <si>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</si>
  <si>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</si>
  <si>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</si>
  <si>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</si>
  <si>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</si>
  <si>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</si>
  <si>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</si>
  <si>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</si>
  <si>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</si>
  <si>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</si>
  <si>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</si>
  <si>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</si>
  <si>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</si>
  <si>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</si>
  <si>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</si>
  <si>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</si>
  <si>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</si>
  <si>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</si>
  <si>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</si>
  <si>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</si>
  <si>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</si>
  <si>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</si>
  <si>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</si>
  <si>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</si>
  <si>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</si>
  <si>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</si>
  <si>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</si>
  <si>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</si>
  <si>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</si>
  <si>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</si>
  <si>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</si>
  <si>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</si>
  <si>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</si>
  <si>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</si>
  <si>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</si>
  <si>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</si>
  <si>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</si>
  <si>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</si>
  <si>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</si>
  <si>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</si>
  <si>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</si>
  <si>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</si>
  <si>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</si>
  <si>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</si>
  <si>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</si>
  <si>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</si>
  <si>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</si>
  <si>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</si>
  <si>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</si>
  <si>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</si>
  <si>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</si>
  <si>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</si>
  <si>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</si>
  <si>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</si>
  <si>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</si>
  <si>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</si>
  <si>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</si>
  <si>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</si>
  <si>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</si>
  <si>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</si>
  <si>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</si>
  <si>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</si>
  <si>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</si>
  <si>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</si>
  <si>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</si>
  <si>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</si>
  <si>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</si>
  <si>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</si>
  <si>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</si>
  <si>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</si>
  <si>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</si>
  <si>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</si>
  <si>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</si>
  <si>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</si>
  <si>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</si>
  <si>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</si>
  <si>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</si>
  <si>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</si>
  <si>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</si>
  <si>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</si>
  <si>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</si>
  <si>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</si>
  <si>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</si>
  <si>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</si>
  <si>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</si>
  <si>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</si>
  <si>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</si>
  <si>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</si>
  <si>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</si>
  <si>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</si>
  <si>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</si>
  <si>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</si>
  <si>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</si>
  <si>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</si>
  <si>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</si>
  <si>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</si>
  <si>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</si>
  <si>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</si>
  <si>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</si>
  <si>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</si>
  <si>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</si>
  <si>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</si>
  <si>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</si>
  <si>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</si>
  <si>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</si>
  <si>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</si>
  <si>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</si>
  <si>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</si>
  <si>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</si>
  <si>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</si>
  <si>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</si>
  <si>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</si>
  <si>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</si>
  <si>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</si>
  <si>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</si>
  <si>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</si>
  <si>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</si>
  <si>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</si>
  <si>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</si>
  <si>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</si>
  <si>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</si>
  <si>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</si>
  <si>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</si>
  <si>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</si>
  <si>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</si>
  <si>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</si>
  <si>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</si>
  <si>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</si>
  <si>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</si>
  <si>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</si>
  <si>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</si>
  <si>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</si>
  <si>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</si>
  <si>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</si>
  <si>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</si>
  <si>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</si>
  <si>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</si>
  <si>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</si>
  <si>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</si>
  <si>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</si>
  <si>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</si>
  <si>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</si>
  <si>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</si>
  <si>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</si>
  <si>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</si>
  <si>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</si>
  <si>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</si>
  <si>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</si>
  <si>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</si>
  <si>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</si>
  <si>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</si>
  <si>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</si>
  <si>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</si>
  <si>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</si>
  <si>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</si>
  <si>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</si>
  <si>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</si>
  <si>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</si>
  <si>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</si>
  <si>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</si>
  <si>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</si>
  <si>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</si>
  <si>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</si>
  <si>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</si>
  <si>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</si>
  <si>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</si>
  <si>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</si>
  <si>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</si>
  <si>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</si>
  <si>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</si>
  <si>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</si>
  <si>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</si>
  <si>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</si>
  <si>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</si>
  <si>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</si>
  <si>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</si>
  <si>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</si>
  <si>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</si>
  <si>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</si>
  <si>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</si>
  <si>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</si>
  <si>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</si>
  <si>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</si>
  <si>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</si>
  <si>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</si>
  <si>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</si>
  <si>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</si>
  <si>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</si>
  <si>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</si>
  <si>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</si>
  <si>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</si>
  <si>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</si>
  <si>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</si>
  <si>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</si>
  <si>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</si>
  <si>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</si>
  <si>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</si>
  <si>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</si>
  <si>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</si>
  <si>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</si>
  <si>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</si>
  <si>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</si>
  <si>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</si>
  <si>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</si>
  <si>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</si>
  <si>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</si>
  <si>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</si>
  <si>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</si>
  <si>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</si>
  <si>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</si>
  <si>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</si>
  <si>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</si>
  <si>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</si>
  <si>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</si>
  <si>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</si>
  <si>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</si>
  <si>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</si>
  <si>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</si>
  <si>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</si>
  <si>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</si>
  <si>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</si>
  <si>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</si>
  <si>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</si>
  <si>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</si>
  <si>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</si>
  <si>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</si>
  <si>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</si>
  <si>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</si>
  <si>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</si>
  <si>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</si>
  <si>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</si>
  <si>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</si>
  <si>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</si>
  <si>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</si>
  <si>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</si>
  <si>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</si>
  <si>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</si>
  <si>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</si>
  <si>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</si>
  <si>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</si>
  <si>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</si>
  <si>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</si>
  <si>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</si>
  <si>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</si>
  <si>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</si>
  <si>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</si>
  <si>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</si>
  <si>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</si>
  <si>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</si>
  <si>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</si>
  <si>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</si>
  <si>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</si>
  <si>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</si>
  <si>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</si>
  <si>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</si>
  <si>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</si>
  <si>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</si>
  <si>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</si>
  <si>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</si>
  <si>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</si>
  <si>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</si>
  <si>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</si>
  <si>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</si>
  <si>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</si>
  <si>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</si>
  <si>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</si>
  <si>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</si>
  <si>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</si>
  <si>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</si>
  <si>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</si>
  <si>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</si>
  <si>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</si>
  <si>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</si>
  <si>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</si>
  <si>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</si>
  <si>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</si>
  <si>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</si>
  <si>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</si>
  <si>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</si>
  <si>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</si>
  <si>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</si>
  <si>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</si>
  <si>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</si>
  <si>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</si>
  <si>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</si>
  <si>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</si>
  <si>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</si>
  <si>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</si>
  <si>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</si>
  <si>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</si>
  <si>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</si>
  <si>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</si>
  <si>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</si>
  <si>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</si>
  <si>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</si>
  <si>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</si>
  <si>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</si>
  <si>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</si>
  <si>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</si>
  <si>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</si>
  <si>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</si>
  <si>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</si>
  <si>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</si>
  <si>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</si>
  <si>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</si>
  <si>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</si>
  <si>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</si>
  <si>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</si>
  <si>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</si>
  <si>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</si>
  <si>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</si>
  <si>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</si>
  <si>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</si>
  <si>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</si>
  <si>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</si>
  <si>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</si>
  <si>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</si>
  <si>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</si>
  <si>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</si>
  <si>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</si>
  <si>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</si>
  <si>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</si>
  <si>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</si>
  <si>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</si>
  <si>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</si>
  <si>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</si>
  <si>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</si>
  <si>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</si>
  <si>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</si>
  <si>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</si>
  <si>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</si>
  <si>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</si>
  <si>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</si>
  <si>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</si>
  <si>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</si>
  <si>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</si>
  <si>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</si>
  <si>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</si>
  <si>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</si>
  <si>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</si>
  <si>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</si>
  <si>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</si>
  <si>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</si>
  <si>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</si>
  <si>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</si>
  <si>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</si>
  <si>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</si>
  <si>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</si>
  <si>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</si>
  <si>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</si>
  <si>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</si>
  <si>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</si>
  <si>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</si>
  <si>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</si>
  <si>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</si>
  <si>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</si>
  <si>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</si>
  <si>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</si>
  <si>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</si>
  <si>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</si>
  <si>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</si>
  <si>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</si>
  <si>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</si>
  <si>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</si>
  <si>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</si>
  <si>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</si>
  <si>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</si>
  <si>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</si>
  <si>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</si>
  <si>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</si>
  <si>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</si>
  <si>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</si>
  <si>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</si>
  <si>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</si>
  <si>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</si>
  <si>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</si>
  <si>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</si>
  <si>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GRAVITON RESEARCH CAPITAL LLP</t>
  </si>
  <si>
    <t>XTX MARKETS LLP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</si>
  <si>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</si>
  <si>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</si>
  <si>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</si>
  <si>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</si>
  <si>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</si>
  <si>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</si>
  <si>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</si>
  <si>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</si>
  <si>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</si>
  <si>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</si>
  <si>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</si>
  <si>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</si>
  <si>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LYKALABS</t>
  </si>
  <si>
    <t>Profit of Rs.33.5/-</t>
  </si>
  <si>
    <t>926-932</t>
  </si>
  <si>
    <t>970-990</t>
  </si>
  <si>
    <t>364-365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</si>
  <si>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</si>
  <si>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</si>
  <si>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</si>
  <si>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</si>
  <si>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</si>
  <si>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</si>
  <si>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</si>
  <si>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</si>
  <si>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</si>
  <si>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</si>
  <si>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</si>
  <si>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</si>
  <si>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</si>
  <si>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</si>
  <si>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</si>
  <si>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</si>
  <si>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SELLWIN</t>
  </si>
  <si>
    <t>VISAGAR</t>
  </si>
  <si>
    <t>CRESSAN</t>
  </si>
  <si>
    <t>PARAG COMMOSALES</t>
  </si>
  <si>
    <t>LELAVOIR</t>
  </si>
  <si>
    <t>NCLRESE</t>
  </si>
  <si>
    <t>ANITA ROY</t>
  </si>
  <si>
    <t>RGRL</t>
  </si>
  <si>
    <t>VIVIDHA</t>
  </si>
  <si>
    <t>TOPGAIN FINANCE PRIVATE LIMITED</t>
  </si>
  <si>
    <t>Lyka Labs Ltd</t>
  </si>
  <si>
    <t>RIIL</t>
  </si>
  <si>
    <t>Reliance Indl Infra Ltd</t>
  </si>
  <si>
    <t>QE SECURITIES</t>
  </si>
  <si>
    <t>Visagar Polytex Ltd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</si>
  <si>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</si>
  <si>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</si>
  <si>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</si>
  <si>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</si>
  <si>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</si>
  <si>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</si>
  <si>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</si>
  <si>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</si>
  <si>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</si>
  <si>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</si>
  <si>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</si>
  <si>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</si>
  <si>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</si>
  <si>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</si>
  <si>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</si>
  <si>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</si>
  <si>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</si>
  <si>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</si>
  <si>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DEVHARI</t>
  </si>
  <si>
    <t>SIVAMANI THANVIK THIRUVEL</t>
  </si>
  <si>
    <t>SHAH DIPAK KANAYALAL</t>
  </si>
  <si>
    <t>INDINFO</t>
  </si>
  <si>
    <t>RUPAM BISWAS</t>
  </si>
  <si>
    <t>POOJA SINHA</t>
  </si>
  <si>
    <t>NEWLIGHT</t>
  </si>
  <si>
    <t>MANISH NITIN THAKUR</t>
  </si>
  <si>
    <t>SMT SUSHILA ALBERT SEBASTIAN</t>
  </si>
  <si>
    <t>PANCHSHEEL</t>
  </si>
  <si>
    <t>SUSHIL C SHINDE</t>
  </si>
  <si>
    <t>DHARMIK NITINBHAI CHAUHAN</t>
  </si>
  <si>
    <t>SCTL</t>
  </si>
  <si>
    <t>SUPERIOR COMMODEAL PRIVATE LIMITED .</t>
  </si>
  <si>
    <t>SIMPLXPAP</t>
  </si>
  <si>
    <t>NEW TEXTILES LLP</t>
  </si>
  <si>
    <t>SINTEX</t>
  </si>
  <si>
    <t>COMPINFO</t>
  </si>
  <si>
    <t>Compuage Infocom Ltd</t>
  </si>
  <si>
    <t>OLGA TRADING PRIVATE LIMITED</t>
  </si>
  <si>
    <t>NIDAN</t>
  </si>
  <si>
    <t>Nidan Labs and Health Ltd</t>
  </si>
  <si>
    <t>RPPINFRA</t>
  </si>
  <si>
    <t>R.P.P. Infra Projects Ltd</t>
  </si>
  <si>
    <t>GURUVU RAMANA RAO GURUVU RAMANA RAO</t>
  </si>
  <si>
    <t>Sintex Industries Ltd.</t>
  </si>
  <si>
    <t>SPTL</t>
  </si>
  <si>
    <t>Sintex Plastics Tech Ltd</t>
  </si>
  <si>
    <t>BRIGHT</t>
  </si>
  <si>
    <t>Bright Solar Limited</t>
  </si>
  <si>
    <t>PIYUSHKUMAR THUMAR</t>
  </si>
  <si>
    <t>LGBBROSLTD</t>
  </si>
  <si>
    <t>LG Balakrishnan &amp; Bros</t>
  </si>
  <si>
    <t>RAJVIRDHAN V</t>
  </si>
  <si>
    <t>MTEDUCARE</t>
  </si>
  <si>
    <t>MT Educare Ltd</t>
  </si>
  <si>
    <t>AXIS BANK  LIMITED</t>
  </si>
  <si>
    <t>LTD. FIRST OVERSEAS CAPITAL</t>
  </si>
  <si>
    <t>Profit of Rs.12.50/-</t>
  </si>
  <si>
    <t>738-742</t>
  </si>
  <si>
    <t>Profit of Rs50/-</t>
  </si>
  <si>
    <t>ACML</t>
  </si>
  <si>
    <t>INVICTUS STOCK RESEARCH PRIVATE LIMITED</t>
  </si>
  <si>
    <t>ANUROOP</t>
  </si>
  <si>
    <t>TRADEWELL COMMODITIES PRIVATE LIMITED</t>
  </si>
  <si>
    <t>ZYANA STOCKS AND COMMODITIES</t>
  </si>
  <si>
    <t>SHERWOOD SECURITIES PVT LTD</t>
  </si>
  <si>
    <t>ARCFIN</t>
  </si>
  <si>
    <t>RAVIODAY REALTORS PRIVATE LIMITED</t>
  </si>
  <si>
    <t>BCLENTERPR</t>
  </si>
  <si>
    <t>JAYASEELAN SINGARAVELU</t>
  </si>
  <si>
    <t>BPCAP</t>
  </si>
  <si>
    <t>PRADIP BHAMARE</t>
  </si>
  <si>
    <t>BRIJLEAS</t>
  </si>
  <si>
    <t>MANISH KUMAR</t>
  </si>
  <si>
    <t>BASANT MARKETING LIMITED</t>
  </si>
  <si>
    <t>CHLOGIST</t>
  </si>
  <si>
    <t>MANHARLAL CHIMANLA PARIKH HUF</t>
  </si>
  <si>
    <t>CPML</t>
  </si>
  <si>
    <t>KESHAV VIJAY BIYANI</t>
  </si>
  <si>
    <t>TANGO COMMOSALES LLP</t>
  </si>
  <si>
    <t>DIKSAT</t>
  </si>
  <si>
    <t>HARSHA RAJESHBHAI JHAVERI</t>
  </si>
  <si>
    <t>MAXIMUS INTERNATIONAL LTD</t>
  </si>
  <si>
    <t>DITCO</t>
  </si>
  <si>
    <t>VAIBHAV VRAJLAL DOSHI</t>
  </si>
  <si>
    <t>CAREFUL INVESTMENTS LLP</t>
  </si>
  <si>
    <t>KAPIL BABULAL SINGHVI</t>
  </si>
  <si>
    <t>M R AGARWAL AND SONS HUF</t>
  </si>
  <si>
    <t>LAXMAN JAIRAM PATEL</t>
  </si>
  <si>
    <t>DMR</t>
  </si>
  <si>
    <t>RAJ KUMAR JAIN</t>
  </si>
  <si>
    <t>LAXMIKANTH P N</t>
  </si>
  <si>
    <t>CAIFU INVESTMENT ADVISORY LLP</t>
  </si>
  <si>
    <t>DUROPACK</t>
  </si>
  <si>
    <t>EMERALD</t>
  </si>
  <si>
    <t>KAMALMEHTA</t>
  </si>
  <si>
    <t>EVANS</t>
  </si>
  <si>
    <t>SRINIVASA REDDY SATHI</t>
  </si>
  <si>
    <t>FREDERICK JOSEPH VAZ</t>
  </si>
  <si>
    <t>GNRL</t>
  </si>
  <si>
    <t>BLOWING TRADERS PRIVATE LIMITED</t>
  </si>
  <si>
    <t>SAKIRA FINANCE PRIVATE LIMITED</t>
  </si>
  <si>
    <t>DEVEN MAHENDRAKUMAR SHAH</t>
  </si>
  <si>
    <t>PRANATHI CONSTRUCTIONS PRIVATE LIMITED</t>
  </si>
  <si>
    <t>ABHISHEK AGARWAL HUF</t>
  </si>
  <si>
    <t>SHILPI AGARWAL</t>
  </si>
  <si>
    <t>ARPIT AGARWAL HUF</t>
  </si>
  <si>
    <t>NEHA AGARWAL</t>
  </si>
  <si>
    <t>RAJASTHAN GASES LIMITED</t>
  </si>
  <si>
    <t>MONICASANKETKHEMUKA</t>
  </si>
  <si>
    <t>GENEROSITY SHARE TRADING PRIVATE LIMITED</t>
  </si>
  <si>
    <t>INTELLCAP</t>
  </si>
  <si>
    <t>KAPILRAJ</t>
  </si>
  <si>
    <t>PRAFULLA VRAJLAL NIRMAL</t>
  </si>
  <si>
    <t>MADHU NEELESH KUMAR LAHOTI</t>
  </si>
  <si>
    <t>NEERAJ HANDA</t>
  </si>
  <si>
    <t>KDLL</t>
  </si>
  <si>
    <t>HARPREET KAUR BOPARAI</t>
  </si>
  <si>
    <t>RANJANPREET KAUR</t>
  </si>
  <si>
    <t>SUDHANSHU JAIN</t>
  </si>
  <si>
    <t>KRUTI KEVIN KAPADIA</t>
  </si>
  <si>
    <t>MASL</t>
  </si>
  <si>
    <t>SREENIVAS MOHAN PUSAPATI</t>
  </si>
  <si>
    <t>MNIL</t>
  </si>
  <si>
    <t>SEEMA</t>
  </si>
  <si>
    <t>SITA RAM</t>
  </si>
  <si>
    <t>NATCAPSUQ</t>
  </si>
  <si>
    <t>INDIA EQUITY FUND 1</t>
  </si>
  <si>
    <t>MAHENDRA LABS PVT LTD</t>
  </si>
  <si>
    <t>NATURAL</t>
  </si>
  <si>
    <t>RAJESHKUMAR RAMESHCHANDRA GUPTA</t>
  </si>
  <si>
    <t>NAVKAR</t>
  </si>
  <si>
    <t>SHREEPAL DALICHAND SHAH</t>
  </si>
  <si>
    <t>MONOHAR TATWA</t>
  </si>
  <si>
    <t>BOND STREET JEWELLERS (L.L.C)</t>
  </si>
  <si>
    <t>MONIKA RAJPUT</t>
  </si>
  <si>
    <t>STIVANSON RAMESHCHANDRA TEKRIWALA</t>
  </si>
  <si>
    <t>BANTWAL VASUDEV BALIGA</t>
  </si>
  <si>
    <t>NIHARINF</t>
  </si>
  <si>
    <t>ANUPAMA BANDUVULA</t>
  </si>
  <si>
    <t>OMANSH</t>
  </si>
  <si>
    <t>GAURAV KUMAR</t>
  </si>
  <si>
    <t>GIRISH RATILAL GANDHI</t>
  </si>
  <si>
    <t>KAMAL KUMAR JALAN SEC. PVT. LTD</t>
  </si>
  <si>
    <t>DIWAKAR MANI TRIPATHI</t>
  </si>
  <si>
    <t>REKHA RAJESH DAMANI</t>
  </si>
  <si>
    <t>RAJESH AMICHAND DAMANI</t>
  </si>
  <si>
    <t>DAMANI RAJESH AMICHAND HUF</t>
  </si>
  <si>
    <t>DILIP NANJI CHHEDA</t>
  </si>
  <si>
    <t>KALPESH CHIMANLAL DESAI</t>
  </si>
  <si>
    <t>KISHORMAL AMRITLAL VYAS</t>
  </si>
  <si>
    <t>CHIRAG ASHOK PAREKH</t>
  </si>
  <si>
    <t>PRAKASHSTL</t>
  </si>
  <si>
    <t>SETH STEELAGE PRIVATE LIMITED</t>
  </si>
  <si>
    <t>RATNABHUMI</t>
  </si>
  <si>
    <t>SHAH BABULAL VADILAL HUF</t>
  </si>
  <si>
    <t>MAAMAMIA RETAILING PRIVATE LIMITED</t>
  </si>
  <si>
    <t>SESHA SAI SIVARAMA PRASAD JONNALAGADDA</t>
  </si>
  <si>
    <t>DHAVAL VINODBHAI GADANI</t>
  </si>
  <si>
    <t>NIKHIL GOYAL</t>
  </si>
  <si>
    <t>SANJAY ARUNKUMAR CHOKSI HUF</t>
  </si>
  <si>
    <t>GANESH MUKUND RAO BODAKHE</t>
  </si>
  <si>
    <t>SHALPRO</t>
  </si>
  <si>
    <t>SUNGLOW LEASING AND FINANCE LTD</t>
  </si>
  <si>
    <t>SHARPINV</t>
  </si>
  <si>
    <t>OSMANGANI I MEMON</t>
  </si>
  <si>
    <t>SIMRAN</t>
  </si>
  <si>
    <t>VINEY PARKASH HUF</t>
  </si>
  <si>
    <t>SRESTHA</t>
  </si>
  <si>
    <t>SAUMIL ARVINDBHAI BHAVNAGARI</t>
  </si>
  <si>
    <t>KAMLESH P</t>
  </si>
  <si>
    <t>VINAY BAFNA</t>
  </si>
  <si>
    <t>SRIND</t>
  </si>
  <si>
    <t>ANITA HITESH JAIN</t>
  </si>
  <si>
    <t>SSPNFIN</t>
  </si>
  <si>
    <t>PANKAJ KUMAR</t>
  </si>
  <si>
    <t>SUBASH RAMASHISH MISHRA</t>
  </si>
  <si>
    <t>RAM GOPAL RAMGARHIA HUF</t>
  </si>
  <si>
    <t>PARESH DHIRAJLAL SHAH</t>
  </si>
  <si>
    <t>DESTINY</t>
  </si>
  <si>
    <t>Destiny Logistics &amp; I Ltd</t>
  </si>
  <si>
    <t>SANTA GHOSH</t>
  </si>
  <si>
    <t>DSML</t>
  </si>
  <si>
    <t>Debock Sale Marketing Ltd</t>
  </si>
  <si>
    <t>BASAVARAJ CHANNAPPA MAHASHETTI</t>
  </si>
  <si>
    <t>NANALAL BHANJI DUDHAIYA</t>
  </si>
  <si>
    <t>LOVABLE</t>
  </si>
  <si>
    <t>Lovable Lingerie Ltd</t>
  </si>
  <si>
    <t>ALGOQUANT FINANCIALS LLP</t>
  </si>
  <si>
    <t>SHAH GEETA CHETAN</t>
  </si>
  <si>
    <t>MODISNME</t>
  </si>
  <si>
    <t>Modison Metals Limited</t>
  </si>
  <si>
    <t>LIMITED BALAJI INFRACONCLAVE PRIVATE</t>
  </si>
  <si>
    <t>NDL</t>
  </si>
  <si>
    <t>Nandan Denim Limited</t>
  </si>
  <si>
    <t>VIGNESH</t>
  </si>
  <si>
    <t>DEEPIKA AGRAWAL</t>
  </si>
  <si>
    <t>AGARWAL MANMOHAN SHIVKUMAR</t>
  </si>
  <si>
    <t>PIONEEREMB</t>
  </si>
  <si>
    <t>Pioneer Embroideries Limi</t>
  </si>
  <si>
    <t>AAKRAYA TECHNOLOGY AND RESEARCH LLP</t>
  </si>
  <si>
    <t>SIGACHI</t>
  </si>
  <si>
    <t>Sigachi Industries Ltd</t>
  </si>
  <si>
    <t>MBL  &amp; CO. LIMITED</t>
  </si>
  <si>
    <t>CHETAN RASIKLAL SHAH</t>
  </si>
  <si>
    <t>UNIVPHOTO</t>
  </si>
  <si>
    <t>Universus Imagings Ltd</t>
  </si>
  <si>
    <t>ANKIT JAIN</t>
  </si>
  <si>
    <t>CALSOFT</t>
  </si>
  <si>
    <t>CaliforniaSoft- Roll Sett</t>
  </si>
  <si>
    <t>DEEPAK CHAND AGARWAL</t>
  </si>
  <si>
    <t>NIKUNJ KAUSHIK SHAH</t>
  </si>
  <si>
    <t>NIKUNJ STOCK BROKERS LTD</t>
  </si>
  <si>
    <t>SATISH RAMSEVAK PANDEY</t>
  </si>
  <si>
    <t>RAMESH BHANDAPPA MUNNOLI</t>
  </si>
  <si>
    <t>CNM FINVEST PRIVATE LIMITED .</t>
  </si>
  <si>
    <t>MACE VENTURE</t>
  </si>
  <si>
    <t>VECO-RE1</t>
  </si>
  <si>
    <t>VIKAS ECOTECH LIMITED</t>
  </si>
  <si>
    <t>MARGI JIGNESHBHAI SHAH</t>
  </si>
  <si>
    <t>INFY 1720 CE DEC</t>
  </si>
  <si>
    <t>48-60</t>
  </si>
  <si>
    <t>Profit of Rs6.50/-</t>
  </si>
  <si>
    <t>Loss of Rs.32.50/-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</si>
</sst>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2" xfId="0" applyNumberFormat="1" applyFont="1" applyFill="1" applyBorder="1" applyAlignment="1">
      <alignment horizontal="center" vertical="center"/>
    </xf>
    <xf numFmtId="1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165" fontId="35" fillId="12" borderId="22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166" fontId="36" fillId="12" borderId="23" xfId="0" applyNumberFormat="1" applyFont="1" applyFill="1" applyBorder="1" applyAlignment="1">
      <alignment horizontal="center" vertical="center"/>
    </xf>
    <xf numFmtId="43" fontId="36" fillId="16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G19" sqref="G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5" t="s">
        <v>16</v>
      </c>
      <c r="B9" s="487" t="s">
        <v>17</v>
      </c>
      <c r="C9" s="487" t="s">
        <v>18</v>
      </c>
      <c r="D9" s="487" t="s">
        <v>19</v>
      </c>
      <c r="E9" s="26" t="s">
        <v>20</v>
      </c>
      <c r="F9" s="26" t="s">
        <v>21</v>
      </c>
      <c r="G9" s="482" t="s">
        <v>22</v>
      </c>
      <c r="H9" s="483"/>
      <c r="I9" s="484"/>
      <c r="J9" s="482" t="s">
        <v>23</v>
      </c>
      <c r="K9" s="483"/>
      <c r="L9" s="484"/>
      <c r="M9" s="26"/>
      <c r="N9" s="27"/>
      <c r="O9" s="27"/>
      <c r="P9" s="27"/>
    </row>
    <row r="10" spans="1:16" ht="59.25" customHeight="1">
      <c r="A10" s="486"/>
      <c r="B10" s="488"/>
      <c r="C10" s="488"/>
      <c r="D10" s="48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36744.699999999997</v>
      </c>
      <c r="F11" s="35">
        <v>36602.883333333331</v>
      </c>
      <c r="G11" s="36">
        <v>36241.816666666666</v>
      </c>
      <c r="H11" s="36">
        <v>35738.933333333334</v>
      </c>
      <c r="I11" s="36">
        <v>35377.866666666669</v>
      </c>
      <c r="J11" s="36">
        <v>37105.766666666663</v>
      </c>
      <c r="K11" s="36">
        <v>37466.833333333328</v>
      </c>
      <c r="L11" s="36">
        <v>37969.71666666666</v>
      </c>
      <c r="M11" s="37">
        <v>36963.949999999997</v>
      </c>
      <c r="N11" s="37">
        <v>36100</v>
      </c>
      <c r="O11" s="38">
        <v>2496875</v>
      </c>
      <c r="P11" s="39">
        <v>-8.899773788674839E-2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17225.400000000001</v>
      </c>
      <c r="F12" s="40">
        <v>17183.650000000001</v>
      </c>
      <c r="G12" s="41">
        <v>17058.350000000002</v>
      </c>
      <c r="H12" s="41">
        <v>16891.3</v>
      </c>
      <c r="I12" s="41">
        <v>16766</v>
      </c>
      <c r="J12" s="41">
        <v>17350.700000000004</v>
      </c>
      <c r="K12" s="41">
        <v>17476.000000000007</v>
      </c>
      <c r="L12" s="41">
        <v>17643.050000000007</v>
      </c>
      <c r="M12" s="31">
        <v>17308.95</v>
      </c>
      <c r="N12" s="31">
        <v>17016.599999999999</v>
      </c>
      <c r="O12" s="42">
        <v>12175650</v>
      </c>
      <c r="P12" s="43">
        <v>-1.5201882946714549E-2</v>
      </c>
    </row>
    <row r="13" spans="1:16" ht="12.75" customHeight="1">
      <c r="A13" s="31">
        <v>3</v>
      </c>
      <c r="B13" s="32" t="s">
        <v>35</v>
      </c>
      <c r="C13" s="33" t="s">
        <v>840</v>
      </c>
      <c r="D13" s="34">
        <v>44558</v>
      </c>
      <c r="E13" s="40">
        <v>18079.95</v>
      </c>
      <c r="F13" s="40">
        <v>18029.466666666664</v>
      </c>
      <c r="G13" s="41">
        <v>17975.433333333327</v>
      </c>
      <c r="H13" s="41">
        <v>17870.916666666664</v>
      </c>
      <c r="I13" s="41">
        <v>17816.883333333328</v>
      </c>
      <c r="J13" s="41">
        <v>18133.983333333326</v>
      </c>
      <c r="K13" s="41">
        <v>18188.016666666659</v>
      </c>
      <c r="L13" s="41">
        <v>18292.533333333326</v>
      </c>
      <c r="M13" s="31">
        <v>18083.5</v>
      </c>
      <c r="N13" s="31">
        <v>17924.95</v>
      </c>
      <c r="O13" s="42">
        <v>1600</v>
      </c>
      <c r="P13" s="43">
        <v>5.2631578947368418E-2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964</v>
      </c>
      <c r="F14" s="40">
        <v>960.93333333333339</v>
      </c>
      <c r="G14" s="41">
        <v>952.21666666666681</v>
      </c>
      <c r="H14" s="41">
        <v>940.43333333333339</v>
      </c>
      <c r="I14" s="41">
        <v>931.71666666666681</v>
      </c>
      <c r="J14" s="41">
        <v>972.71666666666681</v>
      </c>
      <c r="K14" s="41">
        <v>981.43333333333351</v>
      </c>
      <c r="L14" s="41">
        <v>993.21666666666681</v>
      </c>
      <c r="M14" s="31">
        <v>969.65</v>
      </c>
      <c r="N14" s="31">
        <v>949.15</v>
      </c>
      <c r="O14" s="42">
        <v>2267800</v>
      </c>
      <c r="P14" s="43">
        <v>2.6943802925327175E-2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18825.5</v>
      </c>
      <c r="F15" s="40">
        <v>18838.316666666666</v>
      </c>
      <c r="G15" s="41">
        <v>18727.283333333333</v>
      </c>
      <c r="H15" s="41">
        <v>18629.066666666666</v>
      </c>
      <c r="I15" s="41">
        <v>18518.033333333333</v>
      </c>
      <c r="J15" s="41">
        <v>18936.533333333333</v>
      </c>
      <c r="K15" s="41">
        <v>19047.566666666666</v>
      </c>
      <c r="L15" s="41">
        <v>19145.783333333333</v>
      </c>
      <c r="M15" s="31">
        <v>18949.349999999999</v>
      </c>
      <c r="N15" s="31">
        <v>18740.099999999999</v>
      </c>
      <c r="O15" s="42">
        <v>28175</v>
      </c>
      <c r="P15" s="43">
        <v>-8.8652482269503544E-4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264.25</v>
      </c>
      <c r="F16" s="40">
        <v>262.91666666666669</v>
      </c>
      <c r="G16" s="41">
        <v>258.43333333333339</v>
      </c>
      <c r="H16" s="41">
        <v>252.61666666666673</v>
      </c>
      <c r="I16" s="41">
        <v>248.13333333333344</v>
      </c>
      <c r="J16" s="41">
        <v>268.73333333333335</v>
      </c>
      <c r="K16" s="41">
        <v>273.21666666666658</v>
      </c>
      <c r="L16" s="41">
        <v>279.0333333333333</v>
      </c>
      <c r="M16" s="31">
        <v>267.39999999999998</v>
      </c>
      <c r="N16" s="31">
        <v>257.10000000000002</v>
      </c>
      <c r="O16" s="42">
        <v>10192000</v>
      </c>
      <c r="P16" s="43">
        <v>-4.2033235581622676E-2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2247.3000000000002</v>
      </c>
      <c r="F17" s="40">
        <v>2242.4500000000003</v>
      </c>
      <c r="G17" s="41">
        <v>2222.9500000000007</v>
      </c>
      <c r="H17" s="41">
        <v>2198.6000000000004</v>
      </c>
      <c r="I17" s="41">
        <v>2179.1000000000008</v>
      </c>
      <c r="J17" s="41">
        <v>2266.8000000000006</v>
      </c>
      <c r="K17" s="41">
        <v>2286.2999999999997</v>
      </c>
      <c r="L17" s="41">
        <v>2310.6500000000005</v>
      </c>
      <c r="M17" s="31">
        <v>2261.9499999999998</v>
      </c>
      <c r="N17" s="31">
        <v>2218.1</v>
      </c>
      <c r="O17" s="42">
        <v>2167750</v>
      </c>
      <c r="P17" s="43">
        <v>-3.1605986151440696E-2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1686.15</v>
      </c>
      <c r="F18" s="40">
        <v>1680.1833333333334</v>
      </c>
      <c r="G18" s="41">
        <v>1664.3666666666668</v>
      </c>
      <c r="H18" s="41">
        <v>1642.5833333333335</v>
      </c>
      <c r="I18" s="41">
        <v>1626.7666666666669</v>
      </c>
      <c r="J18" s="41">
        <v>1701.9666666666667</v>
      </c>
      <c r="K18" s="41">
        <v>1717.7833333333333</v>
      </c>
      <c r="L18" s="41">
        <v>1739.5666666666666</v>
      </c>
      <c r="M18" s="31">
        <v>1696</v>
      </c>
      <c r="N18" s="31">
        <v>1658.4</v>
      </c>
      <c r="O18" s="42">
        <v>21231500</v>
      </c>
      <c r="P18" s="43">
        <v>1.0608703852138244E-3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748.8</v>
      </c>
      <c r="F19" s="40">
        <v>743.9666666666667</v>
      </c>
      <c r="G19" s="41">
        <v>733.83333333333337</v>
      </c>
      <c r="H19" s="41">
        <v>718.86666666666667</v>
      </c>
      <c r="I19" s="41">
        <v>708.73333333333335</v>
      </c>
      <c r="J19" s="41">
        <v>758.93333333333339</v>
      </c>
      <c r="K19" s="41">
        <v>769.06666666666661</v>
      </c>
      <c r="L19" s="41">
        <v>784.03333333333342</v>
      </c>
      <c r="M19" s="31">
        <v>754.1</v>
      </c>
      <c r="N19" s="31">
        <v>729</v>
      </c>
      <c r="O19" s="42">
        <v>90492500</v>
      </c>
      <c r="P19" s="43">
        <v>-2.9336014433870013E-3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3432.45</v>
      </c>
      <c r="F20" s="40">
        <v>3423.6</v>
      </c>
      <c r="G20" s="41">
        <v>3392.25</v>
      </c>
      <c r="H20" s="41">
        <v>3352.05</v>
      </c>
      <c r="I20" s="41">
        <v>3320.7000000000003</v>
      </c>
      <c r="J20" s="41">
        <v>3463.7999999999997</v>
      </c>
      <c r="K20" s="41">
        <v>3495.1499999999992</v>
      </c>
      <c r="L20" s="41">
        <v>3535.3499999999995</v>
      </c>
      <c r="M20" s="31">
        <v>3454.95</v>
      </c>
      <c r="N20" s="31">
        <v>3383.4</v>
      </c>
      <c r="O20" s="42">
        <v>411200</v>
      </c>
      <c r="P20" s="43">
        <v>-7.3038773669972953E-2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634.85</v>
      </c>
      <c r="F21" s="40">
        <v>633.93333333333339</v>
      </c>
      <c r="G21" s="41">
        <v>629.26666666666677</v>
      </c>
      <c r="H21" s="41">
        <v>623.68333333333339</v>
      </c>
      <c r="I21" s="41">
        <v>619.01666666666677</v>
      </c>
      <c r="J21" s="41">
        <v>639.51666666666677</v>
      </c>
      <c r="K21" s="41">
        <v>644.18333333333328</v>
      </c>
      <c r="L21" s="41">
        <v>649.76666666666677</v>
      </c>
      <c r="M21" s="31">
        <v>638.6</v>
      </c>
      <c r="N21" s="31">
        <v>628.35</v>
      </c>
      <c r="O21" s="42">
        <v>9960000</v>
      </c>
      <c r="P21" s="43">
        <v>-1.532377656945131E-2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373.95</v>
      </c>
      <c r="F22" s="40">
        <v>374.55</v>
      </c>
      <c r="G22" s="41">
        <v>371.05</v>
      </c>
      <c r="H22" s="41">
        <v>368.15</v>
      </c>
      <c r="I22" s="41">
        <v>364.65</v>
      </c>
      <c r="J22" s="41">
        <v>377.45000000000005</v>
      </c>
      <c r="K22" s="41">
        <v>380.95000000000005</v>
      </c>
      <c r="L22" s="41">
        <v>383.85000000000008</v>
      </c>
      <c r="M22" s="31">
        <v>378.05</v>
      </c>
      <c r="N22" s="31">
        <v>371.65</v>
      </c>
      <c r="O22" s="42">
        <v>12532500</v>
      </c>
      <c r="P22" s="43">
        <v>-1.4856738592147152E-2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794.15</v>
      </c>
      <c r="F23" s="40">
        <v>799.36666666666679</v>
      </c>
      <c r="G23" s="41">
        <v>786.23333333333358</v>
      </c>
      <c r="H23" s="41">
        <v>778.31666666666683</v>
      </c>
      <c r="I23" s="41">
        <v>765.18333333333362</v>
      </c>
      <c r="J23" s="41">
        <v>807.28333333333353</v>
      </c>
      <c r="K23" s="41">
        <v>820.41666666666674</v>
      </c>
      <c r="L23" s="41">
        <v>828.33333333333348</v>
      </c>
      <c r="M23" s="31">
        <v>812.5</v>
      </c>
      <c r="N23" s="31">
        <v>791.45</v>
      </c>
      <c r="O23" s="42">
        <v>1803900</v>
      </c>
      <c r="P23" s="43">
        <v>9.7397145256087319E-3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5342.4</v>
      </c>
      <c r="F24" s="40">
        <v>5348.2166666666662</v>
      </c>
      <c r="G24" s="41">
        <v>5249.1833333333325</v>
      </c>
      <c r="H24" s="41">
        <v>5155.9666666666662</v>
      </c>
      <c r="I24" s="41">
        <v>5056.9333333333325</v>
      </c>
      <c r="J24" s="41">
        <v>5441.4333333333325</v>
      </c>
      <c r="K24" s="41">
        <v>5540.4666666666672</v>
      </c>
      <c r="L24" s="41">
        <v>5633.6833333333325</v>
      </c>
      <c r="M24" s="31">
        <v>5447.25</v>
      </c>
      <c r="N24" s="31">
        <v>5255</v>
      </c>
      <c r="O24" s="42">
        <v>2102125</v>
      </c>
      <c r="P24" s="43">
        <v>-7.7880700926308338E-3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210.25</v>
      </c>
      <c r="F25" s="40">
        <v>209.81666666666669</v>
      </c>
      <c r="G25" s="41">
        <v>206.43333333333339</v>
      </c>
      <c r="H25" s="41">
        <v>202.6166666666667</v>
      </c>
      <c r="I25" s="41">
        <v>199.23333333333341</v>
      </c>
      <c r="J25" s="41">
        <v>213.63333333333338</v>
      </c>
      <c r="K25" s="41">
        <v>217.01666666666665</v>
      </c>
      <c r="L25" s="41">
        <v>220.83333333333337</v>
      </c>
      <c r="M25" s="31">
        <v>213.2</v>
      </c>
      <c r="N25" s="31">
        <v>206</v>
      </c>
      <c r="O25" s="42">
        <v>12657500</v>
      </c>
      <c r="P25" s="43">
        <v>-1.0939636647782769E-2</v>
      </c>
    </row>
    <row r="26" spans="1:16" ht="12.75" customHeight="1">
      <c r="A26" s="31">
        <v>16</v>
      </c>
      <c r="B26" s="289" t="s">
        <v>49</v>
      </c>
      <c r="C26" s="33" t="s">
        <v>55</v>
      </c>
      <c r="D26" s="34">
        <v>44560</v>
      </c>
      <c r="E26" s="40">
        <v>123</v>
      </c>
      <c r="F26" s="40">
        <v>122.53333333333335</v>
      </c>
      <c r="G26" s="41">
        <v>121.06666666666669</v>
      </c>
      <c r="H26" s="41">
        <v>119.13333333333334</v>
      </c>
      <c r="I26" s="41">
        <v>117.66666666666669</v>
      </c>
      <c r="J26" s="41">
        <v>124.4666666666667</v>
      </c>
      <c r="K26" s="41">
        <v>125.93333333333337</v>
      </c>
      <c r="L26" s="41">
        <v>127.8666666666667</v>
      </c>
      <c r="M26" s="31">
        <v>124</v>
      </c>
      <c r="N26" s="31">
        <v>120.6</v>
      </c>
      <c r="O26" s="42">
        <v>45733500</v>
      </c>
      <c r="P26" s="43">
        <v>-4.4083072100313475E-3</v>
      </c>
    </row>
    <row r="27" spans="1:16" ht="12.75" customHeight="1">
      <c r="A27" s="31">
        <v>17</v>
      </c>
      <c r="B27" s="290" t="s">
        <v>56</v>
      </c>
      <c r="C27" s="33" t="s">
        <v>57</v>
      </c>
      <c r="D27" s="34">
        <v>44560</v>
      </c>
      <c r="E27" s="40">
        <v>3046.4</v>
      </c>
      <c r="F27" s="40">
        <v>3050.8833333333332</v>
      </c>
      <c r="G27" s="41">
        <v>3026.7666666666664</v>
      </c>
      <c r="H27" s="41">
        <v>3007.1333333333332</v>
      </c>
      <c r="I27" s="41">
        <v>2983.0166666666664</v>
      </c>
      <c r="J27" s="41">
        <v>3070.5166666666664</v>
      </c>
      <c r="K27" s="41">
        <v>3094.6333333333332</v>
      </c>
      <c r="L27" s="41">
        <v>3114.2666666666664</v>
      </c>
      <c r="M27" s="31">
        <v>3075</v>
      </c>
      <c r="N27" s="31">
        <v>3031.25</v>
      </c>
      <c r="O27" s="42">
        <v>4445700</v>
      </c>
      <c r="P27" s="43">
        <v>3.4774107953355213E-2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2223.85</v>
      </c>
      <c r="F28" s="40">
        <v>2221.2000000000003</v>
      </c>
      <c r="G28" s="41">
        <v>2202.6500000000005</v>
      </c>
      <c r="H28" s="41">
        <v>2181.4500000000003</v>
      </c>
      <c r="I28" s="41">
        <v>2162.9000000000005</v>
      </c>
      <c r="J28" s="41">
        <v>2242.4000000000005</v>
      </c>
      <c r="K28" s="41">
        <v>2260.9500000000007</v>
      </c>
      <c r="L28" s="41">
        <v>2282.1500000000005</v>
      </c>
      <c r="M28" s="31">
        <v>2239.75</v>
      </c>
      <c r="N28" s="31">
        <v>2200</v>
      </c>
      <c r="O28" s="42">
        <v>481800</v>
      </c>
      <c r="P28" s="43">
        <v>3.9762611275964393E-2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8928.1</v>
      </c>
      <c r="F29" s="40">
        <v>8886.0166666666664</v>
      </c>
      <c r="G29" s="41">
        <v>8792.0333333333328</v>
      </c>
      <c r="H29" s="41">
        <v>8655.9666666666672</v>
      </c>
      <c r="I29" s="41">
        <v>8561.9833333333336</v>
      </c>
      <c r="J29" s="41">
        <v>9022.0833333333321</v>
      </c>
      <c r="K29" s="41">
        <v>9116.0666666666657</v>
      </c>
      <c r="L29" s="41">
        <v>9252.1333333333314</v>
      </c>
      <c r="M29" s="31">
        <v>8980</v>
      </c>
      <c r="N29" s="31">
        <v>8749.9500000000007</v>
      </c>
      <c r="O29" s="42">
        <v>45375</v>
      </c>
      <c r="P29" s="43">
        <v>-1.7857142857142856E-2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1130.75</v>
      </c>
      <c r="F30" s="40">
        <v>1134.8333333333333</v>
      </c>
      <c r="G30" s="41">
        <v>1111.5666666666666</v>
      </c>
      <c r="H30" s="41">
        <v>1092.3833333333334</v>
      </c>
      <c r="I30" s="41">
        <v>1069.1166666666668</v>
      </c>
      <c r="J30" s="41">
        <v>1154.0166666666664</v>
      </c>
      <c r="K30" s="41">
        <v>1177.2833333333333</v>
      </c>
      <c r="L30" s="41">
        <v>1196.4666666666662</v>
      </c>
      <c r="M30" s="31">
        <v>1158.0999999999999</v>
      </c>
      <c r="N30" s="31">
        <v>1115.6500000000001</v>
      </c>
      <c r="O30" s="42">
        <v>3704500</v>
      </c>
      <c r="P30" s="43">
        <v>-8.9620117710005349E-3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674.7</v>
      </c>
      <c r="F31" s="40">
        <v>672.03333333333342</v>
      </c>
      <c r="G31" s="41">
        <v>662.86666666666679</v>
      </c>
      <c r="H31" s="41">
        <v>651.03333333333342</v>
      </c>
      <c r="I31" s="41">
        <v>641.86666666666679</v>
      </c>
      <c r="J31" s="41">
        <v>683.86666666666679</v>
      </c>
      <c r="K31" s="41">
        <v>693.03333333333353</v>
      </c>
      <c r="L31" s="41">
        <v>704.86666666666679</v>
      </c>
      <c r="M31" s="31">
        <v>681.2</v>
      </c>
      <c r="N31" s="31">
        <v>660.2</v>
      </c>
      <c r="O31" s="42">
        <v>15399400</v>
      </c>
      <c r="P31" s="43">
        <v>-2.1029611829474514E-2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688.45</v>
      </c>
      <c r="F32" s="40">
        <v>684.30000000000007</v>
      </c>
      <c r="G32" s="41">
        <v>675.90000000000009</v>
      </c>
      <c r="H32" s="41">
        <v>663.35</v>
      </c>
      <c r="I32" s="41">
        <v>654.95000000000005</v>
      </c>
      <c r="J32" s="41">
        <v>696.85000000000014</v>
      </c>
      <c r="K32" s="41">
        <v>705.25</v>
      </c>
      <c r="L32" s="41">
        <v>717.80000000000018</v>
      </c>
      <c r="M32" s="31">
        <v>692.7</v>
      </c>
      <c r="N32" s="31">
        <v>671.75</v>
      </c>
      <c r="O32" s="42">
        <v>59572800</v>
      </c>
      <c r="P32" s="43">
        <v>-4.4315250452392867E-2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3293.35</v>
      </c>
      <c r="F33" s="40">
        <v>3294.0500000000006</v>
      </c>
      <c r="G33" s="41">
        <v>3266.1000000000013</v>
      </c>
      <c r="H33" s="41">
        <v>3238.8500000000008</v>
      </c>
      <c r="I33" s="41">
        <v>3210.9000000000015</v>
      </c>
      <c r="J33" s="41">
        <v>3321.3000000000011</v>
      </c>
      <c r="K33" s="41">
        <v>3349.2500000000009</v>
      </c>
      <c r="L33" s="41">
        <v>3376.5000000000009</v>
      </c>
      <c r="M33" s="31">
        <v>3322</v>
      </c>
      <c r="N33" s="31">
        <v>3266.8</v>
      </c>
      <c r="O33" s="42">
        <v>3368000</v>
      </c>
      <c r="P33" s="43">
        <v>-2.3201856148491878E-2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17196.849999999999</v>
      </c>
      <c r="F34" s="40">
        <v>17173.033333333329</v>
      </c>
      <c r="G34" s="41">
        <v>17001.266666666659</v>
      </c>
      <c r="H34" s="41">
        <v>16805.683333333331</v>
      </c>
      <c r="I34" s="41">
        <v>16633.916666666661</v>
      </c>
      <c r="J34" s="41">
        <v>17368.616666666658</v>
      </c>
      <c r="K34" s="41">
        <v>17540.383333333328</v>
      </c>
      <c r="L34" s="41">
        <v>17735.966666666656</v>
      </c>
      <c r="M34" s="31">
        <v>17344.8</v>
      </c>
      <c r="N34" s="31">
        <v>16977.45</v>
      </c>
      <c r="O34" s="42">
        <v>684600</v>
      </c>
      <c r="P34" s="43">
        <v>3.2462391132224863E-2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7128.5</v>
      </c>
      <c r="F35" s="40">
        <v>7100.833333333333</v>
      </c>
      <c r="G35" s="41">
        <v>7012.6666666666661</v>
      </c>
      <c r="H35" s="41">
        <v>6896.833333333333</v>
      </c>
      <c r="I35" s="41">
        <v>6808.6666666666661</v>
      </c>
      <c r="J35" s="41">
        <v>7216.6666666666661</v>
      </c>
      <c r="K35" s="41">
        <v>7304.8333333333321</v>
      </c>
      <c r="L35" s="41">
        <v>7420.6666666666661</v>
      </c>
      <c r="M35" s="31">
        <v>7189</v>
      </c>
      <c r="N35" s="31">
        <v>6985</v>
      </c>
      <c r="O35" s="42">
        <v>4044750</v>
      </c>
      <c r="P35" s="43">
        <v>-2.8200738805297776E-2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2161.4499999999998</v>
      </c>
      <c r="F36" s="40">
        <v>2163.1833333333329</v>
      </c>
      <c r="G36" s="41">
        <v>2133.4166666666661</v>
      </c>
      <c r="H36" s="41">
        <v>2105.3833333333332</v>
      </c>
      <c r="I36" s="41">
        <v>2075.6166666666663</v>
      </c>
      <c r="J36" s="41">
        <v>2191.2166666666658</v>
      </c>
      <c r="K36" s="41">
        <v>2220.9833333333331</v>
      </c>
      <c r="L36" s="41">
        <v>2249.0166666666655</v>
      </c>
      <c r="M36" s="31">
        <v>2192.9499999999998</v>
      </c>
      <c r="N36" s="31">
        <v>2135.15</v>
      </c>
      <c r="O36" s="42">
        <v>1789200</v>
      </c>
      <c r="P36" s="43">
        <v>1.0619069136918211E-2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280.10000000000002</v>
      </c>
      <c r="F37" s="40">
        <v>279.23333333333329</v>
      </c>
      <c r="G37" s="41">
        <v>275.26666666666659</v>
      </c>
      <c r="H37" s="41">
        <v>270.43333333333328</v>
      </c>
      <c r="I37" s="41">
        <v>266.46666666666658</v>
      </c>
      <c r="J37" s="41">
        <v>284.06666666666661</v>
      </c>
      <c r="K37" s="41">
        <v>288.0333333333333</v>
      </c>
      <c r="L37" s="41">
        <v>292.86666666666662</v>
      </c>
      <c r="M37" s="31">
        <v>283.2</v>
      </c>
      <c r="N37" s="31">
        <v>274.39999999999998</v>
      </c>
      <c r="O37" s="42">
        <v>23812200</v>
      </c>
      <c r="P37" s="43">
        <v>-1.9711004075583551E-2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89.9</v>
      </c>
      <c r="F38" s="40">
        <v>89.433333333333337</v>
      </c>
      <c r="G38" s="41">
        <v>88.416666666666671</v>
      </c>
      <c r="H38" s="41">
        <v>86.933333333333337</v>
      </c>
      <c r="I38" s="41">
        <v>85.916666666666671</v>
      </c>
      <c r="J38" s="41">
        <v>90.916666666666671</v>
      </c>
      <c r="K38" s="41">
        <v>91.933333333333323</v>
      </c>
      <c r="L38" s="41">
        <v>93.416666666666671</v>
      </c>
      <c r="M38" s="31">
        <v>90.45</v>
      </c>
      <c r="N38" s="31">
        <v>87.95</v>
      </c>
      <c r="O38" s="42">
        <v>136890000</v>
      </c>
      <c r="P38" s="43">
        <v>6.0189165950128975E-3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1920.35</v>
      </c>
      <c r="F39" s="40">
        <v>1904.5333333333335</v>
      </c>
      <c r="G39" s="41">
        <v>1883.416666666667</v>
      </c>
      <c r="H39" s="41">
        <v>1846.4833333333333</v>
      </c>
      <c r="I39" s="41">
        <v>1825.3666666666668</v>
      </c>
      <c r="J39" s="41">
        <v>1941.4666666666672</v>
      </c>
      <c r="K39" s="41">
        <v>1962.5833333333335</v>
      </c>
      <c r="L39" s="41">
        <v>1999.5166666666673</v>
      </c>
      <c r="M39" s="31">
        <v>1925.65</v>
      </c>
      <c r="N39" s="31">
        <v>1867.6</v>
      </c>
      <c r="O39" s="42">
        <v>1560350</v>
      </c>
      <c r="P39" s="43">
        <v>8.8904694167852068E-3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211.5</v>
      </c>
      <c r="F40" s="40">
        <v>211.75</v>
      </c>
      <c r="G40" s="41">
        <v>208.2</v>
      </c>
      <c r="H40" s="41">
        <v>204.89999999999998</v>
      </c>
      <c r="I40" s="41">
        <v>201.34999999999997</v>
      </c>
      <c r="J40" s="41">
        <v>215.05</v>
      </c>
      <c r="K40" s="41">
        <v>218.60000000000002</v>
      </c>
      <c r="L40" s="41">
        <v>221.90000000000003</v>
      </c>
      <c r="M40" s="31">
        <v>215.3</v>
      </c>
      <c r="N40" s="31">
        <v>208.45</v>
      </c>
      <c r="O40" s="42">
        <v>21470000</v>
      </c>
      <c r="P40" s="43">
        <v>7.6395503905505813E-2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740.2</v>
      </c>
      <c r="F41" s="40">
        <v>736.56666666666661</v>
      </c>
      <c r="G41" s="41">
        <v>731.63333333333321</v>
      </c>
      <c r="H41" s="41">
        <v>723.06666666666661</v>
      </c>
      <c r="I41" s="41">
        <v>718.13333333333321</v>
      </c>
      <c r="J41" s="41">
        <v>745.13333333333321</v>
      </c>
      <c r="K41" s="41">
        <v>750.06666666666661</v>
      </c>
      <c r="L41" s="41">
        <v>758.63333333333321</v>
      </c>
      <c r="M41" s="31">
        <v>741.5</v>
      </c>
      <c r="N41" s="31">
        <v>728</v>
      </c>
      <c r="O41" s="42">
        <v>4495700</v>
      </c>
      <c r="P41" s="43">
        <v>-3.9257169722614012E-2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700.5</v>
      </c>
      <c r="F42" s="40">
        <v>696.9666666666667</v>
      </c>
      <c r="G42" s="41">
        <v>689.93333333333339</v>
      </c>
      <c r="H42" s="41">
        <v>679.36666666666667</v>
      </c>
      <c r="I42" s="41">
        <v>672.33333333333337</v>
      </c>
      <c r="J42" s="41">
        <v>707.53333333333342</v>
      </c>
      <c r="K42" s="41">
        <v>714.56666666666672</v>
      </c>
      <c r="L42" s="41">
        <v>725.13333333333344</v>
      </c>
      <c r="M42" s="31">
        <v>704</v>
      </c>
      <c r="N42" s="31">
        <v>686.4</v>
      </c>
      <c r="O42" s="42">
        <v>8484000</v>
      </c>
      <c r="P42" s="43">
        <v>-2.9087703834288232E-3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702.55</v>
      </c>
      <c r="F43" s="40">
        <v>702.43333333333339</v>
      </c>
      <c r="G43" s="41">
        <v>695.86666666666679</v>
      </c>
      <c r="H43" s="41">
        <v>689.18333333333339</v>
      </c>
      <c r="I43" s="41">
        <v>682.61666666666679</v>
      </c>
      <c r="J43" s="41">
        <v>709.11666666666679</v>
      </c>
      <c r="K43" s="41">
        <v>715.68333333333339</v>
      </c>
      <c r="L43" s="41">
        <v>722.36666666666679</v>
      </c>
      <c r="M43" s="31">
        <v>709</v>
      </c>
      <c r="N43" s="31">
        <v>695.75</v>
      </c>
      <c r="O43" s="42">
        <v>68628644</v>
      </c>
      <c r="P43" s="43">
        <v>6.8295582713936804E-3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62.4</v>
      </c>
      <c r="F44" s="40">
        <v>62.15</v>
      </c>
      <c r="G44" s="41">
        <v>61.4</v>
      </c>
      <c r="H44" s="41">
        <v>60.4</v>
      </c>
      <c r="I44" s="41">
        <v>59.65</v>
      </c>
      <c r="J44" s="41">
        <v>63.15</v>
      </c>
      <c r="K44" s="41">
        <v>63.9</v>
      </c>
      <c r="L44" s="41">
        <v>64.900000000000006</v>
      </c>
      <c r="M44" s="31">
        <v>62.9</v>
      </c>
      <c r="N44" s="31">
        <v>61.15</v>
      </c>
      <c r="O44" s="42">
        <v>109893000</v>
      </c>
      <c r="P44" s="43">
        <v>5.572636433512683E-3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362.15</v>
      </c>
      <c r="F45" s="40">
        <v>362.40000000000003</v>
      </c>
      <c r="G45" s="41">
        <v>358.30000000000007</v>
      </c>
      <c r="H45" s="41">
        <v>354.45000000000005</v>
      </c>
      <c r="I45" s="41">
        <v>350.35000000000008</v>
      </c>
      <c r="J45" s="41">
        <v>366.25000000000006</v>
      </c>
      <c r="K45" s="41">
        <v>370.35000000000008</v>
      </c>
      <c r="L45" s="41">
        <v>374.20000000000005</v>
      </c>
      <c r="M45" s="31">
        <v>366.5</v>
      </c>
      <c r="N45" s="31">
        <v>358.55</v>
      </c>
      <c r="O45" s="42">
        <v>18825500</v>
      </c>
      <c r="P45" s="43">
        <v>1.5130844598784571E-2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16322.3</v>
      </c>
      <c r="F46" s="40">
        <v>16300.349999999999</v>
      </c>
      <c r="G46" s="41">
        <v>16183.599999999999</v>
      </c>
      <c r="H46" s="41">
        <v>16044.9</v>
      </c>
      <c r="I46" s="41">
        <v>15928.15</v>
      </c>
      <c r="J46" s="41">
        <v>16439.049999999996</v>
      </c>
      <c r="K46" s="41">
        <v>16555.799999999996</v>
      </c>
      <c r="L46" s="41">
        <v>16694.499999999996</v>
      </c>
      <c r="M46" s="31">
        <v>16417.099999999999</v>
      </c>
      <c r="N46" s="31">
        <v>16161.65</v>
      </c>
      <c r="O46" s="42">
        <v>156150</v>
      </c>
      <c r="P46" s="43">
        <v>-7.941550190597205E-3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388.6</v>
      </c>
      <c r="F47" s="40">
        <v>387.98333333333335</v>
      </c>
      <c r="G47" s="41">
        <v>386.2166666666667</v>
      </c>
      <c r="H47" s="41">
        <v>383.83333333333337</v>
      </c>
      <c r="I47" s="41">
        <v>382.06666666666672</v>
      </c>
      <c r="J47" s="41">
        <v>390.36666666666667</v>
      </c>
      <c r="K47" s="41">
        <v>392.13333333333333</v>
      </c>
      <c r="L47" s="41">
        <v>394.51666666666665</v>
      </c>
      <c r="M47" s="31">
        <v>389.75</v>
      </c>
      <c r="N47" s="31">
        <v>385.6</v>
      </c>
      <c r="O47" s="42">
        <v>29818800</v>
      </c>
      <c r="P47" s="43">
        <v>-2.6846031839276273E-2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3493.05</v>
      </c>
      <c r="F48" s="40">
        <v>3505.5666666666671</v>
      </c>
      <c r="G48" s="41">
        <v>3473.9333333333343</v>
      </c>
      <c r="H48" s="41">
        <v>3454.8166666666671</v>
      </c>
      <c r="I48" s="41">
        <v>3423.1833333333343</v>
      </c>
      <c r="J48" s="41">
        <v>3524.6833333333343</v>
      </c>
      <c r="K48" s="41">
        <v>3556.3166666666666</v>
      </c>
      <c r="L48" s="41">
        <v>3575.4333333333343</v>
      </c>
      <c r="M48" s="31">
        <v>3537.2</v>
      </c>
      <c r="N48" s="31">
        <v>3486.45</v>
      </c>
      <c r="O48" s="42">
        <v>1438200</v>
      </c>
      <c r="P48" s="43">
        <v>2.4358974358974359E-2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476.3</v>
      </c>
      <c r="F49" s="40">
        <v>475.75</v>
      </c>
      <c r="G49" s="41">
        <v>469.55</v>
      </c>
      <c r="H49" s="41">
        <v>462.8</v>
      </c>
      <c r="I49" s="41">
        <v>456.6</v>
      </c>
      <c r="J49" s="41">
        <v>482.5</v>
      </c>
      <c r="K49" s="41">
        <v>488.70000000000005</v>
      </c>
      <c r="L49" s="41">
        <v>495.45</v>
      </c>
      <c r="M49" s="31">
        <v>481.95</v>
      </c>
      <c r="N49" s="31">
        <v>469</v>
      </c>
      <c r="O49" s="42">
        <v>4369300</v>
      </c>
      <c r="P49" s="43">
        <v>5.3843852826802275E-3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451.3</v>
      </c>
      <c r="F50" s="40">
        <v>451.95</v>
      </c>
      <c r="G50" s="41">
        <v>447.84999999999997</v>
      </c>
      <c r="H50" s="41">
        <v>444.4</v>
      </c>
      <c r="I50" s="41">
        <v>440.29999999999995</v>
      </c>
      <c r="J50" s="41">
        <v>455.4</v>
      </c>
      <c r="K50" s="41">
        <v>459.5</v>
      </c>
      <c r="L50" s="41">
        <v>462.95</v>
      </c>
      <c r="M50" s="31">
        <v>456.05</v>
      </c>
      <c r="N50" s="31">
        <v>448.5</v>
      </c>
      <c r="O50" s="42">
        <v>20004600</v>
      </c>
      <c r="P50" s="43">
        <v>-1.6493485073396007E-4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210.15</v>
      </c>
      <c r="F51" s="40">
        <v>208.88333333333333</v>
      </c>
      <c r="G51" s="41">
        <v>206.01666666666665</v>
      </c>
      <c r="H51" s="41">
        <v>201.88333333333333</v>
      </c>
      <c r="I51" s="41">
        <v>199.01666666666665</v>
      </c>
      <c r="J51" s="41">
        <v>213.01666666666665</v>
      </c>
      <c r="K51" s="41">
        <v>215.88333333333333</v>
      </c>
      <c r="L51" s="41">
        <v>220.01666666666665</v>
      </c>
      <c r="M51" s="31">
        <v>211.75</v>
      </c>
      <c r="N51" s="31">
        <v>204.75</v>
      </c>
      <c r="O51" s="42">
        <v>49647600</v>
      </c>
      <c r="P51" s="43">
        <v>4.3525571273122962E-4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586.4</v>
      </c>
      <c r="F52" s="40">
        <v>583.25</v>
      </c>
      <c r="G52" s="41">
        <v>576.5</v>
      </c>
      <c r="H52" s="41">
        <v>566.6</v>
      </c>
      <c r="I52" s="41">
        <v>559.85</v>
      </c>
      <c r="J52" s="41">
        <v>593.15</v>
      </c>
      <c r="K52" s="41">
        <v>599.9</v>
      </c>
      <c r="L52" s="41">
        <v>609.79999999999995</v>
      </c>
      <c r="M52" s="31">
        <v>590</v>
      </c>
      <c r="N52" s="31">
        <v>573.35</v>
      </c>
      <c r="O52" s="42">
        <v>4762875</v>
      </c>
      <c r="P52" s="43">
        <v>-1.7893043827905106E-2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401.15</v>
      </c>
      <c r="F53" s="40">
        <v>402.59999999999997</v>
      </c>
      <c r="G53" s="41">
        <v>395.74999999999994</v>
      </c>
      <c r="H53" s="41">
        <v>390.34999999999997</v>
      </c>
      <c r="I53" s="41">
        <v>383.49999999999994</v>
      </c>
      <c r="J53" s="41">
        <v>407.99999999999994</v>
      </c>
      <c r="K53" s="41">
        <v>414.84999999999997</v>
      </c>
      <c r="L53" s="41">
        <v>420.24999999999994</v>
      </c>
      <c r="M53" s="31">
        <v>409.45</v>
      </c>
      <c r="N53" s="31">
        <v>397.2</v>
      </c>
      <c r="O53" s="42">
        <v>2521500</v>
      </c>
      <c r="P53" s="43">
        <v>9.5827900912646674E-2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564.75</v>
      </c>
      <c r="F54" s="40">
        <v>564.5</v>
      </c>
      <c r="G54" s="41">
        <v>555</v>
      </c>
      <c r="H54" s="41">
        <v>545.25</v>
      </c>
      <c r="I54" s="41">
        <v>535.75</v>
      </c>
      <c r="J54" s="41">
        <v>574.25</v>
      </c>
      <c r="K54" s="41">
        <v>583.75</v>
      </c>
      <c r="L54" s="41">
        <v>593.5</v>
      </c>
      <c r="M54" s="31">
        <v>574</v>
      </c>
      <c r="N54" s="31">
        <v>554.75</v>
      </c>
      <c r="O54" s="42">
        <v>8768750</v>
      </c>
      <c r="P54" s="43">
        <v>-1.6404935501962984E-2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894</v>
      </c>
      <c r="F55" s="40">
        <v>893.41666666666663</v>
      </c>
      <c r="G55" s="41">
        <v>886.93333333333328</v>
      </c>
      <c r="H55" s="41">
        <v>879.86666666666667</v>
      </c>
      <c r="I55" s="41">
        <v>873.38333333333333</v>
      </c>
      <c r="J55" s="41">
        <v>900.48333333333323</v>
      </c>
      <c r="K55" s="41">
        <v>906.96666666666658</v>
      </c>
      <c r="L55" s="41">
        <v>914.03333333333319</v>
      </c>
      <c r="M55" s="31">
        <v>899.9</v>
      </c>
      <c r="N55" s="31">
        <v>886.35</v>
      </c>
      <c r="O55" s="42">
        <v>10803650</v>
      </c>
      <c r="P55" s="43">
        <v>2.7255871446229915E-2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151.5</v>
      </c>
      <c r="F56" s="40">
        <v>151.01666666666668</v>
      </c>
      <c r="G56" s="41">
        <v>150.28333333333336</v>
      </c>
      <c r="H56" s="41">
        <v>149.06666666666669</v>
      </c>
      <c r="I56" s="41">
        <v>148.33333333333337</v>
      </c>
      <c r="J56" s="41">
        <v>152.23333333333335</v>
      </c>
      <c r="K56" s="41">
        <v>152.96666666666664</v>
      </c>
      <c r="L56" s="41">
        <v>154.18333333333334</v>
      </c>
      <c r="M56" s="31">
        <v>151.75</v>
      </c>
      <c r="N56" s="31">
        <v>149.80000000000001</v>
      </c>
      <c r="O56" s="42">
        <v>52701600</v>
      </c>
      <c r="P56" s="43">
        <v>-1.7615282235966492E-2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5132.6000000000004</v>
      </c>
      <c r="F57" s="40">
        <v>5085.55</v>
      </c>
      <c r="G57" s="41">
        <v>5009.05</v>
      </c>
      <c r="H57" s="41">
        <v>4885.5</v>
      </c>
      <c r="I57" s="41">
        <v>4809</v>
      </c>
      <c r="J57" s="41">
        <v>5209.1000000000004</v>
      </c>
      <c r="K57" s="41">
        <v>5285.6</v>
      </c>
      <c r="L57" s="41">
        <v>5409.1500000000005</v>
      </c>
      <c r="M57" s="31">
        <v>5162.05</v>
      </c>
      <c r="N57" s="31">
        <v>4962</v>
      </c>
      <c r="O57" s="42">
        <v>1108000</v>
      </c>
      <c r="P57" s="43">
        <v>2.2611905860636824E-2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1448.45</v>
      </c>
      <c r="F58" s="40">
        <v>1442.9666666666669</v>
      </c>
      <c r="G58" s="41">
        <v>1434.0333333333338</v>
      </c>
      <c r="H58" s="41">
        <v>1419.6166666666668</v>
      </c>
      <c r="I58" s="41">
        <v>1410.6833333333336</v>
      </c>
      <c r="J58" s="41">
        <v>1457.3833333333339</v>
      </c>
      <c r="K58" s="41">
        <v>1466.3166666666668</v>
      </c>
      <c r="L58" s="41">
        <v>1480.733333333334</v>
      </c>
      <c r="M58" s="31">
        <v>1451.9</v>
      </c>
      <c r="N58" s="31">
        <v>1428.55</v>
      </c>
      <c r="O58" s="42">
        <v>3565450</v>
      </c>
      <c r="P58" s="43">
        <v>2.8548926954124827E-3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639.20000000000005</v>
      </c>
      <c r="F59" s="40">
        <v>639.56666666666672</v>
      </c>
      <c r="G59" s="41">
        <v>633.13333333333344</v>
      </c>
      <c r="H59" s="41">
        <v>627.06666666666672</v>
      </c>
      <c r="I59" s="41">
        <v>620.63333333333344</v>
      </c>
      <c r="J59" s="41">
        <v>645.63333333333344</v>
      </c>
      <c r="K59" s="41">
        <v>652.06666666666661</v>
      </c>
      <c r="L59" s="41">
        <v>658.13333333333344</v>
      </c>
      <c r="M59" s="31">
        <v>646</v>
      </c>
      <c r="N59" s="31">
        <v>633.5</v>
      </c>
      <c r="O59" s="42">
        <v>5574981</v>
      </c>
      <c r="P59" s="43">
        <v>-1.2553630033491815E-2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758.65</v>
      </c>
      <c r="F60" s="40">
        <v>755.80000000000007</v>
      </c>
      <c r="G60" s="41">
        <v>750.10000000000014</v>
      </c>
      <c r="H60" s="41">
        <v>741.55000000000007</v>
      </c>
      <c r="I60" s="41">
        <v>735.85000000000014</v>
      </c>
      <c r="J60" s="41">
        <v>764.35000000000014</v>
      </c>
      <c r="K60" s="41">
        <v>770.05000000000018</v>
      </c>
      <c r="L60" s="41">
        <v>778.60000000000014</v>
      </c>
      <c r="M60" s="31">
        <v>761.5</v>
      </c>
      <c r="N60" s="31">
        <v>747.25</v>
      </c>
      <c r="O60" s="42">
        <v>1465000</v>
      </c>
      <c r="P60" s="43">
        <v>-4.4824775876120618E-2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433.85</v>
      </c>
      <c r="F61" s="40">
        <v>432.2833333333333</v>
      </c>
      <c r="G61" s="41">
        <v>428.91666666666663</v>
      </c>
      <c r="H61" s="41">
        <v>423.98333333333335</v>
      </c>
      <c r="I61" s="41">
        <v>420.61666666666667</v>
      </c>
      <c r="J61" s="41">
        <v>437.21666666666658</v>
      </c>
      <c r="K61" s="41">
        <v>440.58333333333326</v>
      </c>
      <c r="L61" s="41">
        <v>445.51666666666654</v>
      </c>
      <c r="M61" s="31">
        <v>435.65</v>
      </c>
      <c r="N61" s="31">
        <v>427.35</v>
      </c>
      <c r="O61" s="42">
        <v>2381500</v>
      </c>
      <c r="P61" s="43">
        <v>1.9303201506591337E-2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145.6</v>
      </c>
      <c r="F62" s="40">
        <v>145.26666666666668</v>
      </c>
      <c r="G62" s="41">
        <v>143.78333333333336</v>
      </c>
      <c r="H62" s="41">
        <v>141.96666666666667</v>
      </c>
      <c r="I62" s="41">
        <v>140.48333333333335</v>
      </c>
      <c r="J62" s="41">
        <v>147.08333333333337</v>
      </c>
      <c r="K62" s="41">
        <v>148.56666666666666</v>
      </c>
      <c r="L62" s="41">
        <v>150.38333333333338</v>
      </c>
      <c r="M62" s="31">
        <v>146.75</v>
      </c>
      <c r="N62" s="31">
        <v>143.44999999999999</v>
      </c>
      <c r="O62" s="42">
        <v>9534700</v>
      </c>
      <c r="P62" s="43">
        <v>-2.5818910027177799E-2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948.65</v>
      </c>
      <c r="F63" s="40">
        <v>943.31666666666661</v>
      </c>
      <c r="G63" s="41">
        <v>931.58333333333326</v>
      </c>
      <c r="H63" s="41">
        <v>914.51666666666665</v>
      </c>
      <c r="I63" s="41">
        <v>902.7833333333333</v>
      </c>
      <c r="J63" s="41">
        <v>960.38333333333321</v>
      </c>
      <c r="K63" s="41">
        <v>972.11666666666656</v>
      </c>
      <c r="L63" s="41">
        <v>989.18333333333317</v>
      </c>
      <c r="M63" s="31">
        <v>955.05</v>
      </c>
      <c r="N63" s="31">
        <v>926.25</v>
      </c>
      <c r="O63" s="42">
        <v>1494600</v>
      </c>
      <c r="P63" s="43">
        <v>0.10563692853972481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574</v>
      </c>
      <c r="F64" s="40">
        <v>572.5333333333333</v>
      </c>
      <c r="G64" s="41">
        <v>569.56666666666661</v>
      </c>
      <c r="H64" s="41">
        <v>565.13333333333333</v>
      </c>
      <c r="I64" s="41">
        <v>562.16666666666663</v>
      </c>
      <c r="J64" s="41">
        <v>576.96666666666658</v>
      </c>
      <c r="K64" s="41">
        <v>579.93333333333328</v>
      </c>
      <c r="L64" s="41">
        <v>584.36666666666656</v>
      </c>
      <c r="M64" s="31">
        <v>575.5</v>
      </c>
      <c r="N64" s="31">
        <v>568.1</v>
      </c>
      <c r="O64" s="42">
        <v>11142500</v>
      </c>
      <c r="P64" s="43">
        <v>-1.3392363032650803E-2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1867.4</v>
      </c>
      <c r="F65" s="40">
        <v>1860.6833333333334</v>
      </c>
      <c r="G65" s="41">
        <v>1808.7166666666667</v>
      </c>
      <c r="H65" s="41">
        <v>1750.0333333333333</v>
      </c>
      <c r="I65" s="41">
        <v>1698.0666666666666</v>
      </c>
      <c r="J65" s="41">
        <v>1919.3666666666668</v>
      </c>
      <c r="K65" s="41">
        <v>1971.3333333333335</v>
      </c>
      <c r="L65" s="41">
        <v>2030.0166666666669</v>
      </c>
      <c r="M65" s="31">
        <v>1912.65</v>
      </c>
      <c r="N65" s="31">
        <v>1802</v>
      </c>
      <c r="O65" s="42">
        <v>579750</v>
      </c>
      <c r="P65" s="43">
        <v>0.16532663316582916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2295.4499999999998</v>
      </c>
      <c r="F66" s="40">
        <v>2289.4500000000003</v>
      </c>
      <c r="G66" s="41">
        <v>2262.6000000000004</v>
      </c>
      <c r="H66" s="41">
        <v>2229.75</v>
      </c>
      <c r="I66" s="41">
        <v>2202.9</v>
      </c>
      <c r="J66" s="41">
        <v>2322.3000000000006</v>
      </c>
      <c r="K66" s="41">
        <v>2349.15</v>
      </c>
      <c r="L66" s="41">
        <v>2382.0000000000009</v>
      </c>
      <c r="M66" s="31">
        <v>2316.3000000000002</v>
      </c>
      <c r="N66" s="31">
        <v>2256.6</v>
      </c>
      <c r="O66" s="42">
        <v>2582250</v>
      </c>
      <c r="P66" s="43">
        <v>-9.3986765128992039E-3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259.60000000000002</v>
      </c>
      <c r="F67" s="40">
        <v>256.08333333333331</v>
      </c>
      <c r="G67" s="41">
        <v>251.51666666666665</v>
      </c>
      <c r="H67" s="41">
        <v>243.43333333333334</v>
      </c>
      <c r="I67" s="41">
        <v>238.86666666666667</v>
      </c>
      <c r="J67" s="41">
        <v>264.16666666666663</v>
      </c>
      <c r="K67" s="41">
        <v>268.73333333333335</v>
      </c>
      <c r="L67" s="41">
        <v>276.81666666666661</v>
      </c>
      <c r="M67" s="31">
        <v>260.64999999999998</v>
      </c>
      <c r="N67" s="31">
        <v>248</v>
      </c>
      <c r="O67" s="42">
        <v>15320300</v>
      </c>
      <c r="P67" s="43">
        <v>7.8355188602881654E-2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4648.75</v>
      </c>
      <c r="F68" s="40">
        <v>4647.6500000000005</v>
      </c>
      <c r="G68" s="41">
        <v>4607.3500000000013</v>
      </c>
      <c r="H68" s="41">
        <v>4565.9500000000007</v>
      </c>
      <c r="I68" s="41">
        <v>4525.6500000000015</v>
      </c>
      <c r="J68" s="41">
        <v>4689.0500000000011</v>
      </c>
      <c r="K68" s="41">
        <v>4729.3500000000004</v>
      </c>
      <c r="L68" s="41">
        <v>4770.7500000000009</v>
      </c>
      <c r="M68" s="31">
        <v>4687.95</v>
      </c>
      <c r="N68" s="31">
        <v>4606.25</v>
      </c>
      <c r="O68" s="42">
        <v>2284900</v>
      </c>
      <c r="P68" s="43">
        <v>7.8514401658506469E-3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5247.45</v>
      </c>
      <c r="F69" s="40">
        <v>5207.1500000000005</v>
      </c>
      <c r="G69" s="41">
        <v>5154.5500000000011</v>
      </c>
      <c r="H69" s="41">
        <v>5061.6500000000005</v>
      </c>
      <c r="I69" s="41">
        <v>5009.0500000000011</v>
      </c>
      <c r="J69" s="41">
        <v>5300.0500000000011</v>
      </c>
      <c r="K69" s="41">
        <v>5352.6500000000015</v>
      </c>
      <c r="L69" s="41">
        <v>5445.5500000000011</v>
      </c>
      <c r="M69" s="31">
        <v>5259.75</v>
      </c>
      <c r="N69" s="31">
        <v>5114.25</v>
      </c>
      <c r="O69" s="42">
        <v>413625</v>
      </c>
      <c r="P69" s="43">
        <v>1.8153846153846152E-2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392.15</v>
      </c>
      <c r="F70" s="40">
        <v>387.98333333333335</v>
      </c>
      <c r="G70" s="41">
        <v>381.66666666666669</v>
      </c>
      <c r="H70" s="41">
        <v>371.18333333333334</v>
      </c>
      <c r="I70" s="41">
        <v>364.86666666666667</v>
      </c>
      <c r="J70" s="41">
        <v>398.4666666666667</v>
      </c>
      <c r="K70" s="41">
        <v>404.7833333333333</v>
      </c>
      <c r="L70" s="41">
        <v>415.26666666666671</v>
      </c>
      <c r="M70" s="31">
        <v>394.3</v>
      </c>
      <c r="N70" s="31">
        <v>377.5</v>
      </c>
      <c r="O70" s="42">
        <v>33925650</v>
      </c>
      <c r="P70" s="43">
        <v>-5.3214648541434857E-3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4540.05</v>
      </c>
      <c r="F71" s="40">
        <v>4519.8666666666668</v>
      </c>
      <c r="G71" s="41">
        <v>4479.8333333333339</v>
      </c>
      <c r="H71" s="41">
        <v>4419.6166666666668</v>
      </c>
      <c r="I71" s="41">
        <v>4379.5833333333339</v>
      </c>
      <c r="J71" s="41">
        <v>4580.0833333333339</v>
      </c>
      <c r="K71" s="41">
        <v>4620.1166666666668</v>
      </c>
      <c r="L71" s="41">
        <v>4680.3333333333339</v>
      </c>
      <c r="M71" s="31">
        <v>4559.8999999999996</v>
      </c>
      <c r="N71" s="31">
        <v>4459.6499999999996</v>
      </c>
      <c r="O71" s="42">
        <v>2862750</v>
      </c>
      <c r="P71" s="43">
        <v>1.1125827814569536E-2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2478.5500000000002</v>
      </c>
      <c r="F72" s="40">
        <v>2475.3666666666668</v>
      </c>
      <c r="G72" s="41">
        <v>2450.7333333333336</v>
      </c>
      <c r="H72" s="41">
        <v>2422.916666666667</v>
      </c>
      <c r="I72" s="41">
        <v>2398.2833333333338</v>
      </c>
      <c r="J72" s="41">
        <v>2503.1833333333334</v>
      </c>
      <c r="K72" s="41">
        <v>2527.8166666666666</v>
      </c>
      <c r="L72" s="41">
        <v>2555.6333333333332</v>
      </c>
      <c r="M72" s="31">
        <v>2500</v>
      </c>
      <c r="N72" s="31">
        <v>2447.5500000000002</v>
      </c>
      <c r="O72" s="42">
        <v>3588200</v>
      </c>
      <c r="P72" s="43">
        <v>-5.8184639255236615E-3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1861.55</v>
      </c>
      <c r="F73" s="40">
        <v>1860.6166666666668</v>
      </c>
      <c r="G73" s="41">
        <v>1849.9333333333336</v>
      </c>
      <c r="H73" s="41">
        <v>1838.3166666666668</v>
      </c>
      <c r="I73" s="41">
        <v>1827.6333333333337</v>
      </c>
      <c r="J73" s="41">
        <v>1872.2333333333336</v>
      </c>
      <c r="K73" s="41">
        <v>1882.916666666667</v>
      </c>
      <c r="L73" s="41">
        <v>1894.5333333333335</v>
      </c>
      <c r="M73" s="31">
        <v>1871.3</v>
      </c>
      <c r="N73" s="31">
        <v>1849</v>
      </c>
      <c r="O73" s="42">
        <v>6523550</v>
      </c>
      <c r="P73" s="43">
        <v>1.4353259034110097E-3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165.35</v>
      </c>
      <c r="F74" s="40">
        <v>164.96666666666667</v>
      </c>
      <c r="G74" s="41">
        <v>164.08333333333334</v>
      </c>
      <c r="H74" s="41">
        <v>162.81666666666666</v>
      </c>
      <c r="I74" s="41">
        <v>161.93333333333334</v>
      </c>
      <c r="J74" s="41">
        <v>166.23333333333335</v>
      </c>
      <c r="K74" s="41">
        <v>167.11666666666667</v>
      </c>
      <c r="L74" s="41">
        <v>168.38333333333335</v>
      </c>
      <c r="M74" s="31">
        <v>165.85</v>
      </c>
      <c r="N74" s="31">
        <v>163.69999999999999</v>
      </c>
      <c r="O74" s="42">
        <v>26312400</v>
      </c>
      <c r="P74" s="43">
        <v>-8.6803200868032001E-3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89.85</v>
      </c>
      <c r="F75" s="40">
        <v>89.55</v>
      </c>
      <c r="G75" s="41">
        <v>88.75</v>
      </c>
      <c r="H75" s="41">
        <v>87.65</v>
      </c>
      <c r="I75" s="41">
        <v>86.850000000000009</v>
      </c>
      <c r="J75" s="41">
        <v>90.649999999999991</v>
      </c>
      <c r="K75" s="41">
        <v>91.449999999999974</v>
      </c>
      <c r="L75" s="41">
        <v>92.549999999999983</v>
      </c>
      <c r="M75" s="31">
        <v>90.35</v>
      </c>
      <c r="N75" s="31">
        <v>88.45</v>
      </c>
      <c r="O75" s="42">
        <v>99170000</v>
      </c>
      <c r="P75" s="43">
        <v>-1.6268227358396985E-2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170</v>
      </c>
      <c r="F76" s="40">
        <v>170.55</v>
      </c>
      <c r="G76" s="41">
        <v>169.00000000000003</v>
      </c>
      <c r="H76" s="41">
        <v>168.00000000000003</v>
      </c>
      <c r="I76" s="41">
        <v>166.45000000000005</v>
      </c>
      <c r="J76" s="41">
        <v>171.55</v>
      </c>
      <c r="K76" s="41">
        <v>173.09999999999997</v>
      </c>
      <c r="L76" s="41">
        <v>174.1</v>
      </c>
      <c r="M76" s="31">
        <v>172.1</v>
      </c>
      <c r="N76" s="31">
        <v>169.55</v>
      </c>
      <c r="O76" s="42">
        <v>6211400</v>
      </c>
      <c r="P76" s="43">
        <v>4.2034468263976461E-3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133.30000000000001</v>
      </c>
      <c r="F77" s="40">
        <v>132.38333333333333</v>
      </c>
      <c r="G77" s="41">
        <v>130.81666666666666</v>
      </c>
      <c r="H77" s="41">
        <v>128.33333333333334</v>
      </c>
      <c r="I77" s="41">
        <v>126.76666666666668</v>
      </c>
      <c r="J77" s="41">
        <v>134.86666666666665</v>
      </c>
      <c r="K77" s="41">
        <v>136.43333333333331</v>
      </c>
      <c r="L77" s="41">
        <v>138.91666666666663</v>
      </c>
      <c r="M77" s="31">
        <v>133.94999999999999</v>
      </c>
      <c r="N77" s="31">
        <v>129.9</v>
      </c>
      <c r="O77" s="42">
        <v>46683300</v>
      </c>
      <c r="P77" s="43">
        <v>-1.9223375624759707E-2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497.95</v>
      </c>
      <c r="F78" s="40">
        <v>496.18333333333334</v>
      </c>
      <c r="G78" s="41">
        <v>492.4666666666667</v>
      </c>
      <c r="H78" s="41">
        <v>486.98333333333335</v>
      </c>
      <c r="I78" s="41">
        <v>483.26666666666671</v>
      </c>
      <c r="J78" s="41">
        <v>501.66666666666669</v>
      </c>
      <c r="K78" s="41">
        <v>505.38333333333327</v>
      </c>
      <c r="L78" s="41">
        <v>510.86666666666667</v>
      </c>
      <c r="M78" s="31">
        <v>499.9</v>
      </c>
      <c r="N78" s="31">
        <v>490.7</v>
      </c>
      <c r="O78" s="42">
        <v>8987250</v>
      </c>
      <c r="P78" s="43">
        <v>-9.8821740782972251E-3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43.1</v>
      </c>
      <c r="F79" s="40">
        <v>42.783333333333339</v>
      </c>
      <c r="G79" s="41">
        <v>42.366666666666674</v>
      </c>
      <c r="H79" s="41">
        <v>41.633333333333333</v>
      </c>
      <c r="I79" s="41">
        <v>41.216666666666669</v>
      </c>
      <c r="J79" s="41">
        <v>43.51666666666668</v>
      </c>
      <c r="K79" s="41">
        <v>43.933333333333351</v>
      </c>
      <c r="L79" s="41">
        <v>44.666666666666686</v>
      </c>
      <c r="M79" s="31">
        <v>43.2</v>
      </c>
      <c r="N79" s="31">
        <v>42.05</v>
      </c>
      <c r="O79" s="42">
        <v>139522500</v>
      </c>
      <c r="P79" s="43">
        <v>-1.6026658203744843E-2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902.55</v>
      </c>
      <c r="F80" s="40">
        <v>898.83333333333337</v>
      </c>
      <c r="G80" s="41">
        <v>892.91666666666674</v>
      </c>
      <c r="H80" s="41">
        <v>883.28333333333342</v>
      </c>
      <c r="I80" s="41">
        <v>877.36666666666679</v>
      </c>
      <c r="J80" s="41">
        <v>908.4666666666667</v>
      </c>
      <c r="K80" s="41">
        <v>914.38333333333344</v>
      </c>
      <c r="L80" s="41">
        <v>924.01666666666665</v>
      </c>
      <c r="M80" s="31">
        <v>904.75</v>
      </c>
      <c r="N80" s="31">
        <v>889.2</v>
      </c>
      <c r="O80" s="42">
        <v>5361500</v>
      </c>
      <c r="P80" s="43">
        <v>2.8683806600153492E-2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2011.25</v>
      </c>
      <c r="F81" s="40">
        <v>1999.1666666666667</v>
      </c>
      <c r="G81" s="41">
        <v>1979.6833333333334</v>
      </c>
      <c r="H81" s="41">
        <v>1948.1166666666666</v>
      </c>
      <c r="I81" s="41">
        <v>1928.6333333333332</v>
      </c>
      <c r="J81" s="41">
        <v>2030.7333333333336</v>
      </c>
      <c r="K81" s="41">
        <v>2050.2166666666667</v>
      </c>
      <c r="L81" s="41">
        <v>2081.7833333333338</v>
      </c>
      <c r="M81" s="31">
        <v>2018.65</v>
      </c>
      <c r="N81" s="31">
        <v>1967.6</v>
      </c>
      <c r="O81" s="42">
        <v>3416075</v>
      </c>
      <c r="P81" s="43">
        <v>3.5974768381628226E-2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307.45</v>
      </c>
      <c r="F82" s="40">
        <v>307.0333333333333</v>
      </c>
      <c r="G82" s="41">
        <v>303.41666666666663</v>
      </c>
      <c r="H82" s="41">
        <v>299.38333333333333</v>
      </c>
      <c r="I82" s="41">
        <v>295.76666666666665</v>
      </c>
      <c r="J82" s="41">
        <v>311.06666666666661</v>
      </c>
      <c r="K82" s="41">
        <v>314.68333333333328</v>
      </c>
      <c r="L82" s="41">
        <v>318.71666666666658</v>
      </c>
      <c r="M82" s="31">
        <v>310.64999999999998</v>
      </c>
      <c r="N82" s="31">
        <v>303</v>
      </c>
      <c r="O82" s="42">
        <v>14413450</v>
      </c>
      <c r="P82" s="43">
        <v>-1.1815252416756176E-3</v>
      </c>
    </row>
    <row r="83" spans="1:16" ht="12.75" customHeight="1">
      <c r="A83" s="31">
        <v>73</v>
      </c>
      <c r="B83" s="32" t="s">
        <v>42</v>
      </c>
      <c r="C83" s="291" t="s">
        <v>111</v>
      </c>
      <c r="D83" s="34">
        <v>44560</v>
      </c>
      <c r="E83" s="40">
        <v>1692.1</v>
      </c>
      <c r="F83" s="40">
        <v>1690.2166666666665</v>
      </c>
      <c r="G83" s="41">
        <v>1675.833333333333</v>
      </c>
      <c r="H83" s="41">
        <v>1659.5666666666666</v>
      </c>
      <c r="I83" s="41">
        <v>1645.1833333333332</v>
      </c>
      <c r="J83" s="41">
        <v>1706.4833333333329</v>
      </c>
      <c r="K83" s="41">
        <v>1720.8666666666666</v>
      </c>
      <c r="L83" s="41">
        <v>1737.1333333333328</v>
      </c>
      <c r="M83" s="31">
        <v>1704.6</v>
      </c>
      <c r="N83" s="31">
        <v>1673.95</v>
      </c>
      <c r="O83" s="42">
        <v>11262250</v>
      </c>
      <c r="P83" s="43">
        <v>9.9676265121826542E-3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305.5</v>
      </c>
      <c r="F84" s="40">
        <v>305.08333333333331</v>
      </c>
      <c r="G84" s="41">
        <v>302.11666666666662</v>
      </c>
      <c r="H84" s="41">
        <v>298.73333333333329</v>
      </c>
      <c r="I84" s="41">
        <v>295.76666666666659</v>
      </c>
      <c r="J84" s="41">
        <v>308.46666666666664</v>
      </c>
      <c r="K84" s="41">
        <v>311.43333333333334</v>
      </c>
      <c r="L84" s="41">
        <v>314.81666666666666</v>
      </c>
      <c r="M84" s="31">
        <v>308.05</v>
      </c>
      <c r="N84" s="31">
        <v>301.7</v>
      </c>
      <c r="O84" s="42">
        <v>1480700</v>
      </c>
      <c r="P84" s="43">
        <v>-1.3590033975084938E-2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664.6</v>
      </c>
      <c r="F85" s="40">
        <v>662.4</v>
      </c>
      <c r="G85" s="41">
        <v>654.69999999999993</v>
      </c>
      <c r="H85" s="41">
        <v>644.79999999999995</v>
      </c>
      <c r="I85" s="41">
        <v>637.09999999999991</v>
      </c>
      <c r="J85" s="41">
        <v>672.3</v>
      </c>
      <c r="K85" s="41">
        <v>680</v>
      </c>
      <c r="L85" s="41">
        <v>689.9</v>
      </c>
      <c r="M85" s="31">
        <v>670.1</v>
      </c>
      <c r="N85" s="31">
        <v>652.5</v>
      </c>
      <c r="O85" s="42">
        <v>2266250</v>
      </c>
      <c r="P85" s="43">
        <v>-1.3601741022850925E-2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1294.0999999999999</v>
      </c>
      <c r="F86" s="40">
        <v>1299.3166666666666</v>
      </c>
      <c r="G86" s="41">
        <v>1280.8333333333333</v>
      </c>
      <c r="H86" s="41">
        <v>1267.5666666666666</v>
      </c>
      <c r="I86" s="41">
        <v>1249.0833333333333</v>
      </c>
      <c r="J86" s="41">
        <v>1312.5833333333333</v>
      </c>
      <c r="K86" s="41">
        <v>1331.0666666666668</v>
      </c>
      <c r="L86" s="41">
        <v>1344.3333333333333</v>
      </c>
      <c r="M86" s="31">
        <v>1317.8</v>
      </c>
      <c r="N86" s="31">
        <v>1286.05</v>
      </c>
      <c r="O86" s="42">
        <v>2805350</v>
      </c>
      <c r="P86" s="43">
        <v>4.3094312963617099E-2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1416.25</v>
      </c>
      <c r="F87" s="40">
        <v>1404.3666666666668</v>
      </c>
      <c r="G87" s="41">
        <v>1385.9333333333336</v>
      </c>
      <c r="H87" s="41">
        <v>1355.6166666666668</v>
      </c>
      <c r="I87" s="41">
        <v>1337.1833333333336</v>
      </c>
      <c r="J87" s="41">
        <v>1434.6833333333336</v>
      </c>
      <c r="K87" s="41">
        <v>1453.116666666667</v>
      </c>
      <c r="L87" s="41">
        <v>1483.4333333333336</v>
      </c>
      <c r="M87" s="31">
        <v>1422.8</v>
      </c>
      <c r="N87" s="31">
        <v>1374.05</v>
      </c>
      <c r="O87" s="42">
        <v>3809500</v>
      </c>
      <c r="P87" s="43">
        <v>3.1965325748340781E-2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1151.8</v>
      </c>
      <c r="F88" s="40">
        <v>1147.7666666666667</v>
      </c>
      <c r="G88" s="41">
        <v>1138.4333333333334</v>
      </c>
      <c r="H88" s="41">
        <v>1125.0666666666668</v>
      </c>
      <c r="I88" s="41">
        <v>1115.7333333333336</v>
      </c>
      <c r="J88" s="41">
        <v>1161.1333333333332</v>
      </c>
      <c r="K88" s="41">
        <v>1170.4666666666667</v>
      </c>
      <c r="L88" s="41">
        <v>1183.833333333333</v>
      </c>
      <c r="M88" s="31">
        <v>1157.0999999999999</v>
      </c>
      <c r="N88" s="31">
        <v>1134.4000000000001</v>
      </c>
      <c r="O88" s="42">
        <v>22750700</v>
      </c>
      <c r="P88" s="43">
        <v>-1.7413912990900022E-2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2822.4</v>
      </c>
      <c r="F89" s="40">
        <v>2813.6333333333332</v>
      </c>
      <c r="G89" s="41">
        <v>2785.2666666666664</v>
      </c>
      <c r="H89" s="41">
        <v>2748.1333333333332</v>
      </c>
      <c r="I89" s="41">
        <v>2719.7666666666664</v>
      </c>
      <c r="J89" s="41">
        <v>2850.7666666666664</v>
      </c>
      <c r="K89" s="41">
        <v>2879.1333333333332</v>
      </c>
      <c r="L89" s="41">
        <v>2916.2666666666664</v>
      </c>
      <c r="M89" s="31">
        <v>2842</v>
      </c>
      <c r="N89" s="31">
        <v>2776.5</v>
      </c>
      <c r="O89" s="42">
        <v>13095000</v>
      </c>
      <c r="P89" s="43">
        <v>-8.8330797702036827E-3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2534.5</v>
      </c>
      <c r="F90" s="40">
        <v>2538.8166666666666</v>
      </c>
      <c r="G90" s="41">
        <v>2525.7333333333331</v>
      </c>
      <c r="H90" s="41">
        <v>2516.9666666666667</v>
      </c>
      <c r="I90" s="41">
        <v>2503.8833333333332</v>
      </c>
      <c r="J90" s="41">
        <v>2547.583333333333</v>
      </c>
      <c r="K90" s="41">
        <v>2560.666666666667</v>
      </c>
      <c r="L90" s="41">
        <v>2569.4333333333329</v>
      </c>
      <c r="M90" s="31">
        <v>2551.9</v>
      </c>
      <c r="N90" s="31">
        <v>2530.0500000000002</v>
      </c>
      <c r="O90" s="42">
        <v>3295800</v>
      </c>
      <c r="P90" s="43">
        <v>6.9045582304778199E-3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1526.35</v>
      </c>
      <c r="F91" s="40">
        <v>1523.8</v>
      </c>
      <c r="G91" s="41">
        <v>1513.6</v>
      </c>
      <c r="H91" s="41">
        <v>1500.85</v>
      </c>
      <c r="I91" s="41">
        <v>1490.6499999999999</v>
      </c>
      <c r="J91" s="41">
        <v>1536.55</v>
      </c>
      <c r="K91" s="41">
        <v>1546.7500000000002</v>
      </c>
      <c r="L91" s="41">
        <v>1559.5</v>
      </c>
      <c r="M91" s="31">
        <v>1534</v>
      </c>
      <c r="N91" s="31">
        <v>1511.05</v>
      </c>
      <c r="O91" s="42">
        <v>33760100</v>
      </c>
      <c r="P91" s="43">
        <v>3.7484313629622385E-4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695.85</v>
      </c>
      <c r="F92" s="40">
        <v>692.63333333333333</v>
      </c>
      <c r="G92" s="41">
        <v>687.81666666666661</v>
      </c>
      <c r="H92" s="41">
        <v>679.7833333333333</v>
      </c>
      <c r="I92" s="41">
        <v>674.96666666666658</v>
      </c>
      <c r="J92" s="41">
        <v>700.66666666666663</v>
      </c>
      <c r="K92" s="41">
        <v>705.48333333333346</v>
      </c>
      <c r="L92" s="41">
        <v>713.51666666666665</v>
      </c>
      <c r="M92" s="31">
        <v>697.45</v>
      </c>
      <c r="N92" s="31">
        <v>684.6</v>
      </c>
      <c r="O92" s="42">
        <v>17960800</v>
      </c>
      <c r="P92" s="43">
        <v>-2.4495160712151989E-2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2466.6</v>
      </c>
      <c r="F93" s="40">
        <v>2459.6166666666668</v>
      </c>
      <c r="G93" s="41">
        <v>2440.3333333333335</v>
      </c>
      <c r="H93" s="41">
        <v>2414.0666666666666</v>
      </c>
      <c r="I93" s="41">
        <v>2394.7833333333333</v>
      </c>
      <c r="J93" s="41">
        <v>2485.8833333333337</v>
      </c>
      <c r="K93" s="41">
        <v>2505.1666666666665</v>
      </c>
      <c r="L93" s="41">
        <v>2531.4333333333338</v>
      </c>
      <c r="M93" s="31">
        <v>2478.9</v>
      </c>
      <c r="N93" s="31">
        <v>2433.35</v>
      </c>
      <c r="O93" s="42">
        <v>5008200</v>
      </c>
      <c r="P93" s="43">
        <v>-2.2885572139303482E-2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443.35</v>
      </c>
      <c r="F94" s="40">
        <v>438.11666666666662</v>
      </c>
      <c r="G94" s="41">
        <v>431.03333333333325</v>
      </c>
      <c r="H94" s="41">
        <v>418.71666666666664</v>
      </c>
      <c r="I94" s="41">
        <v>411.63333333333327</v>
      </c>
      <c r="J94" s="41">
        <v>450.43333333333322</v>
      </c>
      <c r="K94" s="41">
        <v>457.51666666666659</v>
      </c>
      <c r="L94" s="41">
        <v>469.8333333333332</v>
      </c>
      <c r="M94" s="31">
        <v>445.2</v>
      </c>
      <c r="N94" s="31">
        <v>425.8</v>
      </c>
      <c r="O94" s="42">
        <v>32798250</v>
      </c>
      <c r="P94" s="43">
        <v>-5.7140208288266013E-2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304.7</v>
      </c>
      <c r="F95" s="40">
        <v>304.31666666666666</v>
      </c>
      <c r="G95" s="41">
        <v>299.68333333333334</v>
      </c>
      <c r="H95" s="41">
        <v>294.66666666666669</v>
      </c>
      <c r="I95" s="41">
        <v>290.03333333333336</v>
      </c>
      <c r="J95" s="41">
        <v>309.33333333333331</v>
      </c>
      <c r="K95" s="41">
        <v>313.96666666666664</v>
      </c>
      <c r="L95" s="41">
        <v>318.98333333333329</v>
      </c>
      <c r="M95" s="31">
        <v>308.95</v>
      </c>
      <c r="N95" s="31">
        <v>299.3</v>
      </c>
      <c r="O95" s="42">
        <v>12136500</v>
      </c>
      <c r="P95" s="43">
        <v>4.6937863209655789E-3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2330.5500000000002</v>
      </c>
      <c r="F96" s="40">
        <v>2331.3666666666668</v>
      </c>
      <c r="G96" s="41">
        <v>2316.2833333333338</v>
      </c>
      <c r="H96" s="41">
        <v>2302.0166666666669</v>
      </c>
      <c r="I96" s="41">
        <v>2286.9333333333338</v>
      </c>
      <c r="J96" s="41">
        <v>2345.6333333333337</v>
      </c>
      <c r="K96" s="41">
        <v>2360.7166666666667</v>
      </c>
      <c r="L96" s="41">
        <v>2374.9833333333336</v>
      </c>
      <c r="M96" s="31">
        <v>2346.4499999999998</v>
      </c>
      <c r="N96" s="31">
        <v>2317.1</v>
      </c>
      <c r="O96" s="42">
        <v>11332800</v>
      </c>
      <c r="P96" s="43">
        <v>-1.0711012177556632E-2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248.55</v>
      </c>
      <c r="F97" s="40">
        <v>251.51666666666665</v>
      </c>
      <c r="G97" s="41">
        <v>243.5333333333333</v>
      </c>
      <c r="H97" s="41">
        <v>238.51666666666665</v>
      </c>
      <c r="I97" s="41">
        <v>230.5333333333333</v>
      </c>
      <c r="J97" s="41">
        <v>256.5333333333333</v>
      </c>
      <c r="K97" s="41">
        <v>264.51666666666665</v>
      </c>
      <c r="L97" s="41">
        <v>269.5333333333333</v>
      </c>
      <c r="M97" s="31">
        <v>259.5</v>
      </c>
      <c r="N97" s="31">
        <v>246.5</v>
      </c>
      <c r="O97" s="42">
        <v>38681800</v>
      </c>
      <c r="P97" s="43">
        <v>-4.9005411172928892E-2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737.95</v>
      </c>
      <c r="F98" s="40">
        <v>731.81666666666661</v>
      </c>
      <c r="G98" s="41">
        <v>720.33333333333326</v>
      </c>
      <c r="H98" s="41">
        <v>702.7166666666667</v>
      </c>
      <c r="I98" s="41">
        <v>691.23333333333335</v>
      </c>
      <c r="J98" s="41">
        <v>749.43333333333317</v>
      </c>
      <c r="K98" s="41">
        <v>760.91666666666652</v>
      </c>
      <c r="L98" s="41">
        <v>778.53333333333308</v>
      </c>
      <c r="M98" s="31">
        <v>743.3</v>
      </c>
      <c r="N98" s="31">
        <v>714.2</v>
      </c>
      <c r="O98" s="42">
        <v>118636375</v>
      </c>
      <c r="P98" s="43">
        <v>-2.1158078642252626E-2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1424.1</v>
      </c>
      <c r="F99" s="40">
        <v>1426.2166666666665</v>
      </c>
      <c r="G99" s="41">
        <v>1410.083333333333</v>
      </c>
      <c r="H99" s="41">
        <v>1396.0666666666666</v>
      </c>
      <c r="I99" s="41">
        <v>1379.9333333333332</v>
      </c>
      <c r="J99" s="41">
        <v>1440.2333333333329</v>
      </c>
      <c r="K99" s="41">
        <v>1456.3666666666666</v>
      </c>
      <c r="L99" s="41">
        <v>1470.3833333333328</v>
      </c>
      <c r="M99" s="31">
        <v>1442.35</v>
      </c>
      <c r="N99" s="31">
        <v>1412.2</v>
      </c>
      <c r="O99" s="42">
        <v>2917625</v>
      </c>
      <c r="P99" s="43">
        <v>5.6804187192118223E-2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590</v>
      </c>
      <c r="F100" s="40">
        <v>592.36666666666667</v>
      </c>
      <c r="G100" s="41">
        <v>584.98333333333335</v>
      </c>
      <c r="H100" s="41">
        <v>579.9666666666667</v>
      </c>
      <c r="I100" s="41">
        <v>572.58333333333337</v>
      </c>
      <c r="J100" s="41">
        <v>597.38333333333333</v>
      </c>
      <c r="K100" s="41">
        <v>604.76666666666677</v>
      </c>
      <c r="L100" s="41">
        <v>609.7833333333333</v>
      </c>
      <c r="M100" s="31">
        <v>599.75</v>
      </c>
      <c r="N100" s="31">
        <v>587.35</v>
      </c>
      <c r="O100" s="42">
        <v>4621500</v>
      </c>
      <c r="P100" s="43">
        <v>3.597848016139879E-2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14.35</v>
      </c>
      <c r="F101" s="40">
        <v>14.516666666666666</v>
      </c>
      <c r="G101" s="41">
        <v>13.783333333333331</v>
      </c>
      <c r="H101" s="41">
        <v>13.216666666666665</v>
      </c>
      <c r="I101" s="41">
        <v>12.483333333333331</v>
      </c>
      <c r="J101" s="41">
        <v>15.083333333333332</v>
      </c>
      <c r="K101" s="41">
        <v>15.816666666666666</v>
      </c>
      <c r="L101" s="41">
        <v>16.383333333333333</v>
      </c>
      <c r="M101" s="31">
        <v>15.25</v>
      </c>
      <c r="N101" s="31">
        <v>13.95</v>
      </c>
      <c r="O101" s="42">
        <v>808570000</v>
      </c>
      <c r="P101" s="43">
        <v>8.6028582173749535E-2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47.9</v>
      </c>
      <c r="F102" s="40">
        <v>47.683333333333337</v>
      </c>
      <c r="G102" s="41">
        <v>47.266666666666673</v>
      </c>
      <c r="H102" s="41">
        <v>46.633333333333333</v>
      </c>
      <c r="I102" s="41">
        <v>46.216666666666669</v>
      </c>
      <c r="J102" s="41">
        <v>48.316666666666677</v>
      </c>
      <c r="K102" s="41">
        <v>48.733333333333334</v>
      </c>
      <c r="L102" s="41">
        <v>49.366666666666681</v>
      </c>
      <c r="M102" s="31">
        <v>48.1</v>
      </c>
      <c r="N102" s="31">
        <v>47.05</v>
      </c>
      <c r="O102" s="42">
        <v>162148200</v>
      </c>
      <c r="P102" s="43">
        <v>-2.7739269336301015E-2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253.8</v>
      </c>
      <c r="F103" s="40">
        <v>253.25</v>
      </c>
      <c r="G103" s="41">
        <v>251.5</v>
      </c>
      <c r="H103" s="41">
        <v>249.2</v>
      </c>
      <c r="I103" s="41">
        <v>247.45</v>
      </c>
      <c r="J103" s="41">
        <v>255.55</v>
      </c>
      <c r="K103" s="41">
        <v>257.3</v>
      </c>
      <c r="L103" s="41">
        <v>259.60000000000002</v>
      </c>
      <c r="M103" s="31">
        <v>255</v>
      </c>
      <c r="N103" s="31">
        <v>250.95</v>
      </c>
      <c r="O103" s="42">
        <v>36960000</v>
      </c>
      <c r="P103" s="43">
        <v>-1.4202840568113623E-2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499.75</v>
      </c>
      <c r="F104" s="40">
        <v>498.56666666666666</v>
      </c>
      <c r="G104" s="41">
        <v>494.38333333333333</v>
      </c>
      <c r="H104" s="41">
        <v>489.01666666666665</v>
      </c>
      <c r="I104" s="41">
        <v>484.83333333333331</v>
      </c>
      <c r="J104" s="41">
        <v>503.93333333333334</v>
      </c>
      <c r="K104" s="41">
        <v>508.11666666666662</v>
      </c>
      <c r="L104" s="41">
        <v>513.48333333333335</v>
      </c>
      <c r="M104" s="31">
        <v>502.75</v>
      </c>
      <c r="N104" s="31">
        <v>493.2</v>
      </c>
      <c r="O104" s="42">
        <v>10309750</v>
      </c>
      <c r="P104" s="43">
        <v>-1.8457913339442335E-2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196.15</v>
      </c>
      <c r="F105" s="40">
        <v>194.54999999999998</v>
      </c>
      <c r="G105" s="41">
        <v>192.09999999999997</v>
      </c>
      <c r="H105" s="41">
        <v>188.04999999999998</v>
      </c>
      <c r="I105" s="41">
        <v>185.59999999999997</v>
      </c>
      <c r="J105" s="41">
        <v>198.59999999999997</v>
      </c>
      <c r="K105" s="41">
        <v>201.04999999999995</v>
      </c>
      <c r="L105" s="41">
        <v>205.09999999999997</v>
      </c>
      <c r="M105" s="31">
        <v>197</v>
      </c>
      <c r="N105" s="31">
        <v>190.5</v>
      </c>
      <c r="O105" s="42">
        <v>13288688</v>
      </c>
      <c r="P105" s="43">
        <v>3.7362637362637362E-2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186.95</v>
      </c>
      <c r="F106" s="40">
        <v>186.71666666666667</v>
      </c>
      <c r="G106" s="41">
        <v>185.23333333333335</v>
      </c>
      <c r="H106" s="41">
        <v>183.51666666666668</v>
      </c>
      <c r="I106" s="41">
        <v>182.03333333333336</v>
      </c>
      <c r="J106" s="41">
        <v>188.43333333333334</v>
      </c>
      <c r="K106" s="41">
        <v>189.91666666666663</v>
      </c>
      <c r="L106" s="41">
        <v>191.63333333333333</v>
      </c>
      <c r="M106" s="31">
        <v>188.2</v>
      </c>
      <c r="N106" s="31">
        <v>185</v>
      </c>
      <c r="O106" s="42">
        <v>11333200</v>
      </c>
      <c r="P106" s="43">
        <v>6.9569698531306368E-3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7177.4</v>
      </c>
      <c r="F107" s="40">
        <v>7172.416666666667</v>
      </c>
      <c r="G107" s="41">
        <v>7106.0833333333339</v>
      </c>
      <c r="H107" s="41">
        <v>7034.7666666666673</v>
      </c>
      <c r="I107" s="41">
        <v>6968.4333333333343</v>
      </c>
      <c r="J107" s="41">
        <v>7243.7333333333336</v>
      </c>
      <c r="K107" s="41">
        <v>7310.0666666666675</v>
      </c>
      <c r="L107" s="41">
        <v>7381.3833333333332</v>
      </c>
      <c r="M107" s="31">
        <v>7238.75</v>
      </c>
      <c r="N107" s="31">
        <v>7101.1</v>
      </c>
      <c r="O107" s="42">
        <v>190650</v>
      </c>
      <c r="P107" s="43">
        <v>9.1306073838824924E-3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1949.75</v>
      </c>
      <c r="F108" s="40">
        <v>1939.8500000000001</v>
      </c>
      <c r="G108" s="41">
        <v>1911.0500000000002</v>
      </c>
      <c r="H108" s="41">
        <v>1872.3500000000001</v>
      </c>
      <c r="I108" s="41">
        <v>1843.5500000000002</v>
      </c>
      <c r="J108" s="41">
        <v>1978.5500000000002</v>
      </c>
      <c r="K108" s="41">
        <v>2007.35</v>
      </c>
      <c r="L108" s="41">
        <v>2046.0500000000002</v>
      </c>
      <c r="M108" s="31">
        <v>1968.65</v>
      </c>
      <c r="N108" s="31">
        <v>1901.15</v>
      </c>
      <c r="O108" s="42">
        <v>3691750</v>
      </c>
      <c r="P108" s="43">
        <v>-2.6565589980224128E-2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931.15</v>
      </c>
      <c r="F109" s="40">
        <v>931.83333333333337</v>
      </c>
      <c r="G109" s="41">
        <v>922.81666666666672</v>
      </c>
      <c r="H109" s="41">
        <v>914.48333333333335</v>
      </c>
      <c r="I109" s="41">
        <v>905.4666666666667</v>
      </c>
      <c r="J109" s="41">
        <v>940.16666666666674</v>
      </c>
      <c r="K109" s="41">
        <v>949.18333333333339</v>
      </c>
      <c r="L109" s="41">
        <v>957.51666666666677</v>
      </c>
      <c r="M109" s="31">
        <v>940.85</v>
      </c>
      <c r="N109" s="31">
        <v>923.5</v>
      </c>
      <c r="O109" s="42">
        <v>24757200</v>
      </c>
      <c r="P109" s="43">
        <v>-2.574422567895863E-3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270.3</v>
      </c>
      <c r="F110" s="40">
        <v>269.73333333333335</v>
      </c>
      <c r="G110" s="41">
        <v>266.01666666666671</v>
      </c>
      <c r="H110" s="41">
        <v>261.73333333333335</v>
      </c>
      <c r="I110" s="41">
        <v>258.01666666666671</v>
      </c>
      <c r="J110" s="41">
        <v>274.01666666666671</v>
      </c>
      <c r="K110" s="41">
        <v>277.73333333333341</v>
      </c>
      <c r="L110" s="41">
        <v>282.01666666666671</v>
      </c>
      <c r="M110" s="31">
        <v>273.45</v>
      </c>
      <c r="N110" s="31">
        <v>265.45</v>
      </c>
      <c r="O110" s="42">
        <v>16867200</v>
      </c>
      <c r="P110" s="43">
        <v>-5.9405940594059407E-3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1718.35</v>
      </c>
      <c r="F111" s="40">
        <v>1715.0333333333335</v>
      </c>
      <c r="G111" s="41">
        <v>1701.3166666666671</v>
      </c>
      <c r="H111" s="41">
        <v>1684.2833333333335</v>
      </c>
      <c r="I111" s="41">
        <v>1670.5666666666671</v>
      </c>
      <c r="J111" s="41">
        <v>1732.0666666666671</v>
      </c>
      <c r="K111" s="41">
        <v>1745.7833333333338</v>
      </c>
      <c r="L111" s="41">
        <v>1762.8166666666671</v>
      </c>
      <c r="M111" s="31">
        <v>1728.75</v>
      </c>
      <c r="N111" s="31">
        <v>1698</v>
      </c>
      <c r="O111" s="42">
        <v>37490700</v>
      </c>
      <c r="P111" s="43">
        <v>-2.7212512967839759E-3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121.25</v>
      </c>
      <c r="F112" s="40">
        <v>122</v>
      </c>
      <c r="G112" s="41">
        <v>120.1</v>
      </c>
      <c r="H112" s="41">
        <v>118.94999999999999</v>
      </c>
      <c r="I112" s="41">
        <v>117.04999999999998</v>
      </c>
      <c r="J112" s="41">
        <v>123.15</v>
      </c>
      <c r="K112" s="41">
        <v>125.05000000000001</v>
      </c>
      <c r="L112" s="41">
        <v>126.20000000000002</v>
      </c>
      <c r="M112" s="31">
        <v>123.9</v>
      </c>
      <c r="N112" s="31">
        <v>120.85</v>
      </c>
      <c r="O112" s="42">
        <v>41814500</v>
      </c>
      <c r="P112" s="43">
        <v>8.739012846517917E-2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2022.4</v>
      </c>
      <c r="F113" s="40">
        <v>2022.5166666666667</v>
      </c>
      <c r="G113" s="41">
        <v>2006.6333333333332</v>
      </c>
      <c r="H113" s="41">
        <v>1990.8666666666666</v>
      </c>
      <c r="I113" s="41">
        <v>1974.9833333333331</v>
      </c>
      <c r="J113" s="41">
        <v>2038.2833333333333</v>
      </c>
      <c r="K113" s="41">
        <v>2054.166666666667</v>
      </c>
      <c r="L113" s="41">
        <v>2069.9333333333334</v>
      </c>
      <c r="M113" s="31">
        <v>2038.4</v>
      </c>
      <c r="N113" s="31">
        <v>2006.75</v>
      </c>
      <c r="O113" s="42">
        <v>2731050</v>
      </c>
      <c r="P113" s="43">
        <v>3.1967352491072944E-2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827.4</v>
      </c>
      <c r="F114" s="40">
        <v>823.35</v>
      </c>
      <c r="G114" s="41">
        <v>812.7</v>
      </c>
      <c r="H114" s="41">
        <v>798</v>
      </c>
      <c r="I114" s="41">
        <v>787.35</v>
      </c>
      <c r="J114" s="41">
        <v>838.05000000000007</v>
      </c>
      <c r="K114" s="41">
        <v>848.69999999999993</v>
      </c>
      <c r="L114" s="41">
        <v>863.40000000000009</v>
      </c>
      <c r="M114" s="31">
        <v>834</v>
      </c>
      <c r="N114" s="31">
        <v>808.65</v>
      </c>
      <c r="O114" s="42">
        <v>10005875</v>
      </c>
      <c r="P114" s="43">
        <v>-2.9396011608933399E-3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221.2</v>
      </c>
      <c r="F115" s="40">
        <v>220.83333333333334</v>
      </c>
      <c r="G115" s="41">
        <v>219.16666666666669</v>
      </c>
      <c r="H115" s="41">
        <v>217.13333333333335</v>
      </c>
      <c r="I115" s="41">
        <v>215.4666666666667</v>
      </c>
      <c r="J115" s="41">
        <v>222.86666666666667</v>
      </c>
      <c r="K115" s="41">
        <v>224.53333333333336</v>
      </c>
      <c r="L115" s="41">
        <v>226.56666666666666</v>
      </c>
      <c r="M115" s="31">
        <v>222.5</v>
      </c>
      <c r="N115" s="31">
        <v>218.8</v>
      </c>
      <c r="O115" s="42">
        <v>243747200</v>
      </c>
      <c r="P115" s="43">
        <v>-5.1979260536248349E-3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368.75</v>
      </c>
      <c r="F116" s="40">
        <v>367.41666666666669</v>
      </c>
      <c r="G116" s="41">
        <v>363.33333333333337</v>
      </c>
      <c r="H116" s="41">
        <v>357.91666666666669</v>
      </c>
      <c r="I116" s="41">
        <v>353.83333333333337</v>
      </c>
      <c r="J116" s="41">
        <v>372.83333333333337</v>
      </c>
      <c r="K116" s="41">
        <v>376.91666666666674</v>
      </c>
      <c r="L116" s="41">
        <v>382.33333333333337</v>
      </c>
      <c r="M116" s="31">
        <v>371.5</v>
      </c>
      <c r="N116" s="31">
        <v>362</v>
      </c>
      <c r="O116" s="42">
        <v>36820000</v>
      </c>
      <c r="P116" s="43">
        <v>-2.7854785478547854E-2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3366.9</v>
      </c>
      <c r="F117" s="40">
        <v>3325.8666666666663</v>
      </c>
      <c r="G117" s="41">
        <v>3273.7333333333327</v>
      </c>
      <c r="H117" s="41">
        <v>3180.5666666666662</v>
      </c>
      <c r="I117" s="41">
        <v>3128.4333333333325</v>
      </c>
      <c r="J117" s="41">
        <v>3419.0333333333328</v>
      </c>
      <c r="K117" s="41">
        <v>3471.166666666667</v>
      </c>
      <c r="L117" s="41">
        <v>3564.333333333333</v>
      </c>
      <c r="M117" s="31">
        <v>3378</v>
      </c>
      <c r="N117" s="31">
        <v>3232.7</v>
      </c>
      <c r="O117" s="42">
        <v>172200</v>
      </c>
      <c r="P117" s="43">
        <v>-4.2801556420233464E-2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664.45</v>
      </c>
      <c r="F118" s="40">
        <v>659.73333333333335</v>
      </c>
      <c r="G118" s="41">
        <v>652.7166666666667</v>
      </c>
      <c r="H118" s="41">
        <v>640.98333333333335</v>
      </c>
      <c r="I118" s="41">
        <v>633.9666666666667</v>
      </c>
      <c r="J118" s="41">
        <v>671.4666666666667</v>
      </c>
      <c r="K118" s="41">
        <v>678.48333333333335</v>
      </c>
      <c r="L118" s="41">
        <v>690.2166666666667</v>
      </c>
      <c r="M118" s="31">
        <v>666.75</v>
      </c>
      <c r="N118" s="31">
        <v>648</v>
      </c>
      <c r="O118" s="42">
        <v>47933100</v>
      </c>
      <c r="P118" s="43">
        <v>-1.5799977824592526E-2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3809.8</v>
      </c>
      <c r="F119" s="40">
        <v>3783.6166666666663</v>
      </c>
      <c r="G119" s="41">
        <v>3742.3833333333328</v>
      </c>
      <c r="H119" s="41">
        <v>3674.9666666666662</v>
      </c>
      <c r="I119" s="41">
        <v>3633.7333333333327</v>
      </c>
      <c r="J119" s="41">
        <v>3851.0333333333328</v>
      </c>
      <c r="K119" s="41">
        <v>3892.2666666666664</v>
      </c>
      <c r="L119" s="41">
        <v>3959.6833333333329</v>
      </c>
      <c r="M119" s="31">
        <v>3824.85</v>
      </c>
      <c r="N119" s="31">
        <v>3716.2</v>
      </c>
      <c r="O119" s="42">
        <v>1448375</v>
      </c>
      <c r="P119" s="43">
        <v>-3.1511200267469071E-2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1943.7</v>
      </c>
      <c r="F120" s="40">
        <v>1943.6000000000001</v>
      </c>
      <c r="G120" s="41">
        <v>1915.6000000000004</v>
      </c>
      <c r="H120" s="41">
        <v>1887.5000000000002</v>
      </c>
      <c r="I120" s="41">
        <v>1859.5000000000005</v>
      </c>
      <c r="J120" s="41">
        <v>1971.7000000000003</v>
      </c>
      <c r="K120" s="41">
        <v>1999.6999999999998</v>
      </c>
      <c r="L120" s="41">
        <v>2027.8000000000002</v>
      </c>
      <c r="M120" s="31">
        <v>1971.6</v>
      </c>
      <c r="N120" s="31">
        <v>1915.5</v>
      </c>
      <c r="O120" s="42">
        <v>12750800</v>
      </c>
      <c r="P120" s="43">
        <v>-1.5564682993113246E-2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79.55</v>
      </c>
      <c r="F121" s="40">
        <v>79.45</v>
      </c>
      <c r="G121" s="41">
        <v>78.45</v>
      </c>
      <c r="H121" s="41">
        <v>77.349999999999994</v>
      </c>
      <c r="I121" s="41">
        <v>76.349999999999994</v>
      </c>
      <c r="J121" s="41">
        <v>80.550000000000011</v>
      </c>
      <c r="K121" s="41">
        <v>81.550000000000011</v>
      </c>
      <c r="L121" s="41">
        <v>82.65000000000002</v>
      </c>
      <c r="M121" s="31">
        <v>80.45</v>
      </c>
      <c r="N121" s="31">
        <v>78.349999999999994</v>
      </c>
      <c r="O121" s="42">
        <v>63726284</v>
      </c>
      <c r="P121" s="43">
        <v>7.4774266365688485E-3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3576.85</v>
      </c>
      <c r="F122" s="40">
        <v>3606.2333333333331</v>
      </c>
      <c r="G122" s="41">
        <v>3507.2666666666664</v>
      </c>
      <c r="H122" s="41">
        <v>3437.6833333333334</v>
      </c>
      <c r="I122" s="41">
        <v>3338.7166666666667</v>
      </c>
      <c r="J122" s="41">
        <v>3675.8166666666662</v>
      </c>
      <c r="K122" s="41">
        <v>3774.7833333333324</v>
      </c>
      <c r="L122" s="41">
        <v>3844.3666666666659</v>
      </c>
      <c r="M122" s="31">
        <v>3705.2</v>
      </c>
      <c r="N122" s="31">
        <v>3536.65</v>
      </c>
      <c r="O122" s="42">
        <v>514750</v>
      </c>
      <c r="P122" s="43">
        <v>1.5536374845869297E-2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502.35</v>
      </c>
      <c r="F123" s="40">
        <v>504.76666666666665</v>
      </c>
      <c r="G123" s="41">
        <v>498.33333333333331</v>
      </c>
      <c r="H123" s="41">
        <v>494.31666666666666</v>
      </c>
      <c r="I123" s="41">
        <v>487.88333333333333</v>
      </c>
      <c r="J123" s="41">
        <v>508.7833333333333</v>
      </c>
      <c r="K123" s="41">
        <v>515.2166666666667</v>
      </c>
      <c r="L123" s="41">
        <v>519.23333333333335</v>
      </c>
      <c r="M123" s="31">
        <v>511.2</v>
      </c>
      <c r="N123" s="31">
        <v>500.75</v>
      </c>
      <c r="O123" s="42">
        <v>3113100</v>
      </c>
      <c r="P123" s="43">
        <v>3.7724898432965758E-3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385.35</v>
      </c>
      <c r="F124" s="40">
        <v>384.11666666666662</v>
      </c>
      <c r="G124" s="41">
        <v>380.23333333333323</v>
      </c>
      <c r="H124" s="41">
        <v>375.11666666666662</v>
      </c>
      <c r="I124" s="41">
        <v>371.23333333333323</v>
      </c>
      <c r="J124" s="41">
        <v>389.23333333333323</v>
      </c>
      <c r="K124" s="41">
        <v>393.11666666666656</v>
      </c>
      <c r="L124" s="41">
        <v>398.23333333333323</v>
      </c>
      <c r="M124" s="31">
        <v>388</v>
      </c>
      <c r="N124" s="31">
        <v>379</v>
      </c>
      <c r="O124" s="42">
        <v>14080000</v>
      </c>
      <c r="P124" s="43">
        <v>1.4224751066856331E-3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1807.2</v>
      </c>
      <c r="F125" s="40">
        <v>1801.9833333333333</v>
      </c>
      <c r="G125" s="41">
        <v>1785.1666666666667</v>
      </c>
      <c r="H125" s="41">
        <v>1763.1333333333334</v>
      </c>
      <c r="I125" s="41">
        <v>1746.3166666666668</v>
      </c>
      <c r="J125" s="41">
        <v>1824.0166666666667</v>
      </c>
      <c r="K125" s="41">
        <v>1840.8333333333333</v>
      </c>
      <c r="L125" s="41">
        <v>1862.8666666666666</v>
      </c>
      <c r="M125" s="31">
        <v>1818.8</v>
      </c>
      <c r="N125" s="31">
        <v>1779.95</v>
      </c>
      <c r="O125" s="42">
        <v>12215300</v>
      </c>
      <c r="P125" s="43">
        <v>-1.0157487652595285E-2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6592.05</v>
      </c>
      <c r="F126" s="40">
        <v>6601.3500000000013</v>
      </c>
      <c r="G126" s="41">
        <v>6492.8500000000022</v>
      </c>
      <c r="H126" s="41">
        <v>6393.6500000000005</v>
      </c>
      <c r="I126" s="41">
        <v>6285.1500000000015</v>
      </c>
      <c r="J126" s="41">
        <v>6700.5500000000029</v>
      </c>
      <c r="K126" s="41">
        <v>6809.0500000000011</v>
      </c>
      <c r="L126" s="41">
        <v>6908.2500000000036</v>
      </c>
      <c r="M126" s="31">
        <v>6709.85</v>
      </c>
      <c r="N126" s="31">
        <v>6502.15</v>
      </c>
      <c r="O126" s="42">
        <v>659250</v>
      </c>
      <c r="P126" s="43">
        <v>8.8410104011887078E-2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5285.25</v>
      </c>
      <c r="F127" s="40">
        <v>5247.3166666666666</v>
      </c>
      <c r="G127" s="41">
        <v>5157.333333333333</v>
      </c>
      <c r="H127" s="41">
        <v>5029.4166666666661</v>
      </c>
      <c r="I127" s="41">
        <v>4939.4333333333325</v>
      </c>
      <c r="J127" s="41">
        <v>5375.2333333333336</v>
      </c>
      <c r="K127" s="41">
        <v>5465.2166666666672</v>
      </c>
      <c r="L127" s="41">
        <v>5593.1333333333341</v>
      </c>
      <c r="M127" s="31">
        <v>5337.3</v>
      </c>
      <c r="N127" s="31">
        <v>5119.3999999999996</v>
      </c>
      <c r="O127" s="42">
        <v>471800</v>
      </c>
      <c r="P127" s="43">
        <v>8.4853627492575306E-4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870.45</v>
      </c>
      <c r="F128" s="40">
        <v>867.91666666666663</v>
      </c>
      <c r="G128" s="41">
        <v>858.0333333333333</v>
      </c>
      <c r="H128" s="41">
        <v>845.61666666666667</v>
      </c>
      <c r="I128" s="41">
        <v>835.73333333333335</v>
      </c>
      <c r="J128" s="41">
        <v>880.33333333333326</v>
      </c>
      <c r="K128" s="41">
        <v>890.2166666666667</v>
      </c>
      <c r="L128" s="41">
        <v>902.63333333333321</v>
      </c>
      <c r="M128" s="31">
        <v>877.8</v>
      </c>
      <c r="N128" s="31">
        <v>855.5</v>
      </c>
      <c r="O128" s="42">
        <v>9344900</v>
      </c>
      <c r="P128" s="43">
        <v>-3.8959862281417053E-3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830.25</v>
      </c>
      <c r="F129" s="40">
        <v>831.15</v>
      </c>
      <c r="G129" s="41">
        <v>825.3</v>
      </c>
      <c r="H129" s="41">
        <v>820.35</v>
      </c>
      <c r="I129" s="41">
        <v>814.5</v>
      </c>
      <c r="J129" s="41">
        <v>836.09999999999991</v>
      </c>
      <c r="K129" s="41">
        <v>841.95</v>
      </c>
      <c r="L129" s="41">
        <v>846.89999999999986</v>
      </c>
      <c r="M129" s="31">
        <v>837</v>
      </c>
      <c r="N129" s="31">
        <v>826.2</v>
      </c>
      <c r="O129" s="42">
        <v>12434800</v>
      </c>
      <c r="P129" s="43">
        <v>1.6421582651484808E-2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162.05000000000001</v>
      </c>
      <c r="F130" s="40">
        <v>162</v>
      </c>
      <c r="G130" s="41">
        <v>160.69999999999999</v>
      </c>
      <c r="H130" s="41">
        <v>159.35</v>
      </c>
      <c r="I130" s="41">
        <v>158.04999999999998</v>
      </c>
      <c r="J130" s="41">
        <v>163.35</v>
      </c>
      <c r="K130" s="41">
        <v>164.65</v>
      </c>
      <c r="L130" s="41">
        <v>166</v>
      </c>
      <c r="M130" s="31">
        <v>163.30000000000001</v>
      </c>
      <c r="N130" s="31">
        <v>160.65</v>
      </c>
      <c r="O130" s="42">
        <v>24896000</v>
      </c>
      <c r="P130" s="43">
        <v>2.0829916352304412E-2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175.05</v>
      </c>
      <c r="F131" s="40">
        <v>173.73333333333335</v>
      </c>
      <c r="G131" s="41">
        <v>171.4666666666667</v>
      </c>
      <c r="H131" s="41">
        <v>167.88333333333335</v>
      </c>
      <c r="I131" s="41">
        <v>165.6166666666667</v>
      </c>
      <c r="J131" s="41">
        <v>177.31666666666669</v>
      </c>
      <c r="K131" s="41">
        <v>179.58333333333334</v>
      </c>
      <c r="L131" s="41">
        <v>183.16666666666669</v>
      </c>
      <c r="M131" s="31">
        <v>176</v>
      </c>
      <c r="N131" s="31">
        <v>170.15</v>
      </c>
      <c r="O131" s="42">
        <v>19941000</v>
      </c>
      <c r="P131" s="43">
        <v>-1.0568621613575468E-2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525.4</v>
      </c>
      <c r="F132" s="40">
        <v>524.94999999999993</v>
      </c>
      <c r="G132" s="41">
        <v>520.74999999999989</v>
      </c>
      <c r="H132" s="41">
        <v>516.09999999999991</v>
      </c>
      <c r="I132" s="41">
        <v>511.89999999999986</v>
      </c>
      <c r="J132" s="41">
        <v>529.59999999999991</v>
      </c>
      <c r="K132" s="41">
        <v>533.79999999999995</v>
      </c>
      <c r="L132" s="41">
        <v>538.44999999999993</v>
      </c>
      <c r="M132" s="31">
        <v>529.15</v>
      </c>
      <c r="N132" s="31">
        <v>520.29999999999995</v>
      </c>
      <c r="O132" s="42">
        <v>8123000</v>
      </c>
      <c r="P132" s="43">
        <v>2.3563508064516129E-2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7201.9</v>
      </c>
      <c r="F133" s="40">
        <v>7194.8499999999995</v>
      </c>
      <c r="G133" s="41">
        <v>7114.8499999999985</v>
      </c>
      <c r="H133" s="41">
        <v>7027.7999999999993</v>
      </c>
      <c r="I133" s="41">
        <v>6947.7999999999984</v>
      </c>
      <c r="J133" s="41">
        <v>7281.8999999999987</v>
      </c>
      <c r="K133" s="41">
        <v>7361.9000000000005</v>
      </c>
      <c r="L133" s="41">
        <v>7448.9499999999989</v>
      </c>
      <c r="M133" s="31">
        <v>7274.85</v>
      </c>
      <c r="N133" s="31">
        <v>7107.8</v>
      </c>
      <c r="O133" s="42">
        <v>3204400</v>
      </c>
      <c r="P133" s="43">
        <v>-9.0914713340342623E-3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900.45</v>
      </c>
      <c r="F134" s="40">
        <v>896.36666666666667</v>
      </c>
      <c r="G134" s="41">
        <v>886.08333333333337</v>
      </c>
      <c r="H134" s="41">
        <v>871.7166666666667</v>
      </c>
      <c r="I134" s="41">
        <v>861.43333333333339</v>
      </c>
      <c r="J134" s="41">
        <v>910.73333333333335</v>
      </c>
      <c r="K134" s="41">
        <v>921.01666666666665</v>
      </c>
      <c r="L134" s="41">
        <v>935.38333333333333</v>
      </c>
      <c r="M134" s="31">
        <v>906.65</v>
      </c>
      <c r="N134" s="31">
        <v>882</v>
      </c>
      <c r="O134" s="42">
        <v>17801250</v>
      </c>
      <c r="P134" s="43">
        <v>-6.9037656903765694E-3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1629.1</v>
      </c>
      <c r="F135" s="40">
        <v>1624.2166666666665</v>
      </c>
      <c r="G135" s="41">
        <v>1607.5333333333328</v>
      </c>
      <c r="H135" s="41">
        <v>1585.9666666666665</v>
      </c>
      <c r="I135" s="41">
        <v>1569.2833333333328</v>
      </c>
      <c r="J135" s="41">
        <v>1645.7833333333328</v>
      </c>
      <c r="K135" s="41">
        <v>1662.4666666666667</v>
      </c>
      <c r="L135" s="41">
        <v>1684.0333333333328</v>
      </c>
      <c r="M135" s="31">
        <v>1640.9</v>
      </c>
      <c r="N135" s="31">
        <v>1602.65</v>
      </c>
      <c r="O135" s="42">
        <v>1901900</v>
      </c>
      <c r="P135" s="43">
        <v>2.0283975659229209E-3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3128.85</v>
      </c>
      <c r="F136" s="40">
        <v>3154.5</v>
      </c>
      <c r="G136" s="41">
        <v>3052.65</v>
      </c>
      <c r="H136" s="41">
        <v>2976.4500000000003</v>
      </c>
      <c r="I136" s="41">
        <v>2874.6000000000004</v>
      </c>
      <c r="J136" s="41">
        <v>3230.7</v>
      </c>
      <c r="K136" s="41">
        <v>3332.55</v>
      </c>
      <c r="L136" s="41">
        <v>3408.7499999999995</v>
      </c>
      <c r="M136" s="31">
        <v>3256.35</v>
      </c>
      <c r="N136" s="31">
        <v>3078.3</v>
      </c>
      <c r="O136" s="42">
        <v>631000</v>
      </c>
      <c r="P136" s="43">
        <v>2.1366137908708321E-2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970.45</v>
      </c>
      <c r="F137" s="40">
        <v>964.43333333333339</v>
      </c>
      <c r="G137" s="41">
        <v>954.71666666666681</v>
      </c>
      <c r="H137" s="41">
        <v>938.98333333333346</v>
      </c>
      <c r="I137" s="41">
        <v>929.26666666666688</v>
      </c>
      <c r="J137" s="41">
        <v>980.16666666666674</v>
      </c>
      <c r="K137" s="41">
        <v>989.88333333333344</v>
      </c>
      <c r="L137" s="41">
        <v>1005.6166666666667</v>
      </c>
      <c r="M137" s="31">
        <v>974.15</v>
      </c>
      <c r="N137" s="31">
        <v>948.7</v>
      </c>
      <c r="O137" s="42">
        <v>1690650</v>
      </c>
      <c r="P137" s="43">
        <v>-1.5518546555639667E-2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912.8</v>
      </c>
      <c r="F138" s="40">
        <v>906.66666666666663</v>
      </c>
      <c r="G138" s="41">
        <v>897.2833333333333</v>
      </c>
      <c r="H138" s="41">
        <v>881.76666666666665</v>
      </c>
      <c r="I138" s="41">
        <v>872.38333333333333</v>
      </c>
      <c r="J138" s="41">
        <v>922.18333333333328</v>
      </c>
      <c r="K138" s="41">
        <v>931.56666666666672</v>
      </c>
      <c r="L138" s="41">
        <v>947.08333333333326</v>
      </c>
      <c r="M138" s="31">
        <v>916.05</v>
      </c>
      <c r="N138" s="31">
        <v>891.15</v>
      </c>
      <c r="O138" s="42">
        <v>4187400</v>
      </c>
      <c r="P138" s="43">
        <v>3.9314966492926283E-2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4468.8500000000004</v>
      </c>
      <c r="F139" s="40">
        <v>4424.8166666666666</v>
      </c>
      <c r="G139" s="41">
        <v>4366.2333333333336</v>
      </c>
      <c r="H139" s="41">
        <v>4263.6166666666668</v>
      </c>
      <c r="I139" s="41">
        <v>4205.0333333333338</v>
      </c>
      <c r="J139" s="41">
        <v>4527.4333333333334</v>
      </c>
      <c r="K139" s="41">
        <v>4586.0166666666673</v>
      </c>
      <c r="L139" s="41">
        <v>4688.6333333333332</v>
      </c>
      <c r="M139" s="31">
        <v>4483.3999999999996</v>
      </c>
      <c r="N139" s="31">
        <v>4322.2</v>
      </c>
      <c r="O139" s="42">
        <v>2559400</v>
      </c>
      <c r="P139" s="43">
        <v>2.2614671567844014E-2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219.7</v>
      </c>
      <c r="F140" s="40">
        <v>218.46666666666667</v>
      </c>
      <c r="G140" s="41">
        <v>216.43333333333334</v>
      </c>
      <c r="H140" s="41">
        <v>213.16666666666666</v>
      </c>
      <c r="I140" s="41">
        <v>211.13333333333333</v>
      </c>
      <c r="J140" s="41">
        <v>221.73333333333335</v>
      </c>
      <c r="K140" s="41">
        <v>223.76666666666671</v>
      </c>
      <c r="L140" s="41">
        <v>227.03333333333336</v>
      </c>
      <c r="M140" s="31">
        <v>220.5</v>
      </c>
      <c r="N140" s="31">
        <v>215.2</v>
      </c>
      <c r="O140" s="42">
        <v>29011500</v>
      </c>
      <c r="P140" s="43">
        <v>-3.6062026685899748E-3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3064</v>
      </c>
      <c r="F141" s="40">
        <v>3051.85</v>
      </c>
      <c r="G141" s="41">
        <v>3009.2999999999997</v>
      </c>
      <c r="H141" s="41">
        <v>2954.6</v>
      </c>
      <c r="I141" s="41">
        <v>2912.0499999999997</v>
      </c>
      <c r="J141" s="41">
        <v>3106.5499999999997</v>
      </c>
      <c r="K141" s="41">
        <v>3149.1</v>
      </c>
      <c r="L141" s="41">
        <v>3203.7999999999997</v>
      </c>
      <c r="M141" s="31">
        <v>3094.4</v>
      </c>
      <c r="N141" s="31">
        <v>2997.15</v>
      </c>
      <c r="O141" s="42">
        <v>1848200</v>
      </c>
      <c r="P141" s="43">
        <v>1.8572609534306971E-2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74023.55</v>
      </c>
      <c r="F142" s="40">
        <v>73906.650000000009</v>
      </c>
      <c r="G142" s="41">
        <v>73616.900000000023</v>
      </c>
      <c r="H142" s="41">
        <v>73210.250000000015</v>
      </c>
      <c r="I142" s="41">
        <v>72920.500000000029</v>
      </c>
      <c r="J142" s="41">
        <v>74313.300000000017</v>
      </c>
      <c r="K142" s="41">
        <v>74603.049999999988</v>
      </c>
      <c r="L142" s="41">
        <v>75009.700000000012</v>
      </c>
      <c r="M142" s="31">
        <v>74196.399999999994</v>
      </c>
      <c r="N142" s="31">
        <v>73500</v>
      </c>
      <c r="O142" s="42">
        <v>72830</v>
      </c>
      <c r="P142" s="43">
        <v>-8.9808137161518573E-3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1500.85</v>
      </c>
      <c r="F143" s="40">
        <v>1492.8166666666666</v>
      </c>
      <c r="G143" s="41">
        <v>1476.7833333333333</v>
      </c>
      <c r="H143" s="41">
        <v>1452.7166666666667</v>
      </c>
      <c r="I143" s="41">
        <v>1436.6833333333334</v>
      </c>
      <c r="J143" s="41">
        <v>1516.8833333333332</v>
      </c>
      <c r="K143" s="41">
        <v>1532.9166666666665</v>
      </c>
      <c r="L143" s="41">
        <v>1556.9833333333331</v>
      </c>
      <c r="M143" s="31">
        <v>1508.85</v>
      </c>
      <c r="N143" s="31">
        <v>1468.75</v>
      </c>
      <c r="O143" s="42">
        <v>3590250</v>
      </c>
      <c r="P143" s="43">
        <v>0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365.75</v>
      </c>
      <c r="F144" s="40">
        <v>365.88333333333338</v>
      </c>
      <c r="G144" s="41">
        <v>363.06666666666678</v>
      </c>
      <c r="H144" s="41">
        <v>360.38333333333338</v>
      </c>
      <c r="I144" s="41">
        <v>357.56666666666678</v>
      </c>
      <c r="J144" s="41">
        <v>368.56666666666678</v>
      </c>
      <c r="K144" s="41">
        <v>371.38333333333338</v>
      </c>
      <c r="L144" s="41">
        <v>374.06666666666678</v>
      </c>
      <c r="M144" s="31">
        <v>368.7</v>
      </c>
      <c r="N144" s="31">
        <v>363.2</v>
      </c>
      <c r="O144" s="42">
        <v>3390400</v>
      </c>
      <c r="P144" s="43">
        <v>9.792746113989638E-2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97.1</v>
      </c>
      <c r="F145" s="40">
        <v>95.916666666666671</v>
      </c>
      <c r="G145" s="41">
        <v>94.033333333333346</v>
      </c>
      <c r="H145" s="41">
        <v>90.966666666666669</v>
      </c>
      <c r="I145" s="41">
        <v>89.083333333333343</v>
      </c>
      <c r="J145" s="41">
        <v>98.983333333333348</v>
      </c>
      <c r="K145" s="41">
        <v>100.86666666666667</v>
      </c>
      <c r="L145" s="41">
        <v>103.93333333333335</v>
      </c>
      <c r="M145" s="31">
        <v>97.8</v>
      </c>
      <c r="N145" s="31">
        <v>92.85</v>
      </c>
      <c r="O145" s="42">
        <v>97410000</v>
      </c>
      <c r="P145" s="43">
        <v>5.1762114537444934E-2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5714.75</v>
      </c>
      <c r="F146" s="40">
        <v>5688.7</v>
      </c>
      <c r="G146" s="41">
        <v>5617.5999999999995</v>
      </c>
      <c r="H146" s="41">
        <v>5520.45</v>
      </c>
      <c r="I146" s="41">
        <v>5449.3499999999995</v>
      </c>
      <c r="J146" s="41">
        <v>5785.8499999999995</v>
      </c>
      <c r="K146" s="41">
        <v>5856.95</v>
      </c>
      <c r="L146" s="41">
        <v>5954.0999999999995</v>
      </c>
      <c r="M146" s="31">
        <v>5759.8</v>
      </c>
      <c r="N146" s="31">
        <v>5591.55</v>
      </c>
      <c r="O146" s="42">
        <v>1119625</v>
      </c>
      <c r="P146" s="43">
        <v>5.3516819571865444E-2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3852.1</v>
      </c>
      <c r="F147" s="40">
        <v>3831.1666666666665</v>
      </c>
      <c r="G147" s="41">
        <v>3774.333333333333</v>
      </c>
      <c r="H147" s="41">
        <v>3696.5666666666666</v>
      </c>
      <c r="I147" s="41">
        <v>3639.7333333333331</v>
      </c>
      <c r="J147" s="41">
        <v>3908.9333333333329</v>
      </c>
      <c r="K147" s="41">
        <v>3965.766666666666</v>
      </c>
      <c r="L147" s="41">
        <v>4043.5333333333328</v>
      </c>
      <c r="M147" s="31">
        <v>3888</v>
      </c>
      <c r="N147" s="31">
        <v>3753.4</v>
      </c>
      <c r="O147" s="42">
        <v>591525</v>
      </c>
      <c r="P147" s="43">
        <v>3.260015710919089E-2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19372.599999999999</v>
      </c>
      <c r="F148" s="40">
        <v>19299.083333333332</v>
      </c>
      <c r="G148" s="41">
        <v>19107.866666666665</v>
      </c>
      <c r="H148" s="41">
        <v>18843.133333333331</v>
      </c>
      <c r="I148" s="41">
        <v>18651.916666666664</v>
      </c>
      <c r="J148" s="41">
        <v>19563.816666666666</v>
      </c>
      <c r="K148" s="41">
        <v>19755.033333333333</v>
      </c>
      <c r="L148" s="41">
        <v>20019.766666666666</v>
      </c>
      <c r="M148" s="31">
        <v>19490.3</v>
      </c>
      <c r="N148" s="31">
        <v>19034.349999999999</v>
      </c>
      <c r="O148" s="42">
        <v>287225</v>
      </c>
      <c r="P148" s="43">
        <v>-1.4581010378248563E-2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146.05000000000001</v>
      </c>
      <c r="F149" s="40">
        <v>145.95000000000002</v>
      </c>
      <c r="G149" s="41">
        <v>145.20000000000005</v>
      </c>
      <c r="H149" s="41">
        <v>144.35000000000002</v>
      </c>
      <c r="I149" s="41">
        <v>143.60000000000005</v>
      </c>
      <c r="J149" s="41">
        <v>146.80000000000004</v>
      </c>
      <c r="K149" s="41">
        <v>147.54999999999998</v>
      </c>
      <c r="L149" s="41">
        <v>148.40000000000003</v>
      </c>
      <c r="M149" s="31">
        <v>146.69999999999999</v>
      </c>
      <c r="N149" s="31">
        <v>145.1</v>
      </c>
      <c r="O149" s="42">
        <v>82678000</v>
      </c>
      <c r="P149" s="43">
        <v>-2.7120782087669507E-2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126.05</v>
      </c>
      <c r="F150" s="40">
        <v>125.83333333333333</v>
      </c>
      <c r="G150" s="41">
        <v>124.71666666666665</v>
      </c>
      <c r="H150" s="41">
        <v>123.38333333333333</v>
      </c>
      <c r="I150" s="41">
        <v>122.26666666666665</v>
      </c>
      <c r="J150" s="41">
        <v>127.16666666666666</v>
      </c>
      <c r="K150" s="41">
        <v>128.28333333333333</v>
      </c>
      <c r="L150" s="41">
        <v>129.61666666666667</v>
      </c>
      <c r="M150" s="31">
        <v>126.95</v>
      </c>
      <c r="N150" s="31">
        <v>124.5</v>
      </c>
      <c r="O150" s="42">
        <v>65379000</v>
      </c>
      <c r="P150" s="43">
        <v>2.4930747922437674E-2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869.55</v>
      </c>
      <c r="F151" s="40">
        <v>864.26666666666654</v>
      </c>
      <c r="G151" s="41">
        <v>855.3833333333331</v>
      </c>
      <c r="H151" s="41">
        <v>841.21666666666658</v>
      </c>
      <c r="I151" s="41">
        <v>832.33333333333314</v>
      </c>
      <c r="J151" s="41">
        <v>878.43333333333305</v>
      </c>
      <c r="K151" s="41">
        <v>887.31666666666649</v>
      </c>
      <c r="L151" s="41">
        <v>901.48333333333301</v>
      </c>
      <c r="M151" s="31">
        <v>873.15</v>
      </c>
      <c r="N151" s="31">
        <v>850.1</v>
      </c>
      <c r="O151" s="42">
        <v>3367000</v>
      </c>
      <c r="P151" s="43">
        <v>6.1341571050308914E-2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4185.75</v>
      </c>
      <c r="F152" s="40">
        <v>4171.7833333333328</v>
      </c>
      <c r="G152" s="41">
        <v>4133.0166666666655</v>
      </c>
      <c r="H152" s="41">
        <v>4080.2833333333328</v>
      </c>
      <c r="I152" s="41">
        <v>4041.5166666666655</v>
      </c>
      <c r="J152" s="41">
        <v>4224.5166666666655</v>
      </c>
      <c r="K152" s="41">
        <v>4263.2833333333319</v>
      </c>
      <c r="L152" s="41">
        <v>4316.0166666666655</v>
      </c>
      <c r="M152" s="31">
        <v>4210.55</v>
      </c>
      <c r="N152" s="31">
        <v>4119.05</v>
      </c>
      <c r="O152" s="42">
        <v>628625</v>
      </c>
      <c r="P152" s="43">
        <v>-1.7773437499999999E-2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146.55000000000001</v>
      </c>
      <c r="F153" s="40">
        <v>146.11666666666665</v>
      </c>
      <c r="G153" s="41">
        <v>145.3833333333333</v>
      </c>
      <c r="H153" s="41">
        <v>144.21666666666664</v>
      </c>
      <c r="I153" s="41">
        <v>143.48333333333329</v>
      </c>
      <c r="J153" s="41">
        <v>147.2833333333333</v>
      </c>
      <c r="K153" s="41">
        <v>148.01666666666665</v>
      </c>
      <c r="L153" s="41">
        <v>149.18333333333331</v>
      </c>
      <c r="M153" s="31">
        <v>146.85</v>
      </c>
      <c r="N153" s="31">
        <v>144.94999999999999</v>
      </c>
      <c r="O153" s="42">
        <v>42380800</v>
      </c>
      <c r="P153" s="43">
        <v>5.8479532163742687E-3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39044.550000000003</v>
      </c>
      <c r="F154" s="40">
        <v>38846.799999999996</v>
      </c>
      <c r="G154" s="41">
        <v>38593.399999999994</v>
      </c>
      <c r="H154" s="41">
        <v>38142.25</v>
      </c>
      <c r="I154" s="41">
        <v>37888.85</v>
      </c>
      <c r="J154" s="41">
        <v>39297.94999999999</v>
      </c>
      <c r="K154" s="41">
        <v>39551.35</v>
      </c>
      <c r="L154" s="41">
        <v>40002.499999999985</v>
      </c>
      <c r="M154" s="31">
        <v>39100.199999999997</v>
      </c>
      <c r="N154" s="31">
        <v>38395.65</v>
      </c>
      <c r="O154" s="42">
        <v>93090</v>
      </c>
      <c r="P154" s="43">
        <v>1.9373587342589602E-3</v>
      </c>
    </row>
    <row r="155" spans="1:16" ht="12.75" customHeight="1">
      <c r="A155" s="31">
        <v>145</v>
      </c>
      <c r="B155" s="289" t="s">
        <v>47</v>
      </c>
      <c r="C155" s="33" t="s">
        <v>174</v>
      </c>
      <c r="D155" s="34">
        <v>44560</v>
      </c>
      <c r="E155" s="40">
        <v>2595.9499999999998</v>
      </c>
      <c r="F155" s="40">
        <v>2569.6833333333329</v>
      </c>
      <c r="G155" s="41">
        <v>2531.8666666666659</v>
      </c>
      <c r="H155" s="41">
        <v>2467.7833333333328</v>
      </c>
      <c r="I155" s="41">
        <v>2429.9666666666658</v>
      </c>
      <c r="J155" s="41">
        <v>2633.766666666666</v>
      </c>
      <c r="K155" s="41">
        <v>2671.5833333333326</v>
      </c>
      <c r="L155" s="41">
        <v>2735.6666666666661</v>
      </c>
      <c r="M155" s="31">
        <v>2607.5</v>
      </c>
      <c r="N155" s="31">
        <v>2505.6</v>
      </c>
      <c r="O155" s="42">
        <v>3768600</v>
      </c>
      <c r="P155" s="43">
        <v>3.649901452660778E-4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4190.1499999999996</v>
      </c>
      <c r="F156" s="40">
        <v>4203.4666666666662</v>
      </c>
      <c r="G156" s="41">
        <v>4123.7833333333328</v>
      </c>
      <c r="H156" s="41">
        <v>4057.416666666667</v>
      </c>
      <c r="I156" s="41">
        <v>3977.7333333333336</v>
      </c>
      <c r="J156" s="41">
        <v>4269.8333333333321</v>
      </c>
      <c r="K156" s="41">
        <v>4349.5166666666646</v>
      </c>
      <c r="L156" s="41">
        <v>4415.8833333333314</v>
      </c>
      <c r="M156" s="31">
        <v>4283.1499999999996</v>
      </c>
      <c r="N156" s="31">
        <v>4137.1000000000004</v>
      </c>
      <c r="O156" s="42">
        <v>250950</v>
      </c>
      <c r="P156" s="43">
        <v>8.7776332899869955E-2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225</v>
      </c>
      <c r="F157" s="40">
        <v>224.58333333333334</v>
      </c>
      <c r="G157" s="41">
        <v>222.31666666666669</v>
      </c>
      <c r="H157" s="41">
        <v>219.63333333333335</v>
      </c>
      <c r="I157" s="41">
        <v>217.3666666666667</v>
      </c>
      <c r="J157" s="41">
        <v>227.26666666666668</v>
      </c>
      <c r="K157" s="41">
        <v>229.53333333333333</v>
      </c>
      <c r="L157" s="41">
        <v>232.21666666666667</v>
      </c>
      <c r="M157" s="31">
        <v>226.85</v>
      </c>
      <c r="N157" s="31">
        <v>221.9</v>
      </c>
      <c r="O157" s="42">
        <v>19353000</v>
      </c>
      <c r="P157" s="43">
        <v>-1.6765736930345984E-2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122.9</v>
      </c>
      <c r="F158" s="40">
        <v>122.5</v>
      </c>
      <c r="G158" s="41">
        <v>121.05</v>
      </c>
      <c r="H158" s="41">
        <v>119.2</v>
      </c>
      <c r="I158" s="41">
        <v>117.75</v>
      </c>
      <c r="J158" s="41">
        <v>124.35</v>
      </c>
      <c r="K158" s="41">
        <v>125.79999999999998</v>
      </c>
      <c r="L158" s="41">
        <v>127.64999999999999</v>
      </c>
      <c r="M158" s="31">
        <v>123.95</v>
      </c>
      <c r="N158" s="31">
        <v>120.65</v>
      </c>
      <c r="O158" s="42">
        <v>45074000</v>
      </c>
      <c r="P158" s="43">
        <v>-1.8760966392225673E-2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4865.8</v>
      </c>
      <c r="F159" s="40">
        <v>4844.7</v>
      </c>
      <c r="G159" s="41">
        <v>4812.3999999999996</v>
      </c>
      <c r="H159" s="41">
        <v>4759</v>
      </c>
      <c r="I159" s="41">
        <v>4726.7</v>
      </c>
      <c r="J159" s="41">
        <v>4898.0999999999995</v>
      </c>
      <c r="K159" s="41">
        <v>4930.4000000000005</v>
      </c>
      <c r="L159" s="41">
        <v>4983.7999999999993</v>
      </c>
      <c r="M159" s="31">
        <v>4877</v>
      </c>
      <c r="N159" s="31">
        <v>4791.3</v>
      </c>
      <c r="O159" s="42">
        <v>222125</v>
      </c>
      <c r="P159" s="43">
        <v>2.067777139574957E-2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2219.5500000000002</v>
      </c>
      <c r="F160" s="40">
        <v>2216.8333333333335</v>
      </c>
      <c r="G160" s="41">
        <v>2205.7166666666672</v>
      </c>
      <c r="H160" s="41">
        <v>2191.8833333333337</v>
      </c>
      <c r="I160" s="41">
        <v>2180.7666666666673</v>
      </c>
      <c r="J160" s="41">
        <v>2230.666666666667</v>
      </c>
      <c r="K160" s="41">
        <v>2241.7833333333328</v>
      </c>
      <c r="L160" s="41">
        <v>2255.6166666666668</v>
      </c>
      <c r="M160" s="31">
        <v>2227.9499999999998</v>
      </c>
      <c r="N160" s="31">
        <v>2203</v>
      </c>
      <c r="O160" s="42">
        <v>3109750</v>
      </c>
      <c r="P160" s="43">
        <v>-6.8662674650698599E-3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2913.2</v>
      </c>
      <c r="F161" s="40">
        <v>2901.4833333333331</v>
      </c>
      <c r="G161" s="41">
        <v>2873.8666666666663</v>
      </c>
      <c r="H161" s="41">
        <v>2834.5333333333333</v>
      </c>
      <c r="I161" s="41">
        <v>2806.9166666666665</v>
      </c>
      <c r="J161" s="41">
        <v>2940.8166666666662</v>
      </c>
      <c r="K161" s="41">
        <v>2968.4333333333329</v>
      </c>
      <c r="L161" s="41">
        <v>3007.766666666666</v>
      </c>
      <c r="M161" s="31">
        <v>2929.1</v>
      </c>
      <c r="N161" s="31">
        <v>2862.15</v>
      </c>
      <c r="O161" s="42">
        <v>1690750</v>
      </c>
      <c r="P161" s="43">
        <v>-9.2294169352475832E-3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38.65</v>
      </c>
      <c r="F162" s="40">
        <v>38.616666666666667</v>
      </c>
      <c r="G162" s="41">
        <v>38.283333333333331</v>
      </c>
      <c r="H162" s="41">
        <v>37.916666666666664</v>
      </c>
      <c r="I162" s="41">
        <v>37.583333333333329</v>
      </c>
      <c r="J162" s="41">
        <v>38.983333333333334</v>
      </c>
      <c r="K162" s="41">
        <v>39.316666666666663</v>
      </c>
      <c r="L162" s="41">
        <v>39.683333333333337</v>
      </c>
      <c r="M162" s="31">
        <v>38.950000000000003</v>
      </c>
      <c r="N162" s="31">
        <v>38.25</v>
      </c>
      <c r="O162" s="42">
        <v>290880000</v>
      </c>
      <c r="P162" s="43">
        <v>2.4813895781637717E-3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2340.5500000000002</v>
      </c>
      <c r="F163" s="40">
        <v>2343.3833333333337</v>
      </c>
      <c r="G163" s="41">
        <v>2322.1166666666672</v>
      </c>
      <c r="H163" s="41">
        <v>2303.6833333333334</v>
      </c>
      <c r="I163" s="41">
        <v>2282.416666666667</v>
      </c>
      <c r="J163" s="41">
        <v>2361.8166666666675</v>
      </c>
      <c r="K163" s="41">
        <v>2383.0833333333339</v>
      </c>
      <c r="L163" s="41">
        <v>2401.5166666666678</v>
      </c>
      <c r="M163" s="31">
        <v>2364.65</v>
      </c>
      <c r="N163" s="31">
        <v>2324.9499999999998</v>
      </c>
      <c r="O163" s="42">
        <v>549900</v>
      </c>
      <c r="P163" s="43">
        <v>4.2069357589539509E-2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204.55</v>
      </c>
      <c r="F164" s="40">
        <v>203.98333333333335</v>
      </c>
      <c r="G164" s="41">
        <v>202.01666666666671</v>
      </c>
      <c r="H164" s="41">
        <v>199.48333333333335</v>
      </c>
      <c r="I164" s="41">
        <v>197.51666666666671</v>
      </c>
      <c r="J164" s="41">
        <v>206.51666666666671</v>
      </c>
      <c r="K164" s="41">
        <v>208.48333333333335</v>
      </c>
      <c r="L164" s="41">
        <v>211.01666666666671</v>
      </c>
      <c r="M164" s="31">
        <v>205.95</v>
      </c>
      <c r="N164" s="31">
        <v>201.45</v>
      </c>
      <c r="O164" s="42">
        <v>16169656</v>
      </c>
      <c r="P164" s="43">
        <v>-7.4198473282442751E-2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1416.5</v>
      </c>
      <c r="F165" s="40">
        <v>1405.5333333333335</v>
      </c>
      <c r="G165" s="41">
        <v>1382.0666666666671</v>
      </c>
      <c r="H165" s="41">
        <v>1347.6333333333334</v>
      </c>
      <c r="I165" s="41">
        <v>1324.166666666667</v>
      </c>
      <c r="J165" s="41">
        <v>1439.9666666666672</v>
      </c>
      <c r="K165" s="41">
        <v>1463.4333333333338</v>
      </c>
      <c r="L165" s="41">
        <v>1497.8666666666672</v>
      </c>
      <c r="M165" s="31">
        <v>1429</v>
      </c>
      <c r="N165" s="31">
        <v>1371.1</v>
      </c>
      <c r="O165" s="42">
        <v>2737889</v>
      </c>
      <c r="P165" s="43">
        <v>-2.8732313023390126E-2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961.45</v>
      </c>
      <c r="F166" s="40">
        <v>956.58333333333337</v>
      </c>
      <c r="G166" s="41">
        <v>946.06666666666672</v>
      </c>
      <c r="H166" s="41">
        <v>930.68333333333339</v>
      </c>
      <c r="I166" s="41">
        <v>920.16666666666674</v>
      </c>
      <c r="J166" s="41">
        <v>971.9666666666667</v>
      </c>
      <c r="K166" s="41">
        <v>982.48333333333335</v>
      </c>
      <c r="L166" s="41">
        <v>997.86666666666667</v>
      </c>
      <c r="M166" s="31">
        <v>967.1</v>
      </c>
      <c r="N166" s="31">
        <v>941.2</v>
      </c>
      <c r="O166" s="42">
        <v>1777350</v>
      </c>
      <c r="P166" s="43">
        <v>-6.6508313539192397E-3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194.2</v>
      </c>
      <c r="F167" s="40">
        <v>194</v>
      </c>
      <c r="G167" s="41">
        <v>192.2</v>
      </c>
      <c r="H167" s="41">
        <v>190.2</v>
      </c>
      <c r="I167" s="41">
        <v>188.39999999999998</v>
      </c>
      <c r="J167" s="41">
        <v>196</v>
      </c>
      <c r="K167" s="41">
        <v>197.8</v>
      </c>
      <c r="L167" s="41">
        <v>199.8</v>
      </c>
      <c r="M167" s="31">
        <v>195.8</v>
      </c>
      <c r="N167" s="31">
        <v>192</v>
      </c>
      <c r="O167" s="42">
        <v>29490100</v>
      </c>
      <c r="P167" s="43">
        <v>-3.4558055634671986E-2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135.30000000000001</v>
      </c>
      <c r="F168" s="40">
        <v>134.9</v>
      </c>
      <c r="G168" s="41">
        <v>133.60000000000002</v>
      </c>
      <c r="H168" s="41">
        <v>131.9</v>
      </c>
      <c r="I168" s="41">
        <v>130.60000000000002</v>
      </c>
      <c r="J168" s="41">
        <v>136.60000000000002</v>
      </c>
      <c r="K168" s="41">
        <v>137.90000000000003</v>
      </c>
      <c r="L168" s="41">
        <v>139.60000000000002</v>
      </c>
      <c r="M168" s="31">
        <v>136.19999999999999</v>
      </c>
      <c r="N168" s="31">
        <v>133.19999999999999</v>
      </c>
      <c r="O168" s="42">
        <v>46326000</v>
      </c>
      <c r="P168" s="43">
        <v>1.6589861751152075E-2</v>
      </c>
    </row>
    <row r="169" spans="1:16" ht="12.75" customHeight="1">
      <c r="A169" s="31">
        <v>159</v>
      </c>
      <c r="B169" s="290" t="s">
        <v>79</v>
      </c>
      <c r="C169" s="33" t="s">
        <v>187</v>
      </c>
      <c r="D169" s="34">
        <v>44560</v>
      </c>
      <c r="E169" s="40">
        <v>2393.4499999999998</v>
      </c>
      <c r="F169" s="40">
        <v>2360.5</v>
      </c>
      <c r="G169" s="41">
        <v>2308.6</v>
      </c>
      <c r="H169" s="41">
        <v>2223.75</v>
      </c>
      <c r="I169" s="41">
        <v>2171.85</v>
      </c>
      <c r="J169" s="41">
        <v>2445.35</v>
      </c>
      <c r="K169" s="41">
        <v>2497.2499999999995</v>
      </c>
      <c r="L169" s="41">
        <v>2582.1</v>
      </c>
      <c r="M169" s="31">
        <v>2412.4</v>
      </c>
      <c r="N169" s="31">
        <v>2275.65</v>
      </c>
      <c r="O169" s="42">
        <v>36165500</v>
      </c>
      <c r="P169" s="43">
        <v>-2.9842516971639271E-3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108.4</v>
      </c>
      <c r="F170" s="40">
        <v>107.25</v>
      </c>
      <c r="G170" s="41">
        <v>105.3</v>
      </c>
      <c r="H170" s="41">
        <v>102.2</v>
      </c>
      <c r="I170" s="41">
        <v>100.25</v>
      </c>
      <c r="J170" s="41">
        <v>110.35</v>
      </c>
      <c r="K170" s="41">
        <v>112.29999999999998</v>
      </c>
      <c r="L170" s="41">
        <v>115.39999999999999</v>
      </c>
      <c r="M170" s="31">
        <v>109.2</v>
      </c>
      <c r="N170" s="31">
        <v>104.15</v>
      </c>
      <c r="O170" s="42">
        <v>162682750</v>
      </c>
      <c r="P170" s="43">
        <v>3.5651648019352888E-2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1004.55</v>
      </c>
      <c r="F171" s="40">
        <v>998.91666666666663</v>
      </c>
      <c r="G171" s="41">
        <v>988.48333333333323</v>
      </c>
      <c r="H171" s="41">
        <v>972.41666666666663</v>
      </c>
      <c r="I171" s="41">
        <v>961.98333333333323</v>
      </c>
      <c r="J171" s="41">
        <v>1014.9833333333332</v>
      </c>
      <c r="K171" s="41">
        <v>1025.4166666666665</v>
      </c>
      <c r="L171" s="41">
        <v>1041.4833333333331</v>
      </c>
      <c r="M171" s="31">
        <v>1009.35</v>
      </c>
      <c r="N171" s="31">
        <v>982.85</v>
      </c>
      <c r="O171" s="42">
        <v>3106500</v>
      </c>
      <c r="P171" s="43">
        <v>-1.2084592145015106E-2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1163.6500000000001</v>
      </c>
      <c r="F172" s="40">
        <v>1158.25</v>
      </c>
      <c r="G172" s="41">
        <v>1149.7</v>
      </c>
      <c r="H172" s="41">
        <v>1135.75</v>
      </c>
      <c r="I172" s="41">
        <v>1127.2</v>
      </c>
      <c r="J172" s="41">
        <v>1172.2</v>
      </c>
      <c r="K172" s="41">
        <v>1180.7500000000002</v>
      </c>
      <c r="L172" s="41">
        <v>1194.7</v>
      </c>
      <c r="M172" s="31">
        <v>1166.8</v>
      </c>
      <c r="N172" s="31">
        <v>1144.3</v>
      </c>
      <c r="O172" s="42">
        <v>7601250</v>
      </c>
      <c r="P172" s="43">
        <v>3.3445498113592334E-2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478.55</v>
      </c>
      <c r="F173" s="40">
        <v>477.01666666666671</v>
      </c>
      <c r="G173" s="41">
        <v>471.93333333333339</v>
      </c>
      <c r="H173" s="41">
        <v>465.31666666666666</v>
      </c>
      <c r="I173" s="41">
        <v>460.23333333333335</v>
      </c>
      <c r="J173" s="41">
        <v>483.63333333333344</v>
      </c>
      <c r="K173" s="41">
        <v>488.71666666666681</v>
      </c>
      <c r="L173" s="41">
        <v>495.33333333333348</v>
      </c>
      <c r="M173" s="31">
        <v>482.1</v>
      </c>
      <c r="N173" s="31">
        <v>470.4</v>
      </c>
      <c r="O173" s="42">
        <v>107743500</v>
      </c>
      <c r="P173" s="43">
        <v>-2.323968560472137E-2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25879.200000000001</v>
      </c>
      <c r="F174" s="40">
        <v>25933.683333333331</v>
      </c>
      <c r="G174" s="41">
        <v>25647.366666666661</v>
      </c>
      <c r="H174" s="41">
        <v>25415.533333333329</v>
      </c>
      <c r="I174" s="41">
        <v>25129.21666666666</v>
      </c>
      <c r="J174" s="41">
        <v>26165.516666666663</v>
      </c>
      <c r="K174" s="41">
        <v>26451.833333333336</v>
      </c>
      <c r="L174" s="41">
        <v>26683.666666666664</v>
      </c>
      <c r="M174" s="31">
        <v>26220</v>
      </c>
      <c r="N174" s="31">
        <v>25701.85</v>
      </c>
      <c r="O174" s="42">
        <v>181550</v>
      </c>
      <c r="P174" s="43">
        <v>-1.5124432833768734E-3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2222.6999999999998</v>
      </c>
      <c r="F175" s="40">
        <v>2217.9499999999998</v>
      </c>
      <c r="G175" s="41">
        <v>2194.5499999999997</v>
      </c>
      <c r="H175" s="41">
        <v>2166.4</v>
      </c>
      <c r="I175" s="41">
        <v>2143</v>
      </c>
      <c r="J175" s="41">
        <v>2246.0999999999995</v>
      </c>
      <c r="K175" s="41">
        <v>2269.4999999999991</v>
      </c>
      <c r="L175" s="41">
        <v>2297.6499999999992</v>
      </c>
      <c r="M175" s="31">
        <v>2241.35</v>
      </c>
      <c r="N175" s="31">
        <v>2189.8000000000002</v>
      </c>
      <c r="O175" s="42">
        <v>1735525</v>
      </c>
      <c r="P175" s="43">
        <v>1.1864678531345199E-2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2098.5</v>
      </c>
      <c r="F176" s="40">
        <v>2083.5833333333335</v>
      </c>
      <c r="G176" s="41">
        <v>2057.2166666666672</v>
      </c>
      <c r="H176" s="41">
        <v>2015.9333333333336</v>
      </c>
      <c r="I176" s="41">
        <v>1989.5666666666673</v>
      </c>
      <c r="J176" s="41">
        <v>2124.8666666666668</v>
      </c>
      <c r="K176" s="41">
        <v>2151.2333333333327</v>
      </c>
      <c r="L176" s="41">
        <v>2192.5166666666669</v>
      </c>
      <c r="M176" s="31">
        <v>2109.9499999999998</v>
      </c>
      <c r="N176" s="31">
        <v>2042.3</v>
      </c>
      <c r="O176" s="42">
        <v>3707500</v>
      </c>
      <c r="P176" s="43">
        <v>4.7425474254742545E-3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1469.9</v>
      </c>
      <c r="F177" s="40">
        <v>1466.1333333333332</v>
      </c>
      <c r="G177" s="41">
        <v>1449.2666666666664</v>
      </c>
      <c r="H177" s="41">
        <v>1428.6333333333332</v>
      </c>
      <c r="I177" s="41">
        <v>1411.7666666666664</v>
      </c>
      <c r="J177" s="41">
        <v>1486.7666666666664</v>
      </c>
      <c r="K177" s="41">
        <v>1503.6333333333332</v>
      </c>
      <c r="L177" s="41">
        <v>1524.2666666666664</v>
      </c>
      <c r="M177" s="31">
        <v>1483</v>
      </c>
      <c r="N177" s="31">
        <v>1445.5</v>
      </c>
      <c r="O177" s="42">
        <v>2967600</v>
      </c>
      <c r="P177" s="43">
        <v>-1.290580095795636E-2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466</v>
      </c>
      <c r="F178" s="40">
        <v>469.26666666666665</v>
      </c>
      <c r="G178" s="41">
        <v>457.7833333333333</v>
      </c>
      <c r="H178" s="41">
        <v>449.56666666666666</v>
      </c>
      <c r="I178" s="41">
        <v>438.08333333333331</v>
      </c>
      <c r="J178" s="41">
        <v>477.48333333333329</v>
      </c>
      <c r="K178" s="41">
        <v>488.96666666666664</v>
      </c>
      <c r="L178" s="41">
        <v>497.18333333333328</v>
      </c>
      <c r="M178" s="31">
        <v>480.75</v>
      </c>
      <c r="N178" s="31">
        <v>461.05</v>
      </c>
      <c r="O178" s="42">
        <v>3895650</v>
      </c>
      <c r="P178" s="43">
        <v>1.8590422402635604E-2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747.25</v>
      </c>
      <c r="F179" s="40">
        <v>745.33333333333337</v>
      </c>
      <c r="G179" s="41">
        <v>738.7166666666667</v>
      </c>
      <c r="H179" s="41">
        <v>730.18333333333328</v>
      </c>
      <c r="I179" s="41">
        <v>723.56666666666661</v>
      </c>
      <c r="J179" s="41">
        <v>753.86666666666679</v>
      </c>
      <c r="K179" s="41">
        <v>760.48333333333335</v>
      </c>
      <c r="L179" s="41">
        <v>769.01666666666688</v>
      </c>
      <c r="M179" s="31">
        <v>751.95</v>
      </c>
      <c r="N179" s="31">
        <v>736.8</v>
      </c>
      <c r="O179" s="42">
        <v>32768400</v>
      </c>
      <c r="P179" s="43">
        <v>-2.6206455736657078E-3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533.75</v>
      </c>
      <c r="F180" s="40">
        <v>535.5</v>
      </c>
      <c r="G180" s="41">
        <v>529</v>
      </c>
      <c r="H180" s="41">
        <v>524.25</v>
      </c>
      <c r="I180" s="41">
        <v>517.75</v>
      </c>
      <c r="J180" s="41">
        <v>540.25</v>
      </c>
      <c r="K180" s="41">
        <v>546.75</v>
      </c>
      <c r="L180" s="41">
        <v>551.5</v>
      </c>
      <c r="M180" s="31">
        <v>542</v>
      </c>
      <c r="N180" s="31">
        <v>530.75</v>
      </c>
      <c r="O180" s="42">
        <v>11440500</v>
      </c>
      <c r="P180" s="43">
        <v>1.7073811400052535E-3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575.04999999999995</v>
      </c>
      <c r="F181" s="40">
        <v>572.1</v>
      </c>
      <c r="G181" s="41">
        <v>565.5</v>
      </c>
      <c r="H181" s="41">
        <v>555.94999999999993</v>
      </c>
      <c r="I181" s="41">
        <v>549.34999999999991</v>
      </c>
      <c r="J181" s="41">
        <v>581.65000000000009</v>
      </c>
      <c r="K181" s="41">
        <v>588.25000000000023</v>
      </c>
      <c r="L181" s="41">
        <v>597.80000000000018</v>
      </c>
      <c r="M181" s="31">
        <v>578.70000000000005</v>
      </c>
      <c r="N181" s="31">
        <v>562.54999999999995</v>
      </c>
      <c r="O181" s="42">
        <v>1144100</v>
      </c>
      <c r="P181" s="43">
        <v>-1.6800584368151936E-2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914.6</v>
      </c>
      <c r="F182" s="40">
        <v>911.41666666666663</v>
      </c>
      <c r="G182" s="41">
        <v>904.2833333333333</v>
      </c>
      <c r="H182" s="41">
        <v>893.9666666666667</v>
      </c>
      <c r="I182" s="41">
        <v>886.83333333333337</v>
      </c>
      <c r="J182" s="41">
        <v>921.73333333333323</v>
      </c>
      <c r="K182" s="41">
        <v>928.86666666666667</v>
      </c>
      <c r="L182" s="41">
        <v>939.18333333333317</v>
      </c>
      <c r="M182" s="31">
        <v>918.55</v>
      </c>
      <c r="N182" s="31">
        <v>901.1</v>
      </c>
      <c r="O182" s="42">
        <v>7937000</v>
      </c>
      <c r="P182" s="43">
        <v>7.5652502836968851E-4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762.45</v>
      </c>
      <c r="F183" s="40">
        <v>758.88333333333333</v>
      </c>
      <c r="G183" s="41">
        <v>750.4666666666667</v>
      </c>
      <c r="H183" s="41">
        <v>738.48333333333335</v>
      </c>
      <c r="I183" s="41">
        <v>730.06666666666672</v>
      </c>
      <c r="J183" s="41">
        <v>770.86666666666667</v>
      </c>
      <c r="K183" s="41">
        <v>779.28333333333342</v>
      </c>
      <c r="L183" s="41">
        <v>791.26666666666665</v>
      </c>
      <c r="M183" s="31">
        <v>767.3</v>
      </c>
      <c r="N183" s="31">
        <v>746.9</v>
      </c>
      <c r="O183" s="42">
        <v>9887400</v>
      </c>
      <c r="P183" s="43">
        <v>5.2154817458138899E-3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484.05</v>
      </c>
      <c r="F184" s="40">
        <v>481.2</v>
      </c>
      <c r="G184" s="41">
        <v>474.95</v>
      </c>
      <c r="H184" s="41">
        <v>465.85</v>
      </c>
      <c r="I184" s="41">
        <v>459.6</v>
      </c>
      <c r="J184" s="41">
        <v>490.29999999999995</v>
      </c>
      <c r="K184" s="41">
        <v>496.54999999999995</v>
      </c>
      <c r="L184" s="41">
        <v>505.64999999999992</v>
      </c>
      <c r="M184" s="31">
        <v>487.45</v>
      </c>
      <c r="N184" s="31">
        <v>472.1</v>
      </c>
      <c r="O184" s="42">
        <v>91453650</v>
      </c>
      <c r="P184" s="43">
        <v>-7.4736088188584059E-4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227.7</v>
      </c>
      <c r="F185" s="40">
        <v>226.69999999999996</v>
      </c>
      <c r="G185" s="41">
        <v>224.44999999999993</v>
      </c>
      <c r="H185" s="41">
        <v>221.19999999999996</v>
      </c>
      <c r="I185" s="41">
        <v>218.94999999999993</v>
      </c>
      <c r="J185" s="41">
        <v>229.94999999999993</v>
      </c>
      <c r="K185" s="41">
        <v>232.2</v>
      </c>
      <c r="L185" s="41">
        <v>235.44999999999993</v>
      </c>
      <c r="M185" s="31">
        <v>228.95</v>
      </c>
      <c r="N185" s="31">
        <v>223.45</v>
      </c>
      <c r="O185" s="42">
        <v>114959250</v>
      </c>
      <c r="P185" s="43">
        <v>-2.4291034087653967E-2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1154.25</v>
      </c>
      <c r="F186" s="40">
        <v>1146.7166666666667</v>
      </c>
      <c r="G186" s="41">
        <v>1131.5333333333333</v>
      </c>
      <c r="H186" s="41">
        <v>1108.8166666666666</v>
      </c>
      <c r="I186" s="41">
        <v>1093.6333333333332</v>
      </c>
      <c r="J186" s="41">
        <v>1169.4333333333334</v>
      </c>
      <c r="K186" s="41">
        <v>1184.6166666666668</v>
      </c>
      <c r="L186" s="41">
        <v>1207.3333333333335</v>
      </c>
      <c r="M186" s="31">
        <v>1161.9000000000001</v>
      </c>
      <c r="N186" s="31">
        <v>1124</v>
      </c>
      <c r="O186" s="42">
        <v>53736150</v>
      </c>
      <c r="P186" s="43">
        <v>-1.1878897763328592E-2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3592</v>
      </c>
      <c r="F187" s="40">
        <v>3576.1</v>
      </c>
      <c r="G187" s="41">
        <v>3547.2</v>
      </c>
      <c r="H187" s="41">
        <v>3502.4</v>
      </c>
      <c r="I187" s="41">
        <v>3473.5</v>
      </c>
      <c r="J187" s="41">
        <v>3620.8999999999996</v>
      </c>
      <c r="K187" s="41">
        <v>3649.8</v>
      </c>
      <c r="L187" s="41">
        <v>3694.5999999999995</v>
      </c>
      <c r="M187" s="31">
        <v>3605</v>
      </c>
      <c r="N187" s="31">
        <v>3531.3</v>
      </c>
      <c r="O187" s="42">
        <v>11664600</v>
      </c>
      <c r="P187" s="43">
        <v>-1.698943216868079E-2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1579.8</v>
      </c>
      <c r="F188" s="40">
        <v>1567.7</v>
      </c>
      <c r="G188" s="41">
        <v>1550.7</v>
      </c>
      <c r="H188" s="41">
        <v>1521.6</v>
      </c>
      <c r="I188" s="41">
        <v>1504.6</v>
      </c>
      <c r="J188" s="41">
        <v>1596.8000000000002</v>
      </c>
      <c r="K188" s="41">
        <v>1613.8000000000002</v>
      </c>
      <c r="L188" s="41">
        <v>1642.9000000000003</v>
      </c>
      <c r="M188" s="31">
        <v>1584.7</v>
      </c>
      <c r="N188" s="31">
        <v>1538.6</v>
      </c>
      <c r="O188" s="42">
        <v>11043000</v>
      </c>
      <c r="P188" s="43">
        <v>-2.3141022238734675E-2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2387.5</v>
      </c>
      <c r="F189" s="40">
        <v>2373.1666666666665</v>
      </c>
      <c r="G189" s="41">
        <v>2351.0333333333328</v>
      </c>
      <c r="H189" s="41">
        <v>2314.5666666666662</v>
      </c>
      <c r="I189" s="41">
        <v>2292.4333333333325</v>
      </c>
      <c r="J189" s="41">
        <v>2409.6333333333332</v>
      </c>
      <c r="K189" s="41">
        <v>2431.7666666666673</v>
      </c>
      <c r="L189" s="41">
        <v>2468.2333333333336</v>
      </c>
      <c r="M189" s="31">
        <v>2395.3000000000002</v>
      </c>
      <c r="N189" s="31">
        <v>2336.6999999999998</v>
      </c>
      <c r="O189" s="42">
        <v>4827750</v>
      </c>
      <c r="P189" s="43">
        <v>-1.6285381930981001E-3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3080</v>
      </c>
      <c r="F190" s="40">
        <v>3040.2333333333336</v>
      </c>
      <c r="G190" s="41">
        <v>2969.7666666666673</v>
      </c>
      <c r="H190" s="41">
        <v>2859.5333333333338</v>
      </c>
      <c r="I190" s="41">
        <v>2789.0666666666675</v>
      </c>
      <c r="J190" s="41">
        <v>3150.4666666666672</v>
      </c>
      <c r="K190" s="41">
        <v>3220.9333333333334</v>
      </c>
      <c r="L190" s="41">
        <v>3331.166666666667</v>
      </c>
      <c r="M190" s="31">
        <v>3110.7</v>
      </c>
      <c r="N190" s="31">
        <v>2930</v>
      </c>
      <c r="O190" s="42">
        <v>793000</v>
      </c>
      <c r="P190" s="43">
        <v>5.417082087072117E-2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582.4</v>
      </c>
      <c r="F191" s="40">
        <v>573.1</v>
      </c>
      <c r="G191" s="41">
        <v>561.20000000000005</v>
      </c>
      <c r="H191" s="41">
        <v>540</v>
      </c>
      <c r="I191" s="41">
        <v>528.1</v>
      </c>
      <c r="J191" s="41">
        <v>594.30000000000007</v>
      </c>
      <c r="K191" s="41">
        <v>606.19999999999993</v>
      </c>
      <c r="L191" s="41">
        <v>627.40000000000009</v>
      </c>
      <c r="M191" s="31">
        <v>585</v>
      </c>
      <c r="N191" s="31">
        <v>551.9</v>
      </c>
      <c r="O191" s="42">
        <v>3553500</v>
      </c>
      <c r="P191" s="43">
        <v>0.20621181262729124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1021.25</v>
      </c>
      <c r="F192" s="40">
        <v>1018.9666666666666</v>
      </c>
      <c r="G192" s="41">
        <v>999.98333333333312</v>
      </c>
      <c r="H192" s="41">
        <v>978.71666666666658</v>
      </c>
      <c r="I192" s="41">
        <v>959.73333333333312</v>
      </c>
      <c r="J192" s="41">
        <v>1040.2333333333331</v>
      </c>
      <c r="K192" s="41">
        <v>1059.2166666666665</v>
      </c>
      <c r="L192" s="41">
        <v>1080.4833333333331</v>
      </c>
      <c r="M192" s="31">
        <v>1037.95</v>
      </c>
      <c r="N192" s="31">
        <v>997.7</v>
      </c>
      <c r="O192" s="42">
        <v>2450500</v>
      </c>
      <c r="P192" s="43">
        <v>9.85957573946818E-3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668.25</v>
      </c>
      <c r="F193" s="40">
        <v>668.43333333333328</v>
      </c>
      <c r="G193" s="41">
        <v>664.61666666666656</v>
      </c>
      <c r="H193" s="41">
        <v>660.98333333333323</v>
      </c>
      <c r="I193" s="41">
        <v>657.16666666666652</v>
      </c>
      <c r="J193" s="41">
        <v>672.06666666666661</v>
      </c>
      <c r="K193" s="41">
        <v>675.88333333333344</v>
      </c>
      <c r="L193" s="41">
        <v>679.51666666666665</v>
      </c>
      <c r="M193" s="31">
        <v>672.25</v>
      </c>
      <c r="N193" s="31">
        <v>664.8</v>
      </c>
      <c r="O193" s="42">
        <v>7404600</v>
      </c>
      <c r="P193" s="43">
        <v>-2.6400150858004903E-3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1532.5</v>
      </c>
      <c r="F194" s="40">
        <v>1525.7166666666665</v>
      </c>
      <c r="G194" s="41">
        <v>1509.7833333333328</v>
      </c>
      <c r="H194" s="41">
        <v>1487.0666666666664</v>
      </c>
      <c r="I194" s="41">
        <v>1471.1333333333328</v>
      </c>
      <c r="J194" s="41">
        <v>1548.4333333333329</v>
      </c>
      <c r="K194" s="41">
        <v>1564.3666666666668</v>
      </c>
      <c r="L194" s="41">
        <v>1587.083333333333</v>
      </c>
      <c r="M194" s="31">
        <v>1541.65</v>
      </c>
      <c r="N194" s="31">
        <v>1503</v>
      </c>
      <c r="O194" s="42">
        <v>1208200</v>
      </c>
      <c r="P194" s="43">
        <v>-5.7603686635944703E-3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7313.95</v>
      </c>
      <c r="F195" s="40">
        <v>7305.5166666666673</v>
      </c>
      <c r="G195" s="41">
        <v>7259.5333333333347</v>
      </c>
      <c r="H195" s="41">
        <v>7205.1166666666677</v>
      </c>
      <c r="I195" s="41">
        <v>7159.133333333335</v>
      </c>
      <c r="J195" s="41">
        <v>7359.9333333333343</v>
      </c>
      <c r="K195" s="41">
        <v>7405.9166666666661</v>
      </c>
      <c r="L195" s="41">
        <v>7460.3333333333339</v>
      </c>
      <c r="M195" s="31">
        <v>7351.5</v>
      </c>
      <c r="N195" s="31">
        <v>7251.1</v>
      </c>
      <c r="O195" s="42">
        <v>1666500</v>
      </c>
      <c r="P195" s="43">
        <v>-1.0626929470434577E-2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729.15</v>
      </c>
      <c r="F196" s="40">
        <v>727.06666666666661</v>
      </c>
      <c r="G196" s="41">
        <v>720.28333333333319</v>
      </c>
      <c r="H196" s="41">
        <v>711.41666666666663</v>
      </c>
      <c r="I196" s="41">
        <v>704.63333333333321</v>
      </c>
      <c r="J196" s="41">
        <v>735.93333333333317</v>
      </c>
      <c r="K196" s="41">
        <v>742.71666666666647</v>
      </c>
      <c r="L196" s="41">
        <v>751.58333333333314</v>
      </c>
      <c r="M196" s="31">
        <v>733.85</v>
      </c>
      <c r="N196" s="31">
        <v>718.2</v>
      </c>
      <c r="O196" s="42">
        <v>24420500</v>
      </c>
      <c r="P196" s="43">
        <v>6.925207756232687E-4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342.3</v>
      </c>
      <c r="F197" s="40">
        <v>342.73333333333329</v>
      </c>
      <c r="G197" s="41">
        <v>337.71666666666658</v>
      </c>
      <c r="H197" s="41">
        <v>333.13333333333327</v>
      </c>
      <c r="I197" s="41">
        <v>328.11666666666656</v>
      </c>
      <c r="J197" s="41">
        <v>347.31666666666661</v>
      </c>
      <c r="K197" s="41">
        <v>352.33333333333337</v>
      </c>
      <c r="L197" s="41">
        <v>356.91666666666663</v>
      </c>
      <c r="M197" s="31">
        <v>347.75</v>
      </c>
      <c r="N197" s="31">
        <v>338.15</v>
      </c>
      <c r="O197" s="42">
        <v>54079500</v>
      </c>
      <c r="P197" s="43">
        <v>8.1525108493490386E-2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1255.05</v>
      </c>
      <c r="F198" s="40">
        <v>1245.3999999999999</v>
      </c>
      <c r="G198" s="41">
        <v>1229.1499999999996</v>
      </c>
      <c r="H198" s="41">
        <v>1203.2499999999998</v>
      </c>
      <c r="I198" s="41">
        <v>1186.9999999999995</v>
      </c>
      <c r="J198" s="41">
        <v>1271.2999999999997</v>
      </c>
      <c r="K198" s="41">
        <v>1287.5500000000002</v>
      </c>
      <c r="L198" s="41">
        <v>1313.4499999999998</v>
      </c>
      <c r="M198" s="31">
        <v>1261.6500000000001</v>
      </c>
      <c r="N198" s="31">
        <v>1219.5</v>
      </c>
      <c r="O198" s="42">
        <v>2024500</v>
      </c>
      <c r="P198" s="43">
        <v>6.6649104320337202E-2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2023.25</v>
      </c>
      <c r="F199" s="40">
        <v>2024.5333333333335</v>
      </c>
      <c r="G199" s="41">
        <v>1972.2666666666669</v>
      </c>
      <c r="H199" s="41">
        <v>1921.2833333333333</v>
      </c>
      <c r="I199" s="41">
        <v>1869.0166666666667</v>
      </c>
      <c r="J199" s="41">
        <v>2075.5166666666673</v>
      </c>
      <c r="K199" s="41">
        <v>2127.7833333333338</v>
      </c>
      <c r="L199" s="41">
        <v>2178.7666666666673</v>
      </c>
      <c r="M199" s="31">
        <v>2076.8000000000002</v>
      </c>
      <c r="N199" s="31">
        <v>1973.55</v>
      </c>
      <c r="O199" s="42">
        <v>478250</v>
      </c>
      <c r="P199" s="43">
        <v>0.2294344473007712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635.45000000000005</v>
      </c>
      <c r="F200" s="40">
        <v>632.6</v>
      </c>
      <c r="G200" s="41">
        <v>627.55000000000007</v>
      </c>
      <c r="H200" s="41">
        <v>619.65000000000009</v>
      </c>
      <c r="I200" s="41">
        <v>614.60000000000014</v>
      </c>
      <c r="J200" s="41">
        <v>640.5</v>
      </c>
      <c r="K200" s="41">
        <v>645.54999999999995</v>
      </c>
      <c r="L200" s="41">
        <v>653.44999999999993</v>
      </c>
      <c r="M200" s="31">
        <v>637.65</v>
      </c>
      <c r="N200" s="31">
        <v>624.70000000000005</v>
      </c>
      <c r="O200" s="42">
        <v>29730400</v>
      </c>
      <c r="P200" s="43">
        <v>-1.3167795334838223E-3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352.05</v>
      </c>
      <c r="F201" s="40">
        <v>355.13333333333338</v>
      </c>
      <c r="G201" s="41">
        <v>347.51666666666677</v>
      </c>
      <c r="H201" s="41">
        <v>342.98333333333341</v>
      </c>
      <c r="I201" s="41">
        <v>335.36666666666679</v>
      </c>
      <c r="J201" s="41">
        <v>359.66666666666674</v>
      </c>
      <c r="K201" s="41">
        <v>367.28333333333342</v>
      </c>
      <c r="L201" s="41">
        <v>371.81666666666672</v>
      </c>
      <c r="M201" s="31">
        <v>362.75</v>
      </c>
      <c r="N201" s="31">
        <v>350.6</v>
      </c>
      <c r="O201" s="42">
        <v>84660000</v>
      </c>
      <c r="P201" s="43">
        <v>9.26290189907371E-3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6" sqref="F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5" t="s">
        <v>16</v>
      </c>
      <c r="B8" s="487"/>
      <c r="C8" s="491" t="s">
        <v>20</v>
      </c>
      <c r="D8" s="491" t="s">
        <v>21</v>
      </c>
      <c r="E8" s="482" t="s">
        <v>22</v>
      </c>
      <c r="F8" s="483"/>
      <c r="G8" s="484"/>
      <c r="H8" s="482" t="s">
        <v>23</v>
      </c>
      <c r="I8" s="483"/>
      <c r="J8" s="484"/>
      <c r="K8" s="26"/>
      <c r="L8" s="53"/>
      <c r="M8" s="53"/>
      <c r="N8" s="1"/>
      <c r="O8" s="1"/>
    </row>
    <row r="9" spans="1:15" ht="36" customHeight="1">
      <c r="A9" s="489"/>
      <c r="B9" s="490"/>
      <c r="C9" s="490"/>
      <c r="D9" s="4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17176.7</v>
      </c>
      <c r="D10" s="35">
        <v>17138.7</v>
      </c>
      <c r="E10" s="35">
        <v>17025.75</v>
      </c>
      <c r="F10" s="35">
        <v>16874.8</v>
      </c>
      <c r="G10" s="35">
        <v>16761.849999999999</v>
      </c>
      <c r="H10" s="35">
        <v>17289.650000000001</v>
      </c>
      <c r="I10" s="35">
        <v>17402.600000000006</v>
      </c>
      <c r="J10" s="35">
        <v>17553.550000000003</v>
      </c>
      <c r="K10" s="37">
        <v>17251.650000000001</v>
      </c>
      <c r="L10" s="37">
        <v>16987.75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36618.400000000001</v>
      </c>
      <c r="D11" s="40">
        <v>36484.35</v>
      </c>
      <c r="E11" s="40">
        <v>36148</v>
      </c>
      <c r="F11" s="40">
        <v>35677.599999999999</v>
      </c>
      <c r="G11" s="40">
        <v>35341.25</v>
      </c>
      <c r="H11" s="40">
        <v>36954.75</v>
      </c>
      <c r="I11" s="40">
        <v>37291.099999999991</v>
      </c>
      <c r="J11" s="40">
        <v>37761.5</v>
      </c>
      <c r="K11" s="31">
        <v>36820.699999999997</v>
      </c>
      <c r="L11" s="31">
        <v>36013.949999999997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2300.85</v>
      </c>
      <c r="D12" s="40">
        <v>2297.1499999999996</v>
      </c>
      <c r="E12" s="40">
        <v>2286.0999999999995</v>
      </c>
      <c r="F12" s="40">
        <v>2271.35</v>
      </c>
      <c r="G12" s="40">
        <v>2260.2999999999997</v>
      </c>
      <c r="H12" s="40">
        <v>2311.8999999999992</v>
      </c>
      <c r="I12" s="40">
        <v>2322.9499999999994</v>
      </c>
      <c r="J12" s="40">
        <v>2337.6999999999989</v>
      </c>
      <c r="K12" s="31">
        <v>2308.1999999999998</v>
      </c>
      <c r="L12" s="31">
        <v>2282.4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4960.7</v>
      </c>
      <c r="D13" s="40">
        <v>4954.5166666666664</v>
      </c>
      <c r="E13" s="40">
        <v>4925.8833333333332</v>
      </c>
      <c r="F13" s="40">
        <v>4891.0666666666666</v>
      </c>
      <c r="G13" s="40">
        <v>4862.4333333333334</v>
      </c>
      <c r="H13" s="40">
        <v>4989.333333333333</v>
      </c>
      <c r="I13" s="40">
        <v>5017.9666666666662</v>
      </c>
      <c r="J13" s="40">
        <v>5052.7833333333328</v>
      </c>
      <c r="K13" s="31">
        <v>4983.1499999999996</v>
      </c>
      <c r="L13" s="31">
        <v>4919.7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35272.300000000003</v>
      </c>
      <c r="D14" s="40">
        <v>35137.633333333331</v>
      </c>
      <c r="E14" s="40">
        <v>34891.266666666663</v>
      </c>
      <c r="F14" s="40">
        <v>34510.23333333333</v>
      </c>
      <c r="G14" s="40">
        <v>34263.866666666661</v>
      </c>
      <c r="H14" s="40">
        <v>35518.666666666664</v>
      </c>
      <c r="I14" s="40">
        <v>35765.033333333333</v>
      </c>
      <c r="J14" s="40">
        <v>36146.066666666666</v>
      </c>
      <c r="K14" s="31">
        <v>35384</v>
      </c>
      <c r="L14" s="31">
        <v>34756.6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3916</v>
      </c>
      <c r="D15" s="40">
        <v>3908.5833333333335</v>
      </c>
      <c r="E15" s="40">
        <v>3886.1166666666668</v>
      </c>
      <c r="F15" s="40">
        <v>3856.2333333333331</v>
      </c>
      <c r="G15" s="40">
        <v>3833.7666666666664</v>
      </c>
      <c r="H15" s="40">
        <v>3938.4666666666672</v>
      </c>
      <c r="I15" s="40">
        <v>3960.9333333333334</v>
      </c>
      <c r="J15" s="40">
        <v>3990.8166666666675</v>
      </c>
      <c r="K15" s="31">
        <v>3931.05</v>
      </c>
      <c r="L15" s="31">
        <v>3878.7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8409.35</v>
      </c>
      <c r="D16" s="40">
        <v>8386.1833333333325</v>
      </c>
      <c r="E16" s="40">
        <v>8341.9666666666653</v>
      </c>
      <c r="F16" s="40">
        <v>8274.5833333333321</v>
      </c>
      <c r="G16" s="40">
        <v>8230.366666666665</v>
      </c>
      <c r="H16" s="40">
        <v>8453.5666666666657</v>
      </c>
      <c r="I16" s="40">
        <v>8497.7833333333328</v>
      </c>
      <c r="J16" s="40">
        <v>8565.1666666666661</v>
      </c>
      <c r="K16" s="31">
        <v>8430.4</v>
      </c>
      <c r="L16" s="31">
        <v>8318.7999999999993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2245.0500000000002</v>
      </c>
      <c r="D17" s="40">
        <v>2237</v>
      </c>
      <c r="E17" s="40">
        <v>2219.0500000000002</v>
      </c>
      <c r="F17" s="40">
        <v>2193.0500000000002</v>
      </c>
      <c r="G17" s="40">
        <v>2175.1000000000004</v>
      </c>
      <c r="H17" s="40">
        <v>2263</v>
      </c>
      <c r="I17" s="40">
        <v>2280.9499999999998</v>
      </c>
      <c r="J17" s="40">
        <v>2306.9499999999998</v>
      </c>
      <c r="K17" s="31">
        <v>2254.9499999999998</v>
      </c>
      <c r="L17" s="31">
        <v>2211</v>
      </c>
      <c r="M17" s="31">
        <v>2.9334099999999999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1124.7</v>
      </c>
      <c r="D18" s="40">
        <v>1129.25</v>
      </c>
      <c r="E18" s="40">
        <v>1106.5</v>
      </c>
      <c r="F18" s="40">
        <v>1088.3</v>
      </c>
      <c r="G18" s="40">
        <v>1065.55</v>
      </c>
      <c r="H18" s="40">
        <v>1147.45</v>
      </c>
      <c r="I18" s="40">
        <v>1170.2</v>
      </c>
      <c r="J18" s="40">
        <v>1188.4000000000001</v>
      </c>
      <c r="K18" s="31">
        <v>1152</v>
      </c>
      <c r="L18" s="31">
        <v>1111.05</v>
      </c>
      <c r="M18" s="31">
        <v>6.9471100000000003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958.85</v>
      </c>
      <c r="D19" s="40">
        <v>960.61666666666667</v>
      </c>
      <c r="E19" s="40">
        <v>943.23333333333335</v>
      </c>
      <c r="F19" s="40">
        <v>927.61666666666667</v>
      </c>
      <c r="G19" s="40">
        <v>910.23333333333335</v>
      </c>
      <c r="H19" s="40">
        <v>976.23333333333335</v>
      </c>
      <c r="I19" s="40">
        <v>993.61666666666679</v>
      </c>
      <c r="J19" s="40">
        <v>1009.2333333333333</v>
      </c>
      <c r="K19" s="31">
        <v>978</v>
      </c>
      <c r="L19" s="31">
        <v>945</v>
      </c>
      <c r="M19" s="31">
        <v>13.069660000000001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1678.45</v>
      </c>
      <c r="D20" s="40">
        <v>1673.05</v>
      </c>
      <c r="E20" s="40">
        <v>1659.3999999999999</v>
      </c>
      <c r="F20" s="40">
        <v>1640.35</v>
      </c>
      <c r="G20" s="40">
        <v>1626.6999999999998</v>
      </c>
      <c r="H20" s="40">
        <v>1692.1</v>
      </c>
      <c r="I20" s="40">
        <v>1705.75</v>
      </c>
      <c r="J20" s="40">
        <v>1724.8</v>
      </c>
      <c r="K20" s="31">
        <v>1686.7</v>
      </c>
      <c r="L20" s="31">
        <v>1654</v>
      </c>
      <c r="M20" s="31">
        <v>14.760120000000001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1389.7</v>
      </c>
      <c r="D21" s="40">
        <v>1391.5666666666666</v>
      </c>
      <c r="E21" s="40">
        <v>1369.1333333333332</v>
      </c>
      <c r="F21" s="40">
        <v>1348.5666666666666</v>
      </c>
      <c r="G21" s="40">
        <v>1326.1333333333332</v>
      </c>
      <c r="H21" s="40">
        <v>1412.1333333333332</v>
      </c>
      <c r="I21" s="40">
        <v>1434.5666666666666</v>
      </c>
      <c r="J21" s="40">
        <v>1455.1333333333332</v>
      </c>
      <c r="K21" s="31">
        <v>1414</v>
      </c>
      <c r="L21" s="31">
        <v>1371</v>
      </c>
      <c r="M21" s="31">
        <v>7.9671799999999999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744.7</v>
      </c>
      <c r="D22" s="40">
        <v>740.15</v>
      </c>
      <c r="E22" s="40">
        <v>730.34999999999991</v>
      </c>
      <c r="F22" s="40">
        <v>715.99999999999989</v>
      </c>
      <c r="G22" s="40">
        <v>706.19999999999982</v>
      </c>
      <c r="H22" s="40">
        <v>754.5</v>
      </c>
      <c r="I22" s="40">
        <v>764.3</v>
      </c>
      <c r="J22" s="40">
        <v>778.65000000000009</v>
      </c>
      <c r="K22" s="31">
        <v>749.95</v>
      </c>
      <c r="L22" s="31">
        <v>725.8</v>
      </c>
      <c r="M22" s="31">
        <v>39.933419999999998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1628.4</v>
      </c>
      <c r="D23" s="40">
        <v>1602.8</v>
      </c>
      <c r="E23" s="40">
        <v>1570.6</v>
      </c>
      <c r="F23" s="40">
        <v>1512.8</v>
      </c>
      <c r="G23" s="40">
        <v>1480.6</v>
      </c>
      <c r="H23" s="40">
        <v>1660.6</v>
      </c>
      <c r="I23" s="40">
        <v>1692.8000000000002</v>
      </c>
      <c r="J23" s="40">
        <v>1750.6</v>
      </c>
      <c r="K23" s="31">
        <v>1635</v>
      </c>
      <c r="L23" s="31">
        <v>1545</v>
      </c>
      <c r="M23" s="31">
        <v>1.5277000000000001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1892.45</v>
      </c>
      <c r="D24" s="40">
        <v>1885.9333333333332</v>
      </c>
      <c r="E24" s="40">
        <v>1856.8666666666663</v>
      </c>
      <c r="F24" s="40">
        <v>1821.2833333333331</v>
      </c>
      <c r="G24" s="40">
        <v>1792.2166666666662</v>
      </c>
      <c r="H24" s="40">
        <v>1921.5166666666664</v>
      </c>
      <c r="I24" s="40">
        <v>1950.5833333333335</v>
      </c>
      <c r="J24" s="40">
        <v>1986.1666666666665</v>
      </c>
      <c r="K24" s="31">
        <v>1915</v>
      </c>
      <c r="L24" s="31">
        <v>1850.35</v>
      </c>
      <c r="M24" s="31">
        <v>5.1932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117.9</v>
      </c>
      <c r="D25" s="40">
        <v>118.78333333333335</v>
      </c>
      <c r="E25" s="40">
        <v>116.66666666666669</v>
      </c>
      <c r="F25" s="40">
        <v>115.43333333333334</v>
      </c>
      <c r="G25" s="40">
        <v>113.31666666666668</v>
      </c>
      <c r="H25" s="40">
        <v>120.01666666666669</v>
      </c>
      <c r="I25" s="40">
        <v>122.13333333333334</v>
      </c>
      <c r="J25" s="40">
        <v>123.3666666666667</v>
      </c>
      <c r="K25" s="31">
        <v>120.9</v>
      </c>
      <c r="L25" s="31">
        <v>117.55</v>
      </c>
      <c r="M25" s="31">
        <v>66.135769999999994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263.64999999999998</v>
      </c>
      <c r="D26" s="40">
        <v>262.38333333333333</v>
      </c>
      <c r="E26" s="40">
        <v>257.76666666666665</v>
      </c>
      <c r="F26" s="40">
        <v>251.88333333333333</v>
      </c>
      <c r="G26" s="40">
        <v>247.26666666666665</v>
      </c>
      <c r="H26" s="40">
        <v>268.26666666666665</v>
      </c>
      <c r="I26" s="40">
        <v>272.88333333333333</v>
      </c>
      <c r="J26" s="40">
        <v>278.76666666666665</v>
      </c>
      <c r="K26" s="31">
        <v>267</v>
      </c>
      <c r="L26" s="31">
        <v>256.5</v>
      </c>
      <c r="M26" s="31">
        <v>19.416460000000001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2087.75</v>
      </c>
      <c r="D27" s="40">
        <v>2071.35</v>
      </c>
      <c r="E27" s="40">
        <v>2047.6999999999998</v>
      </c>
      <c r="F27" s="40">
        <v>2007.6499999999999</v>
      </c>
      <c r="G27" s="40">
        <v>1983.9999999999998</v>
      </c>
      <c r="H27" s="40">
        <v>2111.3999999999996</v>
      </c>
      <c r="I27" s="40">
        <v>2135.0500000000002</v>
      </c>
      <c r="J27" s="40">
        <v>2175.1</v>
      </c>
      <c r="K27" s="31">
        <v>2095</v>
      </c>
      <c r="L27" s="31">
        <v>2031.3</v>
      </c>
      <c r="M27" s="31">
        <v>0.75580999999999998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791.9</v>
      </c>
      <c r="D28" s="40">
        <v>798.80000000000007</v>
      </c>
      <c r="E28" s="40">
        <v>783.10000000000014</v>
      </c>
      <c r="F28" s="40">
        <v>774.30000000000007</v>
      </c>
      <c r="G28" s="40">
        <v>758.60000000000014</v>
      </c>
      <c r="H28" s="40">
        <v>807.60000000000014</v>
      </c>
      <c r="I28" s="40">
        <v>823.30000000000018</v>
      </c>
      <c r="J28" s="40">
        <v>832.10000000000014</v>
      </c>
      <c r="K28" s="31">
        <v>814.5</v>
      </c>
      <c r="L28" s="31">
        <v>790</v>
      </c>
      <c r="M28" s="31">
        <v>1.3455600000000001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3428.85</v>
      </c>
      <c r="D29" s="40">
        <v>3422.1666666666665</v>
      </c>
      <c r="E29" s="40">
        <v>3385.0333333333328</v>
      </c>
      <c r="F29" s="40">
        <v>3341.2166666666662</v>
      </c>
      <c r="G29" s="40">
        <v>3304.0833333333326</v>
      </c>
      <c r="H29" s="40">
        <v>3465.9833333333331</v>
      </c>
      <c r="I29" s="40">
        <v>3503.1166666666672</v>
      </c>
      <c r="J29" s="40">
        <v>3546.9333333333334</v>
      </c>
      <c r="K29" s="31">
        <v>3459.3</v>
      </c>
      <c r="L29" s="31">
        <v>3378.35</v>
      </c>
      <c r="M29" s="31">
        <v>1.0112300000000001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632.20000000000005</v>
      </c>
      <c r="D30" s="40">
        <v>632.35</v>
      </c>
      <c r="E30" s="40">
        <v>626.90000000000009</v>
      </c>
      <c r="F30" s="40">
        <v>621.6</v>
      </c>
      <c r="G30" s="40">
        <v>616.15000000000009</v>
      </c>
      <c r="H30" s="40">
        <v>637.65000000000009</v>
      </c>
      <c r="I30" s="40">
        <v>643.10000000000014</v>
      </c>
      <c r="J30" s="40">
        <v>648.40000000000009</v>
      </c>
      <c r="K30" s="31">
        <v>637.79999999999995</v>
      </c>
      <c r="L30" s="31">
        <v>627.04999999999995</v>
      </c>
      <c r="M30" s="31">
        <v>3.7420800000000001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372.75</v>
      </c>
      <c r="D31" s="40">
        <v>373.63333333333338</v>
      </c>
      <c r="E31" s="40">
        <v>370.01666666666677</v>
      </c>
      <c r="F31" s="40">
        <v>367.28333333333336</v>
      </c>
      <c r="G31" s="40">
        <v>363.66666666666674</v>
      </c>
      <c r="H31" s="40">
        <v>376.36666666666679</v>
      </c>
      <c r="I31" s="40">
        <v>379.98333333333346</v>
      </c>
      <c r="J31" s="40">
        <v>382.71666666666681</v>
      </c>
      <c r="K31" s="31">
        <v>377.25</v>
      </c>
      <c r="L31" s="31">
        <v>370.9</v>
      </c>
      <c r="M31" s="31">
        <v>12.296139999999999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5314.65</v>
      </c>
      <c r="D32" s="40">
        <v>5328.6166666666659</v>
      </c>
      <c r="E32" s="40">
        <v>5221.9833333333318</v>
      </c>
      <c r="F32" s="40">
        <v>5129.3166666666657</v>
      </c>
      <c r="G32" s="40">
        <v>5022.6833333333316</v>
      </c>
      <c r="H32" s="40">
        <v>5421.2833333333319</v>
      </c>
      <c r="I32" s="40">
        <v>5527.9166666666652</v>
      </c>
      <c r="J32" s="40">
        <v>5620.5833333333321</v>
      </c>
      <c r="K32" s="31">
        <v>5435.25</v>
      </c>
      <c r="L32" s="31">
        <v>5235.95</v>
      </c>
      <c r="M32" s="31">
        <v>5.9525399999999999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209.25</v>
      </c>
      <c r="D33" s="40">
        <v>208.93333333333331</v>
      </c>
      <c r="E33" s="40">
        <v>205.86666666666662</v>
      </c>
      <c r="F33" s="40">
        <v>202.48333333333332</v>
      </c>
      <c r="G33" s="40">
        <v>199.41666666666663</v>
      </c>
      <c r="H33" s="40">
        <v>212.31666666666661</v>
      </c>
      <c r="I33" s="40">
        <v>215.38333333333327</v>
      </c>
      <c r="J33" s="40">
        <v>218.76666666666659</v>
      </c>
      <c r="K33" s="31">
        <v>212</v>
      </c>
      <c r="L33" s="31">
        <v>205.55</v>
      </c>
      <c r="M33" s="31">
        <v>18.255230000000001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122.45</v>
      </c>
      <c r="D34" s="40">
        <v>122.11666666666667</v>
      </c>
      <c r="E34" s="40">
        <v>120.78333333333335</v>
      </c>
      <c r="F34" s="40">
        <v>119.11666666666667</v>
      </c>
      <c r="G34" s="40">
        <v>117.78333333333335</v>
      </c>
      <c r="H34" s="40">
        <v>123.78333333333335</v>
      </c>
      <c r="I34" s="40">
        <v>125.11666666666666</v>
      </c>
      <c r="J34" s="40">
        <v>126.78333333333335</v>
      </c>
      <c r="K34" s="31">
        <v>123.45</v>
      </c>
      <c r="L34" s="31">
        <v>120.45</v>
      </c>
      <c r="M34" s="31">
        <v>128.20251999999999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3030.35</v>
      </c>
      <c r="D35" s="40">
        <v>3038.6</v>
      </c>
      <c r="E35" s="40">
        <v>3008.2</v>
      </c>
      <c r="F35" s="40">
        <v>2986.0499999999997</v>
      </c>
      <c r="G35" s="40">
        <v>2955.6499999999996</v>
      </c>
      <c r="H35" s="40">
        <v>3060.75</v>
      </c>
      <c r="I35" s="40">
        <v>3091.1500000000005</v>
      </c>
      <c r="J35" s="40">
        <v>3113.3</v>
      </c>
      <c r="K35" s="31">
        <v>3069</v>
      </c>
      <c r="L35" s="31">
        <v>3016.45</v>
      </c>
      <c r="M35" s="31">
        <v>20.564589999999999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2206.35</v>
      </c>
      <c r="D36" s="40">
        <v>2207.4500000000003</v>
      </c>
      <c r="E36" s="40">
        <v>2189.9000000000005</v>
      </c>
      <c r="F36" s="40">
        <v>2173.4500000000003</v>
      </c>
      <c r="G36" s="40">
        <v>2155.9000000000005</v>
      </c>
      <c r="H36" s="40">
        <v>2223.9000000000005</v>
      </c>
      <c r="I36" s="40">
        <v>2241.4500000000007</v>
      </c>
      <c r="J36" s="40">
        <v>2257.9000000000005</v>
      </c>
      <c r="K36" s="31">
        <v>2225</v>
      </c>
      <c r="L36" s="31">
        <v>2191</v>
      </c>
      <c r="M36" s="31">
        <v>1.57484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673.35</v>
      </c>
      <c r="D37" s="40">
        <v>670.05000000000007</v>
      </c>
      <c r="E37" s="40">
        <v>661.50000000000011</v>
      </c>
      <c r="F37" s="40">
        <v>649.65000000000009</v>
      </c>
      <c r="G37" s="40">
        <v>641.10000000000014</v>
      </c>
      <c r="H37" s="40">
        <v>681.90000000000009</v>
      </c>
      <c r="I37" s="40">
        <v>690.45</v>
      </c>
      <c r="J37" s="40">
        <v>702.30000000000007</v>
      </c>
      <c r="K37" s="31">
        <v>678.6</v>
      </c>
      <c r="L37" s="31">
        <v>658.2</v>
      </c>
      <c r="M37" s="31">
        <v>19.015640000000001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4660.6499999999996</v>
      </c>
      <c r="D38" s="40">
        <v>4663.55</v>
      </c>
      <c r="E38" s="40">
        <v>4608.1000000000004</v>
      </c>
      <c r="F38" s="40">
        <v>4555.55</v>
      </c>
      <c r="G38" s="40">
        <v>4500.1000000000004</v>
      </c>
      <c r="H38" s="40">
        <v>4716.1000000000004</v>
      </c>
      <c r="I38" s="40">
        <v>4771.5499999999993</v>
      </c>
      <c r="J38" s="40">
        <v>4824.1000000000004</v>
      </c>
      <c r="K38" s="31">
        <v>4719</v>
      </c>
      <c r="L38" s="31">
        <v>4611</v>
      </c>
      <c r="M38" s="31">
        <v>4.3551700000000002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687</v>
      </c>
      <c r="D39" s="40">
        <v>682.85</v>
      </c>
      <c r="E39" s="40">
        <v>674.15000000000009</v>
      </c>
      <c r="F39" s="40">
        <v>661.30000000000007</v>
      </c>
      <c r="G39" s="40">
        <v>652.60000000000014</v>
      </c>
      <c r="H39" s="40">
        <v>695.7</v>
      </c>
      <c r="I39" s="40">
        <v>704.40000000000009</v>
      </c>
      <c r="J39" s="40">
        <v>717.25</v>
      </c>
      <c r="K39" s="31">
        <v>691.55</v>
      </c>
      <c r="L39" s="31">
        <v>670</v>
      </c>
      <c r="M39" s="31">
        <v>151.23987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3286.45</v>
      </c>
      <c r="D40" s="40">
        <v>3288.15</v>
      </c>
      <c r="E40" s="40">
        <v>3259.3</v>
      </c>
      <c r="F40" s="40">
        <v>3232.15</v>
      </c>
      <c r="G40" s="40">
        <v>3203.3</v>
      </c>
      <c r="H40" s="40">
        <v>3315.3</v>
      </c>
      <c r="I40" s="40">
        <v>3344.1499999999996</v>
      </c>
      <c r="J40" s="40">
        <v>3371.3</v>
      </c>
      <c r="K40" s="31">
        <v>3317</v>
      </c>
      <c r="L40" s="31">
        <v>3261</v>
      </c>
      <c r="M40" s="31">
        <v>2.8690799999999999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7103.15</v>
      </c>
      <c r="D41" s="40">
        <v>7077.05</v>
      </c>
      <c r="E41" s="40">
        <v>6984.1</v>
      </c>
      <c r="F41" s="40">
        <v>6865.05</v>
      </c>
      <c r="G41" s="40">
        <v>6772.1</v>
      </c>
      <c r="H41" s="40">
        <v>7196.1</v>
      </c>
      <c r="I41" s="40">
        <v>7289.0499999999993</v>
      </c>
      <c r="J41" s="40">
        <v>7408.1</v>
      </c>
      <c r="K41" s="31">
        <v>7170</v>
      </c>
      <c r="L41" s="31">
        <v>6958</v>
      </c>
      <c r="M41" s="31">
        <v>10.79608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17109</v>
      </c>
      <c r="D42" s="40">
        <v>17096.899999999998</v>
      </c>
      <c r="E42" s="40">
        <v>16943.799999999996</v>
      </c>
      <c r="F42" s="40">
        <v>16778.599999999999</v>
      </c>
      <c r="G42" s="40">
        <v>16625.499999999996</v>
      </c>
      <c r="H42" s="40">
        <v>17262.099999999995</v>
      </c>
      <c r="I42" s="40">
        <v>17415.199999999993</v>
      </c>
      <c r="J42" s="40">
        <v>17580.399999999994</v>
      </c>
      <c r="K42" s="31">
        <v>17250</v>
      </c>
      <c r="L42" s="31">
        <v>16931.7</v>
      </c>
      <c r="M42" s="31">
        <v>2.30078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5393.2</v>
      </c>
      <c r="D43" s="40">
        <v>5342.05</v>
      </c>
      <c r="E43" s="40">
        <v>5274.1</v>
      </c>
      <c r="F43" s="40">
        <v>5155</v>
      </c>
      <c r="G43" s="40">
        <v>5087.05</v>
      </c>
      <c r="H43" s="40">
        <v>5461.1500000000005</v>
      </c>
      <c r="I43" s="40">
        <v>5529.0999999999995</v>
      </c>
      <c r="J43" s="40">
        <v>5648.2000000000007</v>
      </c>
      <c r="K43" s="31">
        <v>5410</v>
      </c>
      <c r="L43" s="31">
        <v>5222.95</v>
      </c>
      <c r="M43" s="31">
        <v>0.60741999999999996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2150.15</v>
      </c>
      <c r="D44" s="40">
        <v>2154.7000000000003</v>
      </c>
      <c r="E44" s="40">
        <v>2125.4500000000007</v>
      </c>
      <c r="F44" s="40">
        <v>2100.7500000000005</v>
      </c>
      <c r="G44" s="40">
        <v>2071.5000000000009</v>
      </c>
      <c r="H44" s="40">
        <v>2179.4000000000005</v>
      </c>
      <c r="I44" s="40">
        <v>2208.6499999999996</v>
      </c>
      <c r="J44" s="40">
        <v>2233.3500000000004</v>
      </c>
      <c r="K44" s="31">
        <v>2183.9499999999998</v>
      </c>
      <c r="L44" s="31">
        <v>2130</v>
      </c>
      <c r="M44" s="31">
        <v>1.68085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278.5</v>
      </c>
      <c r="D45" s="40">
        <v>278.18333333333334</v>
      </c>
      <c r="E45" s="40">
        <v>274.06666666666666</v>
      </c>
      <c r="F45" s="40">
        <v>269.63333333333333</v>
      </c>
      <c r="G45" s="40">
        <v>265.51666666666665</v>
      </c>
      <c r="H45" s="40">
        <v>282.61666666666667</v>
      </c>
      <c r="I45" s="40">
        <v>286.73333333333335</v>
      </c>
      <c r="J45" s="40">
        <v>291.16666666666669</v>
      </c>
      <c r="K45" s="31">
        <v>282.3</v>
      </c>
      <c r="L45" s="31">
        <v>273.75</v>
      </c>
      <c r="M45" s="31">
        <v>44.809339999999999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89.55</v>
      </c>
      <c r="D46" s="40">
        <v>89.116666666666674</v>
      </c>
      <c r="E46" s="40">
        <v>88.233333333333348</v>
      </c>
      <c r="F46" s="40">
        <v>86.916666666666671</v>
      </c>
      <c r="G46" s="40">
        <v>86.033333333333346</v>
      </c>
      <c r="H46" s="40">
        <v>90.433333333333351</v>
      </c>
      <c r="I46" s="40">
        <v>91.316666666666677</v>
      </c>
      <c r="J46" s="40">
        <v>92.633333333333354</v>
      </c>
      <c r="K46" s="31">
        <v>90</v>
      </c>
      <c r="L46" s="31">
        <v>87.8</v>
      </c>
      <c r="M46" s="31">
        <v>219.88255000000001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53.95</v>
      </c>
      <c r="D47" s="40">
        <v>54.1</v>
      </c>
      <c r="E47" s="40">
        <v>53.7</v>
      </c>
      <c r="F47" s="40">
        <v>53.45</v>
      </c>
      <c r="G47" s="40">
        <v>53.050000000000004</v>
      </c>
      <c r="H47" s="40">
        <v>54.35</v>
      </c>
      <c r="I47" s="40">
        <v>54.749999999999993</v>
      </c>
      <c r="J47" s="40">
        <v>55</v>
      </c>
      <c r="K47" s="31">
        <v>54.5</v>
      </c>
      <c r="L47" s="31">
        <v>53.85</v>
      </c>
      <c r="M47" s="31">
        <v>41.308030000000002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1915.9</v>
      </c>
      <c r="D48" s="40">
        <v>1899.4833333333336</v>
      </c>
      <c r="E48" s="40">
        <v>1877.0666666666671</v>
      </c>
      <c r="F48" s="40">
        <v>1838.2333333333336</v>
      </c>
      <c r="G48" s="40">
        <v>1815.8166666666671</v>
      </c>
      <c r="H48" s="40">
        <v>1938.3166666666671</v>
      </c>
      <c r="I48" s="40">
        <v>1960.7333333333336</v>
      </c>
      <c r="J48" s="40">
        <v>1999.5666666666671</v>
      </c>
      <c r="K48" s="31">
        <v>1921.9</v>
      </c>
      <c r="L48" s="31">
        <v>1860.65</v>
      </c>
      <c r="M48" s="31">
        <v>3.59693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736.2</v>
      </c>
      <c r="D49" s="40">
        <v>733.69999999999993</v>
      </c>
      <c r="E49" s="40">
        <v>729.49999999999989</v>
      </c>
      <c r="F49" s="40">
        <v>722.8</v>
      </c>
      <c r="G49" s="40">
        <v>718.59999999999991</v>
      </c>
      <c r="H49" s="40">
        <v>740.39999999999986</v>
      </c>
      <c r="I49" s="40">
        <v>744.59999999999991</v>
      </c>
      <c r="J49" s="40">
        <v>751.29999999999984</v>
      </c>
      <c r="K49" s="31">
        <v>737.9</v>
      </c>
      <c r="L49" s="31">
        <v>727</v>
      </c>
      <c r="M49" s="31">
        <v>6.5701400000000003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210.4</v>
      </c>
      <c r="D50" s="40">
        <v>211.1</v>
      </c>
      <c r="E50" s="40">
        <v>207.5</v>
      </c>
      <c r="F50" s="40">
        <v>204.6</v>
      </c>
      <c r="G50" s="40">
        <v>201</v>
      </c>
      <c r="H50" s="40">
        <v>214</v>
      </c>
      <c r="I50" s="40">
        <v>217.59999999999997</v>
      </c>
      <c r="J50" s="40">
        <v>220.5</v>
      </c>
      <c r="K50" s="31">
        <v>214.7</v>
      </c>
      <c r="L50" s="31">
        <v>208.2</v>
      </c>
      <c r="M50" s="31">
        <v>77.58408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696.55</v>
      </c>
      <c r="D51" s="40">
        <v>693.93333333333339</v>
      </c>
      <c r="E51" s="40">
        <v>688.61666666666679</v>
      </c>
      <c r="F51" s="40">
        <v>680.68333333333339</v>
      </c>
      <c r="G51" s="40">
        <v>675.36666666666679</v>
      </c>
      <c r="H51" s="40">
        <v>701.86666666666679</v>
      </c>
      <c r="I51" s="40">
        <v>707.18333333333339</v>
      </c>
      <c r="J51" s="40">
        <v>715.11666666666679</v>
      </c>
      <c r="K51" s="31">
        <v>699.25</v>
      </c>
      <c r="L51" s="31">
        <v>686</v>
      </c>
      <c r="M51" s="31">
        <v>11.874560000000001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62.1</v>
      </c>
      <c r="D52" s="40">
        <v>61.9</v>
      </c>
      <c r="E52" s="40">
        <v>61.199999999999996</v>
      </c>
      <c r="F52" s="40">
        <v>60.3</v>
      </c>
      <c r="G52" s="40">
        <v>59.599999999999994</v>
      </c>
      <c r="H52" s="40">
        <v>62.8</v>
      </c>
      <c r="I52" s="40">
        <v>63.5</v>
      </c>
      <c r="J52" s="40">
        <v>64.400000000000006</v>
      </c>
      <c r="K52" s="31">
        <v>62.6</v>
      </c>
      <c r="L52" s="31">
        <v>61</v>
      </c>
      <c r="M52" s="31">
        <v>243.91252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387.8</v>
      </c>
      <c r="D53" s="40">
        <v>387.26666666666665</v>
      </c>
      <c r="E53" s="40">
        <v>385.7833333333333</v>
      </c>
      <c r="F53" s="40">
        <v>383.76666666666665</v>
      </c>
      <c r="G53" s="40">
        <v>382.2833333333333</v>
      </c>
      <c r="H53" s="40">
        <v>389.2833333333333</v>
      </c>
      <c r="I53" s="40">
        <v>390.76666666666665</v>
      </c>
      <c r="J53" s="40">
        <v>392.7833333333333</v>
      </c>
      <c r="K53" s="31">
        <v>388.75</v>
      </c>
      <c r="L53" s="31">
        <v>385.25</v>
      </c>
      <c r="M53" s="31">
        <v>36.377029999999998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698.85</v>
      </c>
      <c r="D54" s="40">
        <v>699.55000000000007</v>
      </c>
      <c r="E54" s="40">
        <v>693.40000000000009</v>
      </c>
      <c r="F54" s="40">
        <v>687.95</v>
      </c>
      <c r="G54" s="40">
        <v>681.80000000000007</v>
      </c>
      <c r="H54" s="40">
        <v>705.00000000000011</v>
      </c>
      <c r="I54" s="40">
        <v>711.15</v>
      </c>
      <c r="J54" s="40">
        <v>716.60000000000014</v>
      </c>
      <c r="K54" s="31">
        <v>705.7</v>
      </c>
      <c r="L54" s="31">
        <v>694.1</v>
      </c>
      <c r="M54" s="31">
        <v>102.38693000000001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360.2</v>
      </c>
      <c r="D55" s="40">
        <v>360.84999999999997</v>
      </c>
      <c r="E55" s="40">
        <v>356.89999999999992</v>
      </c>
      <c r="F55" s="40">
        <v>353.59999999999997</v>
      </c>
      <c r="G55" s="40">
        <v>349.64999999999992</v>
      </c>
      <c r="H55" s="40">
        <v>364.14999999999992</v>
      </c>
      <c r="I55" s="40">
        <v>368.09999999999997</v>
      </c>
      <c r="J55" s="40">
        <v>371.39999999999992</v>
      </c>
      <c r="K55" s="31">
        <v>364.8</v>
      </c>
      <c r="L55" s="31">
        <v>357.55</v>
      </c>
      <c r="M55" s="31">
        <v>15.85988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16296.95</v>
      </c>
      <c r="D56" s="40">
        <v>16310.366666666669</v>
      </c>
      <c r="E56" s="40">
        <v>16196.583333333336</v>
      </c>
      <c r="F56" s="40">
        <v>16096.216666666667</v>
      </c>
      <c r="G56" s="40">
        <v>15982.433333333334</v>
      </c>
      <c r="H56" s="40">
        <v>16410.733333333337</v>
      </c>
      <c r="I56" s="40">
        <v>16524.51666666667</v>
      </c>
      <c r="J56" s="40">
        <v>16624.883333333339</v>
      </c>
      <c r="K56" s="31">
        <v>16424.150000000001</v>
      </c>
      <c r="L56" s="31">
        <v>16210</v>
      </c>
      <c r="M56" s="31">
        <v>0.17842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3474.2</v>
      </c>
      <c r="D57" s="40">
        <v>3490.0666666666671</v>
      </c>
      <c r="E57" s="40">
        <v>3451.1333333333341</v>
      </c>
      <c r="F57" s="40">
        <v>3428.0666666666671</v>
      </c>
      <c r="G57" s="40">
        <v>3389.1333333333341</v>
      </c>
      <c r="H57" s="40">
        <v>3513.1333333333341</v>
      </c>
      <c r="I57" s="40">
        <v>3552.0666666666675</v>
      </c>
      <c r="J57" s="40">
        <v>3575.1333333333341</v>
      </c>
      <c r="K57" s="31">
        <v>3529</v>
      </c>
      <c r="L57" s="31">
        <v>3467</v>
      </c>
      <c r="M57" s="31">
        <v>2.5444499999999999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449.2</v>
      </c>
      <c r="D58" s="40">
        <v>450.59999999999997</v>
      </c>
      <c r="E58" s="40">
        <v>445.64999999999992</v>
      </c>
      <c r="F58" s="40">
        <v>442.09999999999997</v>
      </c>
      <c r="G58" s="40">
        <v>437.14999999999992</v>
      </c>
      <c r="H58" s="40">
        <v>454.14999999999992</v>
      </c>
      <c r="I58" s="40">
        <v>459.09999999999997</v>
      </c>
      <c r="J58" s="40">
        <v>462.64999999999992</v>
      </c>
      <c r="K58" s="31">
        <v>455.55</v>
      </c>
      <c r="L58" s="31">
        <v>447.05</v>
      </c>
      <c r="M58" s="31">
        <v>19.007750000000001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209.15</v>
      </c>
      <c r="D59" s="40">
        <v>208.05000000000004</v>
      </c>
      <c r="E59" s="40">
        <v>205.40000000000009</v>
      </c>
      <c r="F59" s="40">
        <v>201.65000000000006</v>
      </c>
      <c r="G59" s="40">
        <v>199.00000000000011</v>
      </c>
      <c r="H59" s="40">
        <v>211.80000000000007</v>
      </c>
      <c r="I59" s="40">
        <v>214.45</v>
      </c>
      <c r="J59" s="40">
        <v>218.20000000000005</v>
      </c>
      <c r="K59" s="31">
        <v>210.7</v>
      </c>
      <c r="L59" s="31">
        <v>204.3</v>
      </c>
      <c r="M59" s="31">
        <v>89.506770000000003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126.95</v>
      </c>
      <c r="D60" s="40">
        <v>126.61666666666667</v>
      </c>
      <c r="E60" s="40">
        <v>125.58333333333334</v>
      </c>
      <c r="F60" s="40">
        <v>124.21666666666667</v>
      </c>
      <c r="G60" s="40">
        <v>123.18333333333334</v>
      </c>
      <c r="H60" s="40">
        <v>127.98333333333335</v>
      </c>
      <c r="I60" s="40">
        <v>129.01666666666668</v>
      </c>
      <c r="J60" s="40">
        <v>130.38333333333335</v>
      </c>
      <c r="K60" s="31">
        <v>127.65</v>
      </c>
      <c r="L60" s="31">
        <v>125.25</v>
      </c>
      <c r="M60" s="31">
        <v>4.5844100000000001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562.35</v>
      </c>
      <c r="D61" s="40">
        <v>563.94999999999993</v>
      </c>
      <c r="E61" s="40">
        <v>556.39999999999986</v>
      </c>
      <c r="F61" s="40">
        <v>550.44999999999993</v>
      </c>
      <c r="G61" s="40">
        <v>542.89999999999986</v>
      </c>
      <c r="H61" s="40">
        <v>569.89999999999986</v>
      </c>
      <c r="I61" s="40">
        <v>577.44999999999982</v>
      </c>
      <c r="J61" s="40">
        <v>583.39999999999986</v>
      </c>
      <c r="K61" s="31">
        <v>571.5</v>
      </c>
      <c r="L61" s="31">
        <v>558</v>
      </c>
      <c r="M61" s="31">
        <v>11.9015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889.25</v>
      </c>
      <c r="D62" s="40">
        <v>890.51666666666677</v>
      </c>
      <c r="E62" s="40">
        <v>882.73333333333358</v>
      </c>
      <c r="F62" s="40">
        <v>876.21666666666681</v>
      </c>
      <c r="G62" s="40">
        <v>868.43333333333362</v>
      </c>
      <c r="H62" s="40">
        <v>897.03333333333353</v>
      </c>
      <c r="I62" s="40">
        <v>904.81666666666661</v>
      </c>
      <c r="J62" s="40">
        <v>911.33333333333348</v>
      </c>
      <c r="K62" s="31">
        <v>898.3</v>
      </c>
      <c r="L62" s="31">
        <v>884</v>
      </c>
      <c r="M62" s="31">
        <v>24.714189999999999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145.05000000000001</v>
      </c>
      <c r="D63" s="40">
        <v>145.05000000000001</v>
      </c>
      <c r="E63" s="40">
        <v>143.30000000000001</v>
      </c>
      <c r="F63" s="40">
        <v>141.55000000000001</v>
      </c>
      <c r="G63" s="40">
        <v>139.80000000000001</v>
      </c>
      <c r="H63" s="40">
        <v>146.80000000000001</v>
      </c>
      <c r="I63" s="40">
        <v>148.55000000000001</v>
      </c>
      <c r="J63" s="40">
        <v>150.30000000000001</v>
      </c>
      <c r="K63" s="31">
        <v>146.80000000000001</v>
      </c>
      <c r="L63" s="31">
        <v>143.30000000000001</v>
      </c>
      <c r="M63" s="31">
        <v>24.679320000000001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150.65</v>
      </c>
      <c r="D64" s="40">
        <v>150.25</v>
      </c>
      <c r="E64" s="40">
        <v>149.55000000000001</v>
      </c>
      <c r="F64" s="40">
        <v>148.45000000000002</v>
      </c>
      <c r="G64" s="40">
        <v>147.75000000000003</v>
      </c>
      <c r="H64" s="40">
        <v>151.35</v>
      </c>
      <c r="I64" s="40">
        <v>152.04999999999998</v>
      </c>
      <c r="J64" s="40">
        <v>153.14999999999998</v>
      </c>
      <c r="K64" s="31">
        <v>150.94999999999999</v>
      </c>
      <c r="L64" s="31">
        <v>149.15</v>
      </c>
      <c r="M64" s="31">
        <v>78.663679999999999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5208.5</v>
      </c>
      <c r="D65" s="40">
        <v>5166.5</v>
      </c>
      <c r="E65" s="40">
        <v>5043</v>
      </c>
      <c r="F65" s="40">
        <v>4877.5</v>
      </c>
      <c r="G65" s="40">
        <v>4754</v>
      </c>
      <c r="H65" s="40">
        <v>5332</v>
      </c>
      <c r="I65" s="40">
        <v>5455.5</v>
      </c>
      <c r="J65" s="40">
        <v>5621</v>
      </c>
      <c r="K65" s="31">
        <v>5290</v>
      </c>
      <c r="L65" s="31">
        <v>5001</v>
      </c>
      <c r="M65" s="31">
        <v>4.8923800000000002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1444.7</v>
      </c>
      <c r="D66" s="40">
        <v>1438.6666666666667</v>
      </c>
      <c r="E66" s="40">
        <v>1430.0333333333335</v>
      </c>
      <c r="F66" s="40">
        <v>1415.3666666666668</v>
      </c>
      <c r="G66" s="40">
        <v>1406.7333333333336</v>
      </c>
      <c r="H66" s="40">
        <v>1453.3333333333335</v>
      </c>
      <c r="I66" s="40">
        <v>1461.9666666666667</v>
      </c>
      <c r="J66" s="40">
        <v>1476.6333333333334</v>
      </c>
      <c r="K66" s="31">
        <v>1447.3</v>
      </c>
      <c r="L66" s="31">
        <v>1424</v>
      </c>
      <c r="M66" s="31">
        <v>6.5758700000000001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635.70000000000005</v>
      </c>
      <c r="D67" s="40">
        <v>637.23333333333335</v>
      </c>
      <c r="E67" s="40">
        <v>629.4666666666667</v>
      </c>
      <c r="F67" s="40">
        <v>623.23333333333335</v>
      </c>
      <c r="G67" s="40">
        <v>615.4666666666667</v>
      </c>
      <c r="H67" s="40">
        <v>643.4666666666667</v>
      </c>
      <c r="I67" s="40">
        <v>651.23333333333335</v>
      </c>
      <c r="J67" s="40">
        <v>657.4666666666667</v>
      </c>
      <c r="K67" s="31">
        <v>645</v>
      </c>
      <c r="L67" s="31">
        <v>631</v>
      </c>
      <c r="M67" s="31">
        <v>8.8569999999999993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757.35</v>
      </c>
      <c r="D68" s="40">
        <v>754.2166666666667</v>
      </c>
      <c r="E68" s="40">
        <v>747.63333333333344</v>
      </c>
      <c r="F68" s="40">
        <v>737.91666666666674</v>
      </c>
      <c r="G68" s="40">
        <v>731.33333333333348</v>
      </c>
      <c r="H68" s="40">
        <v>763.93333333333339</v>
      </c>
      <c r="I68" s="40">
        <v>770.51666666666665</v>
      </c>
      <c r="J68" s="40">
        <v>780.23333333333335</v>
      </c>
      <c r="K68" s="31">
        <v>760.8</v>
      </c>
      <c r="L68" s="31">
        <v>744.5</v>
      </c>
      <c r="M68" s="31">
        <v>3.60216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431.8</v>
      </c>
      <c r="D69" s="40">
        <v>431.31666666666661</v>
      </c>
      <c r="E69" s="40">
        <v>425.63333333333321</v>
      </c>
      <c r="F69" s="40">
        <v>419.46666666666658</v>
      </c>
      <c r="G69" s="40">
        <v>413.78333333333319</v>
      </c>
      <c r="H69" s="40">
        <v>437.48333333333323</v>
      </c>
      <c r="I69" s="40">
        <v>443.16666666666663</v>
      </c>
      <c r="J69" s="40">
        <v>449.33333333333326</v>
      </c>
      <c r="K69" s="31">
        <v>437</v>
      </c>
      <c r="L69" s="31">
        <v>425.15</v>
      </c>
      <c r="M69" s="31">
        <v>18.190809999999999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943.75</v>
      </c>
      <c r="D70" s="40">
        <v>939.68333333333339</v>
      </c>
      <c r="E70" s="40">
        <v>927.06666666666683</v>
      </c>
      <c r="F70" s="40">
        <v>910.38333333333344</v>
      </c>
      <c r="G70" s="40">
        <v>897.76666666666688</v>
      </c>
      <c r="H70" s="40">
        <v>956.36666666666679</v>
      </c>
      <c r="I70" s="40">
        <v>968.98333333333335</v>
      </c>
      <c r="J70" s="40">
        <v>985.66666666666674</v>
      </c>
      <c r="K70" s="31">
        <v>952.3</v>
      </c>
      <c r="L70" s="31">
        <v>923</v>
      </c>
      <c r="M70" s="31">
        <v>9.5804500000000008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391.2</v>
      </c>
      <c r="D71" s="40">
        <v>387.7</v>
      </c>
      <c r="E71" s="40">
        <v>382.4</v>
      </c>
      <c r="F71" s="40">
        <v>373.59999999999997</v>
      </c>
      <c r="G71" s="40">
        <v>368.29999999999995</v>
      </c>
      <c r="H71" s="40">
        <v>396.5</v>
      </c>
      <c r="I71" s="40">
        <v>401.80000000000007</v>
      </c>
      <c r="J71" s="40">
        <v>410.6</v>
      </c>
      <c r="K71" s="31">
        <v>393</v>
      </c>
      <c r="L71" s="31">
        <v>378.9</v>
      </c>
      <c r="M71" s="31">
        <v>52.9998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572.4</v>
      </c>
      <c r="D72" s="40">
        <v>571.41666666666663</v>
      </c>
      <c r="E72" s="40">
        <v>568.18333333333328</v>
      </c>
      <c r="F72" s="40">
        <v>563.9666666666667</v>
      </c>
      <c r="G72" s="40">
        <v>560.73333333333335</v>
      </c>
      <c r="H72" s="40">
        <v>575.63333333333321</v>
      </c>
      <c r="I72" s="40">
        <v>578.86666666666656</v>
      </c>
      <c r="J72" s="40">
        <v>583.08333333333314</v>
      </c>
      <c r="K72" s="31">
        <v>574.65</v>
      </c>
      <c r="L72" s="31">
        <v>567.20000000000005</v>
      </c>
      <c r="M72" s="31">
        <v>8.8935999999999993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1857.1</v>
      </c>
      <c r="D73" s="40">
        <v>1851.6000000000001</v>
      </c>
      <c r="E73" s="40">
        <v>1798.2000000000003</v>
      </c>
      <c r="F73" s="40">
        <v>1739.3000000000002</v>
      </c>
      <c r="G73" s="40">
        <v>1685.9000000000003</v>
      </c>
      <c r="H73" s="40">
        <v>1910.5000000000002</v>
      </c>
      <c r="I73" s="40">
        <v>1963.9000000000003</v>
      </c>
      <c r="J73" s="40">
        <v>2022.8000000000002</v>
      </c>
      <c r="K73" s="31">
        <v>1905</v>
      </c>
      <c r="L73" s="31">
        <v>1792.7</v>
      </c>
      <c r="M73" s="31">
        <v>7.5870300000000004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2285.9</v>
      </c>
      <c r="D74" s="40">
        <v>2282.1833333333334</v>
      </c>
      <c r="E74" s="40">
        <v>2255.9666666666667</v>
      </c>
      <c r="F74" s="40">
        <v>2226.0333333333333</v>
      </c>
      <c r="G74" s="40">
        <v>2199.8166666666666</v>
      </c>
      <c r="H74" s="40">
        <v>2312.1166666666668</v>
      </c>
      <c r="I74" s="40">
        <v>2338.3333333333339</v>
      </c>
      <c r="J74" s="40">
        <v>2368.2666666666669</v>
      </c>
      <c r="K74" s="31">
        <v>2308.4</v>
      </c>
      <c r="L74" s="31">
        <v>2252.25</v>
      </c>
      <c r="M74" s="31">
        <v>4.5311199999999996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167.8</v>
      </c>
      <c r="D75" s="40">
        <v>168.04999999999998</v>
      </c>
      <c r="E75" s="40">
        <v>164.64999999999998</v>
      </c>
      <c r="F75" s="40">
        <v>161.5</v>
      </c>
      <c r="G75" s="40">
        <v>158.1</v>
      </c>
      <c r="H75" s="40">
        <v>171.19999999999996</v>
      </c>
      <c r="I75" s="40">
        <v>174.6</v>
      </c>
      <c r="J75" s="40">
        <v>177.74999999999994</v>
      </c>
      <c r="K75" s="31">
        <v>171.45</v>
      </c>
      <c r="L75" s="31">
        <v>164.9</v>
      </c>
      <c r="M75" s="31">
        <v>14.880710000000001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4624.8</v>
      </c>
      <c r="D76" s="40">
        <v>4630.583333333333</v>
      </c>
      <c r="E76" s="40">
        <v>4594.4666666666662</v>
      </c>
      <c r="F76" s="40">
        <v>4564.1333333333332</v>
      </c>
      <c r="G76" s="40">
        <v>4528.0166666666664</v>
      </c>
      <c r="H76" s="40">
        <v>4660.9166666666661</v>
      </c>
      <c r="I76" s="40">
        <v>4697.0333333333328</v>
      </c>
      <c r="J76" s="40">
        <v>4727.3666666666659</v>
      </c>
      <c r="K76" s="31">
        <v>4666.7</v>
      </c>
      <c r="L76" s="31">
        <v>4600.25</v>
      </c>
      <c r="M76" s="31">
        <v>4.0431999999999997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5220.5</v>
      </c>
      <c r="D77" s="40">
        <v>5188.666666666667</v>
      </c>
      <c r="E77" s="40">
        <v>5142.8333333333339</v>
      </c>
      <c r="F77" s="40">
        <v>5065.166666666667</v>
      </c>
      <c r="G77" s="40">
        <v>5019.3333333333339</v>
      </c>
      <c r="H77" s="40">
        <v>5266.3333333333339</v>
      </c>
      <c r="I77" s="40">
        <v>5312.1666666666679</v>
      </c>
      <c r="J77" s="40">
        <v>5389.8333333333339</v>
      </c>
      <c r="K77" s="31">
        <v>5234.5</v>
      </c>
      <c r="L77" s="31">
        <v>5111</v>
      </c>
      <c r="M77" s="31">
        <v>2.2455799999999999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3557.25</v>
      </c>
      <c r="D78" s="40">
        <v>3579.0666666666671</v>
      </c>
      <c r="E78" s="40">
        <v>3508.1833333333343</v>
      </c>
      <c r="F78" s="40">
        <v>3459.1166666666672</v>
      </c>
      <c r="G78" s="40">
        <v>3388.2333333333345</v>
      </c>
      <c r="H78" s="40">
        <v>3628.1333333333341</v>
      </c>
      <c r="I78" s="40">
        <v>3699.0166666666664</v>
      </c>
      <c r="J78" s="40">
        <v>3748.0833333333339</v>
      </c>
      <c r="K78" s="31">
        <v>3649.95</v>
      </c>
      <c r="L78" s="31">
        <v>3530</v>
      </c>
      <c r="M78" s="31">
        <v>2.6894499999999999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4520.7</v>
      </c>
      <c r="D79" s="40">
        <v>4504</v>
      </c>
      <c r="E79" s="40">
        <v>4458</v>
      </c>
      <c r="F79" s="40">
        <v>4395.3</v>
      </c>
      <c r="G79" s="40">
        <v>4349.3</v>
      </c>
      <c r="H79" s="40">
        <v>4566.7</v>
      </c>
      <c r="I79" s="40">
        <v>4612.7</v>
      </c>
      <c r="J79" s="40">
        <v>4675.3999999999996</v>
      </c>
      <c r="K79" s="31">
        <v>4550</v>
      </c>
      <c r="L79" s="31">
        <v>4441.3</v>
      </c>
      <c r="M79" s="31">
        <v>5.3250000000000002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2471.8000000000002</v>
      </c>
      <c r="D80" s="40">
        <v>2467.25</v>
      </c>
      <c r="E80" s="40">
        <v>2445.75</v>
      </c>
      <c r="F80" s="40">
        <v>2419.6999999999998</v>
      </c>
      <c r="G80" s="40">
        <v>2398.1999999999998</v>
      </c>
      <c r="H80" s="40">
        <v>2493.3000000000002</v>
      </c>
      <c r="I80" s="40">
        <v>2514.8000000000002</v>
      </c>
      <c r="J80" s="40">
        <v>2540.8500000000004</v>
      </c>
      <c r="K80" s="31">
        <v>2488.75</v>
      </c>
      <c r="L80" s="31">
        <v>2441.1999999999998</v>
      </c>
      <c r="M80" s="31">
        <v>2.6232799999999998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529.9</v>
      </c>
      <c r="D81" s="40">
        <v>530.56666666666661</v>
      </c>
      <c r="E81" s="40">
        <v>523.23333333333323</v>
      </c>
      <c r="F81" s="40">
        <v>516.56666666666661</v>
      </c>
      <c r="G81" s="40">
        <v>509.23333333333323</v>
      </c>
      <c r="H81" s="40">
        <v>537.23333333333323</v>
      </c>
      <c r="I81" s="40">
        <v>544.56666666666672</v>
      </c>
      <c r="J81" s="40">
        <v>551.23333333333323</v>
      </c>
      <c r="K81" s="31">
        <v>537.9</v>
      </c>
      <c r="L81" s="31">
        <v>523.9</v>
      </c>
      <c r="M81" s="31">
        <v>3.4372199999999999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1750.1</v>
      </c>
      <c r="D82" s="40">
        <v>1742.0333333333335</v>
      </c>
      <c r="E82" s="40">
        <v>1724.0666666666671</v>
      </c>
      <c r="F82" s="40">
        <v>1698.0333333333335</v>
      </c>
      <c r="G82" s="40">
        <v>1680.0666666666671</v>
      </c>
      <c r="H82" s="40">
        <v>1768.0666666666671</v>
      </c>
      <c r="I82" s="40">
        <v>1786.0333333333338</v>
      </c>
      <c r="J82" s="40">
        <v>1812.0666666666671</v>
      </c>
      <c r="K82" s="31">
        <v>1760</v>
      </c>
      <c r="L82" s="31">
        <v>1716</v>
      </c>
      <c r="M82" s="31">
        <v>0.76598999999999995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1851.6</v>
      </c>
      <c r="D83" s="40">
        <v>1852.05</v>
      </c>
      <c r="E83" s="40">
        <v>1840.4499999999998</v>
      </c>
      <c r="F83" s="40">
        <v>1829.3</v>
      </c>
      <c r="G83" s="40">
        <v>1817.6999999999998</v>
      </c>
      <c r="H83" s="40">
        <v>1863.1999999999998</v>
      </c>
      <c r="I83" s="40">
        <v>1874.7999999999997</v>
      </c>
      <c r="J83" s="40">
        <v>1885.9499999999998</v>
      </c>
      <c r="K83" s="31">
        <v>1863.65</v>
      </c>
      <c r="L83" s="31">
        <v>1840.9</v>
      </c>
      <c r="M83" s="31">
        <v>6.8463900000000004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164.45</v>
      </c>
      <c r="D84" s="40">
        <v>164.16666666666666</v>
      </c>
      <c r="E84" s="40">
        <v>163.2833333333333</v>
      </c>
      <c r="F84" s="40">
        <v>162.11666666666665</v>
      </c>
      <c r="G84" s="40">
        <v>161.23333333333329</v>
      </c>
      <c r="H84" s="40">
        <v>165.33333333333331</v>
      </c>
      <c r="I84" s="40">
        <v>166.2166666666667</v>
      </c>
      <c r="J84" s="40">
        <v>167.38333333333333</v>
      </c>
      <c r="K84" s="31">
        <v>165.05</v>
      </c>
      <c r="L84" s="31">
        <v>163</v>
      </c>
      <c r="M84" s="31">
        <v>13.041320000000001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89.65</v>
      </c>
      <c r="D85" s="40">
        <v>89.25</v>
      </c>
      <c r="E85" s="40">
        <v>88.55</v>
      </c>
      <c r="F85" s="40">
        <v>87.45</v>
      </c>
      <c r="G85" s="40">
        <v>86.75</v>
      </c>
      <c r="H85" s="40">
        <v>90.35</v>
      </c>
      <c r="I85" s="40">
        <v>91.049999999999983</v>
      </c>
      <c r="J85" s="40">
        <v>92.149999999999991</v>
      </c>
      <c r="K85" s="31">
        <v>89.95</v>
      </c>
      <c r="L85" s="31">
        <v>88.15</v>
      </c>
      <c r="M85" s="31">
        <v>110.89664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273.5</v>
      </c>
      <c r="D86" s="40">
        <v>273.51666666666665</v>
      </c>
      <c r="E86" s="40">
        <v>271.0333333333333</v>
      </c>
      <c r="F86" s="40">
        <v>268.56666666666666</v>
      </c>
      <c r="G86" s="40">
        <v>266.08333333333331</v>
      </c>
      <c r="H86" s="40">
        <v>275.98333333333329</v>
      </c>
      <c r="I86" s="40">
        <v>278.46666666666664</v>
      </c>
      <c r="J86" s="40">
        <v>280.93333333333328</v>
      </c>
      <c r="K86" s="31">
        <v>276</v>
      </c>
      <c r="L86" s="31">
        <v>271.05</v>
      </c>
      <c r="M86" s="31">
        <v>15.24907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132.55000000000001</v>
      </c>
      <c r="D87" s="40">
        <v>131.85000000000002</v>
      </c>
      <c r="E87" s="40">
        <v>130.30000000000004</v>
      </c>
      <c r="F87" s="40">
        <v>128.05000000000001</v>
      </c>
      <c r="G87" s="40">
        <v>126.50000000000003</v>
      </c>
      <c r="H87" s="40">
        <v>134.10000000000005</v>
      </c>
      <c r="I87" s="40">
        <v>135.65</v>
      </c>
      <c r="J87" s="40">
        <v>137.90000000000006</v>
      </c>
      <c r="K87" s="31">
        <v>133.4</v>
      </c>
      <c r="L87" s="31">
        <v>129.6</v>
      </c>
      <c r="M87" s="31">
        <v>68.49306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42.85</v>
      </c>
      <c r="D88" s="40">
        <v>42.583333333333336</v>
      </c>
      <c r="E88" s="40">
        <v>42.216666666666669</v>
      </c>
      <c r="F88" s="40">
        <v>41.583333333333336</v>
      </c>
      <c r="G88" s="40">
        <v>41.216666666666669</v>
      </c>
      <c r="H88" s="40">
        <v>43.216666666666669</v>
      </c>
      <c r="I88" s="40">
        <v>43.583333333333329</v>
      </c>
      <c r="J88" s="40">
        <v>44.216666666666669</v>
      </c>
      <c r="K88" s="31">
        <v>42.95</v>
      </c>
      <c r="L88" s="31">
        <v>41.95</v>
      </c>
      <c r="M88" s="31">
        <v>140.24340000000001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3556.25</v>
      </c>
      <c r="D89" s="40">
        <v>3553.0833333333335</v>
      </c>
      <c r="E89" s="40">
        <v>3518.166666666667</v>
      </c>
      <c r="F89" s="40">
        <v>3480.0833333333335</v>
      </c>
      <c r="G89" s="40">
        <v>3445.166666666667</v>
      </c>
      <c r="H89" s="40">
        <v>3591.166666666667</v>
      </c>
      <c r="I89" s="40">
        <v>3626.0833333333339</v>
      </c>
      <c r="J89" s="40">
        <v>3664.166666666667</v>
      </c>
      <c r="K89" s="31">
        <v>3588</v>
      </c>
      <c r="L89" s="31">
        <v>3515</v>
      </c>
      <c r="M89" s="31">
        <v>1.37961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494.8</v>
      </c>
      <c r="D90" s="40">
        <v>494.39999999999992</v>
      </c>
      <c r="E90" s="40">
        <v>489.54999999999984</v>
      </c>
      <c r="F90" s="40">
        <v>484.2999999999999</v>
      </c>
      <c r="G90" s="40">
        <v>479.44999999999982</v>
      </c>
      <c r="H90" s="40">
        <v>499.64999999999986</v>
      </c>
      <c r="I90" s="40">
        <v>504.49999999999989</v>
      </c>
      <c r="J90" s="40">
        <v>509.74999999999989</v>
      </c>
      <c r="K90" s="31">
        <v>499.25</v>
      </c>
      <c r="L90" s="31">
        <v>489.15</v>
      </c>
      <c r="M90" s="31">
        <v>6.2460599999999999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899.3</v>
      </c>
      <c r="D91" s="40">
        <v>895.0333333333333</v>
      </c>
      <c r="E91" s="40">
        <v>888.56666666666661</v>
      </c>
      <c r="F91" s="40">
        <v>877.83333333333326</v>
      </c>
      <c r="G91" s="40">
        <v>871.36666666666656</v>
      </c>
      <c r="H91" s="40">
        <v>905.76666666666665</v>
      </c>
      <c r="I91" s="40">
        <v>912.23333333333335</v>
      </c>
      <c r="J91" s="40">
        <v>922.9666666666667</v>
      </c>
      <c r="K91" s="31">
        <v>901.5</v>
      </c>
      <c r="L91" s="31">
        <v>884.3</v>
      </c>
      <c r="M91" s="31">
        <v>15.87575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572.54999999999995</v>
      </c>
      <c r="D92" s="40">
        <v>570.51666666666665</v>
      </c>
      <c r="E92" s="40">
        <v>566.0333333333333</v>
      </c>
      <c r="F92" s="40">
        <v>559.51666666666665</v>
      </c>
      <c r="G92" s="40">
        <v>555.0333333333333</v>
      </c>
      <c r="H92" s="40">
        <v>577.0333333333333</v>
      </c>
      <c r="I92" s="40">
        <v>581.51666666666665</v>
      </c>
      <c r="J92" s="40">
        <v>588.0333333333333</v>
      </c>
      <c r="K92" s="31">
        <v>575</v>
      </c>
      <c r="L92" s="31">
        <v>564</v>
      </c>
      <c r="M92" s="31">
        <v>0.71314999999999995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2000.15</v>
      </c>
      <c r="D93" s="40">
        <v>1990.1666666666667</v>
      </c>
      <c r="E93" s="40">
        <v>1972.3333333333335</v>
      </c>
      <c r="F93" s="40">
        <v>1944.5166666666667</v>
      </c>
      <c r="G93" s="40">
        <v>1926.6833333333334</v>
      </c>
      <c r="H93" s="40">
        <v>2017.9833333333336</v>
      </c>
      <c r="I93" s="40">
        <v>2035.8166666666671</v>
      </c>
      <c r="J93" s="40">
        <v>2063.6333333333337</v>
      </c>
      <c r="K93" s="31">
        <v>2008</v>
      </c>
      <c r="L93" s="31">
        <v>1962.35</v>
      </c>
      <c r="M93" s="31">
        <v>16.642900000000001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1685.55</v>
      </c>
      <c r="D94" s="40">
        <v>1683.1833333333334</v>
      </c>
      <c r="E94" s="40">
        <v>1669.3666666666668</v>
      </c>
      <c r="F94" s="40">
        <v>1653.1833333333334</v>
      </c>
      <c r="G94" s="40">
        <v>1639.3666666666668</v>
      </c>
      <c r="H94" s="40">
        <v>1699.3666666666668</v>
      </c>
      <c r="I94" s="40">
        <v>1713.1833333333334</v>
      </c>
      <c r="J94" s="40">
        <v>1729.3666666666668</v>
      </c>
      <c r="K94" s="31">
        <v>1697</v>
      </c>
      <c r="L94" s="31">
        <v>1667</v>
      </c>
      <c r="M94" s="31">
        <v>8.2117199999999997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662.65</v>
      </c>
      <c r="D95" s="40">
        <v>660.4</v>
      </c>
      <c r="E95" s="40">
        <v>652.79999999999995</v>
      </c>
      <c r="F95" s="40">
        <v>642.94999999999993</v>
      </c>
      <c r="G95" s="40">
        <v>635.34999999999991</v>
      </c>
      <c r="H95" s="40">
        <v>670.25</v>
      </c>
      <c r="I95" s="40">
        <v>677.85000000000014</v>
      </c>
      <c r="J95" s="40">
        <v>687.7</v>
      </c>
      <c r="K95" s="31">
        <v>668</v>
      </c>
      <c r="L95" s="31">
        <v>650.54999999999995</v>
      </c>
      <c r="M95" s="31">
        <v>9.8653300000000002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304.14999999999998</v>
      </c>
      <c r="D96" s="40">
        <v>304.13333333333333</v>
      </c>
      <c r="E96" s="40">
        <v>300.91666666666663</v>
      </c>
      <c r="F96" s="40">
        <v>297.68333333333328</v>
      </c>
      <c r="G96" s="40">
        <v>294.46666666666658</v>
      </c>
      <c r="H96" s="40">
        <v>307.36666666666667</v>
      </c>
      <c r="I96" s="40">
        <v>310.58333333333337</v>
      </c>
      <c r="J96" s="40">
        <v>313.81666666666672</v>
      </c>
      <c r="K96" s="31">
        <v>307.35000000000002</v>
      </c>
      <c r="L96" s="31">
        <v>300.89999999999998</v>
      </c>
      <c r="M96" s="31">
        <v>4.11219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1149.6500000000001</v>
      </c>
      <c r="D97" s="40">
        <v>1145.3500000000001</v>
      </c>
      <c r="E97" s="40">
        <v>1135.7000000000003</v>
      </c>
      <c r="F97" s="40">
        <v>1121.7500000000002</v>
      </c>
      <c r="G97" s="40">
        <v>1112.1000000000004</v>
      </c>
      <c r="H97" s="40">
        <v>1159.3000000000002</v>
      </c>
      <c r="I97" s="40">
        <v>1168.9500000000003</v>
      </c>
      <c r="J97" s="40">
        <v>1182.9000000000001</v>
      </c>
      <c r="K97" s="31">
        <v>1155</v>
      </c>
      <c r="L97" s="31">
        <v>1131.4000000000001</v>
      </c>
      <c r="M97" s="31">
        <v>22.999580000000002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2521.6</v>
      </c>
      <c r="D98" s="40">
        <v>2531.1833333333329</v>
      </c>
      <c r="E98" s="40">
        <v>2507.4166666666661</v>
      </c>
      <c r="F98" s="40">
        <v>2493.2333333333331</v>
      </c>
      <c r="G98" s="40">
        <v>2469.4666666666662</v>
      </c>
      <c r="H98" s="40">
        <v>2545.3666666666659</v>
      </c>
      <c r="I98" s="40">
        <v>2569.1333333333332</v>
      </c>
      <c r="J98" s="40">
        <v>2583.3166666666657</v>
      </c>
      <c r="K98" s="31">
        <v>2554.9499999999998</v>
      </c>
      <c r="L98" s="31">
        <v>2517</v>
      </c>
      <c r="M98" s="31">
        <v>2.2596099999999999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1525.7</v>
      </c>
      <c r="D99" s="40">
        <v>1522.5333333333335</v>
      </c>
      <c r="E99" s="40">
        <v>1513.0666666666671</v>
      </c>
      <c r="F99" s="40">
        <v>1500.4333333333336</v>
      </c>
      <c r="G99" s="40">
        <v>1490.9666666666672</v>
      </c>
      <c r="H99" s="40">
        <v>1535.166666666667</v>
      </c>
      <c r="I99" s="40">
        <v>1544.6333333333337</v>
      </c>
      <c r="J99" s="40">
        <v>1557.2666666666669</v>
      </c>
      <c r="K99" s="31">
        <v>1532</v>
      </c>
      <c r="L99" s="31">
        <v>1509.9</v>
      </c>
      <c r="M99" s="31">
        <v>62.13767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694.4</v>
      </c>
      <c r="D100" s="40">
        <v>691.48333333333323</v>
      </c>
      <c r="E100" s="40">
        <v>686.76666666666642</v>
      </c>
      <c r="F100" s="40">
        <v>679.13333333333321</v>
      </c>
      <c r="G100" s="40">
        <v>674.4166666666664</v>
      </c>
      <c r="H100" s="40">
        <v>699.11666666666645</v>
      </c>
      <c r="I100" s="40">
        <v>703.83333333333337</v>
      </c>
      <c r="J100" s="40">
        <v>711.46666666666647</v>
      </c>
      <c r="K100" s="31">
        <v>696.2</v>
      </c>
      <c r="L100" s="31">
        <v>683.85</v>
      </c>
      <c r="M100" s="31">
        <v>24.59318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1410.85</v>
      </c>
      <c r="D101" s="40">
        <v>1399.9666666666665</v>
      </c>
      <c r="E101" s="40">
        <v>1380.9333333333329</v>
      </c>
      <c r="F101" s="40">
        <v>1351.0166666666664</v>
      </c>
      <c r="G101" s="40">
        <v>1331.9833333333329</v>
      </c>
      <c r="H101" s="40">
        <v>1429.883333333333</v>
      </c>
      <c r="I101" s="40">
        <v>1448.9166666666663</v>
      </c>
      <c r="J101" s="40">
        <v>1478.833333333333</v>
      </c>
      <c r="K101" s="31">
        <v>1419</v>
      </c>
      <c r="L101" s="31">
        <v>1370.05</v>
      </c>
      <c r="M101" s="31">
        <v>14.106450000000001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2461.8000000000002</v>
      </c>
      <c r="D102" s="40">
        <v>2455.6333333333332</v>
      </c>
      <c r="E102" s="40">
        <v>2436.2666666666664</v>
      </c>
      <c r="F102" s="40">
        <v>2410.7333333333331</v>
      </c>
      <c r="G102" s="40">
        <v>2391.3666666666663</v>
      </c>
      <c r="H102" s="40">
        <v>2481.1666666666665</v>
      </c>
      <c r="I102" s="40">
        <v>2500.5333333333333</v>
      </c>
      <c r="J102" s="40">
        <v>2526.0666666666666</v>
      </c>
      <c r="K102" s="31">
        <v>2475</v>
      </c>
      <c r="L102" s="31">
        <v>2430.1</v>
      </c>
      <c r="M102" s="31">
        <v>3.4722599999999999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442.5</v>
      </c>
      <c r="D103" s="40">
        <v>437.36666666666662</v>
      </c>
      <c r="E103" s="40">
        <v>430.33333333333326</v>
      </c>
      <c r="F103" s="40">
        <v>418.16666666666663</v>
      </c>
      <c r="G103" s="40">
        <v>411.13333333333327</v>
      </c>
      <c r="H103" s="40">
        <v>449.53333333333325</v>
      </c>
      <c r="I103" s="40">
        <v>456.56666666666666</v>
      </c>
      <c r="J103" s="40">
        <v>468.73333333333323</v>
      </c>
      <c r="K103" s="31">
        <v>444.4</v>
      </c>
      <c r="L103" s="31">
        <v>425.2</v>
      </c>
      <c r="M103" s="31">
        <v>183.03734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1286.3499999999999</v>
      </c>
      <c r="D104" s="40">
        <v>1292.7166666666665</v>
      </c>
      <c r="E104" s="40">
        <v>1273.633333333333</v>
      </c>
      <c r="F104" s="40">
        <v>1260.9166666666665</v>
      </c>
      <c r="G104" s="40">
        <v>1241.833333333333</v>
      </c>
      <c r="H104" s="40">
        <v>1305.4333333333329</v>
      </c>
      <c r="I104" s="40">
        <v>1324.5166666666664</v>
      </c>
      <c r="J104" s="40">
        <v>1337.2333333333329</v>
      </c>
      <c r="K104" s="31">
        <v>1311.8</v>
      </c>
      <c r="L104" s="31">
        <v>1280</v>
      </c>
      <c r="M104" s="31">
        <v>5.2218299999999997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125.8</v>
      </c>
      <c r="D105" s="40">
        <v>123.55</v>
      </c>
      <c r="E105" s="40">
        <v>118.75</v>
      </c>
      <c r="F105" s="40">
        <v>111.7</v>
      </c>
      <c r="G105" s="40">
        <v>106.9</v>
      </c>
      <c r="H105" s="40">
        <v>130.6</v>
      </c>
      <c r="I105" s="40">
        <v>135.39999999999998</v>
      </c>
      <c r="J105" s="40">
        <v>142.44999999999999</v>
      </c>
      <c r="K105" s="31">
        <v>128.35</v>
      </c>
      <c r="L105" s="31">
        <v>116.5</v>
      </c>
      <c r="M105" s="31">
        <v>153.09168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304.05</v>
      </c>
      <c r="D106" s="40">
        <v>303.84999999999997</v>
      </c>
      <c r="E106" s="40">
        <v>298.89999999999992</v>
      </c>
      <c r="F106" s="40">
        <v>293.74999999999994</v>
      </c>
      <c r="G106" s="40">
        <v>288.7999999999999</v>
      </c>
      <c r="H106" s="40">
        <v>308.99999999999994</v>
      </c>
      <c r="I106" s="40">
        <v>313.95</v>
      </c>
      <c r="J106" s="40">
        <v>319.09999999999997</v>
      </c>
      <c r="K106" s="31">
        <v>308.8</v>
      </c>
      <c r="L106" s="31">
        <v>298.7</v>
      </c>
      <c r="M106" s="31">
        <v>31.782599999999999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2321.6</v>
      </c>
      <c r="D107" s="40">
        <v>2325.0833333333335</v>
      </c>
      <c r="E107" s="40">
        <v>2308.5166666666669</v>
      </c>
      <c r="F107" s="40">
        <v>2295.4333333333334</v>
      </c>
      <c r="G107" s="40">
        <v>2278.8666666666668</v>
      </c>
      <c r="H107" s="40">
        <v>2338.166666666667</v>
      </c>
      <c r="I107" s="40">
        <v>2354.7333333333336</v>
      </c>
      <c r="J107" s="40">
        <v>2367.8166666666671</v>
      </c>
      <c r="K107" s="31">
        <v>2341.65</v>
      </c>
      <c r="L107" s="31">
        <v>2312</v>
      </c>
      <c r="M107" s="31">
        <v>8.9531299999999998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353.6</v>
      </c>
      <c r="D108" s="40">
        <v>353.05</v>
      </c>
      <c r="E108" s="40">
        <v>351.1</v>
      </c>
      <c r="F108" s="40">
        <v>348.6</v>
      </c>
      <c r="G108" s="40">
        <v>346.65000000000003</v>
      </c>
      <c r="H108" s="40">
        <v>355.55</v>
      </c>
      <c r="I108" s="40">
        <v>357.49999999999994</v>
      </c>
      <c r="J108" s="40">
        <v>360</v>
      </c>
      <c r="K108" s="31">
        <v>355</v>
      </c>
      <c r="L108" s="31">
        <v>350.55</v>
      </c>
      <c r="M108" s="31">
        <v>12.918810000000001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2817.5</v>
      </c>
      <c r="D109" s="40">
        <v>2808.3333333333335</v>
      </c>
      <c r="E109" s="40">
        <v>2778.6166666666668</v>
      </c>
      <c r="F109" s="40">
        <v>2739.7333333333331</v>
      </c>
      <c r="G109" s="40">
        <v>2710.0166666666664</v>
      </c>
      <c r="H109" s="40">
        <v>2847.2166666666672</v>
      </c>
      <c r="I109" s="40">
        <v>2876.9333333333334</v>
      </c>
      <c r="J109" s="40">
        <v>2915.8166666666675</v>
      </c>
      <c r="K109" s="31">
        <v>2838.05</v>
      </c>
      <c r="L109" s="31">
        <v>2769.45</v>
      </c>
      <c r="M109" s="31">
        <v>25.437840000000001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734.65</v>
      </c>
      <c r="D110" s="40">
        <v>729.19999999999993</v>
      </c>
      <c r="E110" s="40">
        <v>717.44999999999982</v>
      </c>
      <c r="F110" s="40">
        <v>700.24999999999989</v>
      </c>
      <c r="G110" s="40">
        <v>688.49999999999977</v>
      </c>
      <c r="H110" s="40">
        <v>746.39999999999986</v>
      </c>
      <c r="I110" s="40">
        <v>758.15000000000009</v>
      </c>
      <c r="J110" s="40">
        <v>775.34999999999991</v>
      </c>
      <c r="K110" s="31">
        <v>740.95</v>
      </c>
      <c r="L110" s="31">
        <v>712</v>
      </c>
      <c r="M110" s="31">
        <v>305.13303000000002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1416.35</v>
      </c>
      <c r="D111" s="40">
        <v>1420.4333333333334</v>
      </c>
      <c r="E111" s="40">
        <v>1400.8666666666668</v>
      </c>
      <c r="F111" s="40">
        <v>1385.3833333333334</v>
      </c>
      <c r="G111" s="40">
        <v>1365.8166666666668</v>
      </c>
      <c r="H111" s="40">
        <v>1435.9166666666667</v>
      </c>
      <c r="I111" s="40">
        <v>1455.4833333333333</v>
      </c>
      <c r="J111" s="40">
        <v>1470.9666666666667</v>
      </c>
      <c r="K111" s="31">
        <v>1440</v>
      </c>
      <c r="L111" s="31">
        <v>1404.95</v>
      </c>
      <c r="M111" s="31">
        <v>8.7377099999999999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586.70000000000005</v>
      </c>
      <c r="D112" s="40">
        <v>589.58333333333337</v>
      </c>
      <c r="E112" s="40">
        <v>581.36666666666679</v>
      </c>
      <c r="F112" s="40">
        <v>576.03333333333342</v>
      </c>
      <c r="G112" s="40">
        <v>567.81666666666683</v>
      </c>
      <c r="H112" s="40">
        <v>594.91666666666674</v>
      </c>
      <c r="I112" s="40">
        <v>603.13333333333321</v>
      </c>
      <c r="J112" s="40">
        <v>608.4666666666667</v>
      </c>
      <c r="K112" s="31">
        <v>597.79999999999995</v>
      </c>
      <c r="L112" s="31">
        <v>584.25</v>
      </c>
      <c r="M112" s="31">
        <v>10.19618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771.2</v>
      </c>
      <c r="D113" s="40">
        <v>762.66666666666663</v>
      </c>
      <c r="E113" s="40">
        <v>748.33333333333326</v>
      </c>
      <c r="F113" s="40">
        <v>725.46666666666658</v>
      </c>
      <c r="G113" s="40">
        <v>711.13333333333321</v>
      </c>
      <c r="H113" s="40">
        <v>785.5333333333333</v>
      </c>
      <c r="I113" s="40">
        <v>799.86666666666656</v>
      </c>
      <c r="J113" s="40">
        <v>822.73333333333335</v>
      </c>
      <c r="K113" s="31">
        <v>777</v>
      </c>
      <c r="L113" s="31">
        <v>739.8</v>
      </c>
      <c r="M113" s="31">
        <v>2.5523899999999999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47.8</v>
      </c>
      <c r="D114" s="40">
        <v>47.583333333333336</v>
      </c>
      <c r="E114" s="40">
        <v>47.116666666666674</v>
      </c>
      <c r="F114" s="40">
        <v>46.433333333333337</v>
      </c>
      <c r="G114" s="40">
        <v>45.966666666666676</v>
      </c>
      <c r="H114" s="40">
        <v>48.266666666666673</v>
      </c>
      <c r="I114" s="40">
        <v>48.733333333333327</v>
      </c>
      <c r="J114" s="40">
        <v>49.416666666666671</v>
      </c>
      <c r="K114" s="31">
        <v>48.05</v>
      </c>
      <c r="L114" s="31">
        <v>46.9</v>
      </c>
      <c r="M114" s="31">
        <v>185.13543999999999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220.65</v>
      </c>
      <c r="D115" s="40">
        <v>220.23333333333335</v>
      </c>
      <c r="E115" s="40">
        <v>218.51666666666671</v>
      </c>
      <c r="F115" s="40">
        <v>216.38333333333335</v>
      </c>
      <c r="G115" s="40">
        <v>214.66666666666671</v>
      </c>
      <c r="H115" s="40">
        <v>222.3666666666667</v>
      </c>
      <c r="I115" s="40">
        <v>224.08333333333334</v>
      </c>
      <c r="J115" s="40">
        <v>226.2166666666667</v>
      </c>
      <c r="K115" s="31">
        <v>221.95</v>
      </c>
      <c r="L115" s="31">
        <v>218.1</v>
      </c>
      <c r="M115" s="31">
        <v>89.038420000000002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7145</v>
      </c>
      <c r="D116" s="40">
        <v>7140</v>
      </c>
      <c r="E116" s="40">
        <v>7080</v>
      </c>
      <c r="F116" s="40">
        <v>7015</v>
      </c>
      <c r="G116" s="40">
        <v>6955</v>
      </c>
      <c r="H116" s="40">
        <v>7205</v>
      </c>
      <c r="I116" s="40">
        <v>7265</v>
      </c>
      <c r="J116" s="40">
        <v>7330</v>
      </c>
      <c r="K116" s="31">
        <v>7200</v>
      </c>
      <c r="L116" s="31">
        <v>7075</v>
      </c>
      <c r="M116" s="31">
        <v>0.57194999999999996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146.19999999999999</v>
      </c>
      <c r="D117" s="40">
        <v>145.95000000000002</v>
      </c>
      <c r="E117" s="40">
        <v>144.60000000000002</v>
      </c>
      <c r="F117" s="40">
        <v>143</v>
      </c>
      <c r="G117" s="40">
        <v>141.65</v>
      </c>
      <c r="H117" s="40">
        <v>147.55000000000004</v>
      </c>
      <c r="I117" s="40">
        <v>148.9</v>
      </c>
      <c r="J117" s="40">
        <v>150.50000000000006</v>
      </c>
      <c r="K117" s="31">
        <v>147.30000000000001</v>
      </c>
      <c r="L117" s="31">
        <v>144.35</v>
      </c>
      <c r="M117" s="31">
        <v>20.703749999999999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195.25</v>
      </c>
      <c r="D118" s="40">
        <v>193.70000000000002</v>
      </c>
      <c r="E118" s="40">
        <v>190.90000000000003</v>
      </c>
      <c r="F118" s="40">
        <v>186.55</v>
      </c>
      <c r="G118" s="40">
        <v>183.75000000000003</v>
      </c>
      <c r="H118" s="40">
        <v>198.05000000000004</v>
      </c>
      <c r="I118" s="40">
        <v>200.85000000000005</v>
      </c>
      <c r="J118" s="40">
        <v>205.20000000000005</v>
      </c>
      <c r="K118" s="31">
        <v>196.5</v>
      </c>
      <c r="L118" s="31">
        <v>189.35</v>
      </c>
      <c r="M118" s="31">
        <v>61.30489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120.6</v>
      </c>
      <c r="D119" s="40">
        <v>121.39999999999999</v>
      </c>
      <c r="E119" s="40">
        <v>119.44999999999999</v>
      </c>
      <c r="F119" s="40">
        <v>118.3</v>
      </c>
      <c r="G119" s="40">
        <v>116.35</v>
      </c>
      <c r="H119" s="40">
        <v>122.54999999999998</v>
      </c>
      <c r="I119" s="40">
        <v>124.5</v>
      </c>
      <c r="J119" s="40">
        <v>125.64999999999998</v>
      </c>
      <c r="K119" s="31">
        <v>123.35</v>
      </c>
      <c r="L119" s="31">
        <v>120.25</v>
      </c>
      <c r="M119" s="31">
        <v>96.431200000000004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823.05</v>
      </c>
      <c r="D120" s="40">
        <v>819.94999999999993</v>
      </c>
      <c r="E120" s="40">
        <v>810.09999999999991</v>
      </c>
      <c r="F120" s="40">
        <v>797.15</v>
      </c>
      <c r="G120" s="40">
        <v>787.3</v>
      </c>
      <c r="H120" s="40">
        <v>832.89999999999986</v>
      </c>
      <c r="I120" s="40">
        <v>842.75</v>
      </c>
      <c r="J120" s="40">
        <v>855.69999999999982</v>
      </c>
      <c r="K120" s="31">
        <v>829.8</v>
      </c>
      <c r="L120" s="31">
        <v>807</v>
      </c>
      <c r="M120" s="31">
        <v>45.28051</v>
      </c>
      <c r="N120" s="1"/>
      <c r="O120" s="1"/>
    </row>
    <row r="121" spans="1:15" ht="12.75" customHeight="1">
      <c r="A121" s="56">
        <v>112</v>
      </c>
      <c r="B121" s="31" t="s">
        <v>845</v>
      </c>
      <c r="C121" s="31">
        <v>23.2</v>
      </c>
      <c r="D121" s="40">
        <v>23.3</v>
      </c>
      <c r="E121" s="40">
        <v>23</v>
      </c>
      <c r="F121" s="40">
        <v>22.8</v>
      </c>
      <c r="G121" s="40">
        <v>22.5</v>
      </c>
      <c r="H121" s="40">
        <v>23.5</v>
      </c>
      <c r="I121" s="40">
        <v>23.800000000000004</v>
      </c>
      <c r="J121" s="40">
        <v>24</v>
      </c>
      <c r="K121" s="31">
        <v>23.6</v>
      </c>
      <c r="L121" s="31">
        <v>23.1</v>
      </c>
      <c r="M121" s="31">
        <v>63.282409999999999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498.65</v>
      </c>
      <c r="D122" s="40">
        <v>497.65000000000003</v>
      </c>
      <c r="E122" s="40">
        <v>493.50000000000006</v>
      </c>
      <c r="F122" s="40">
        <v>488.35</v>
      </c>
      <c r="G122" s="40">
        <v>484.20000000000005</v>
      </c>
      <c r="H122" s="40">
        <v>502.80000000000007</v>
      </c>
      <c r="I122" s="40">
        <v>506.95000000000005</v>
      </c>
      <c r="J122" s="40">
        <v>512.10000000000014</v>
      </c>
      <c r="K122" s="31">
        <v>501.8</v>
      </c>
      <c r="L122" s="31">
        <v>492.5</v>
      </c>
      <c r="M122" s="31">
        <v>8.2394400000000001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269.3</v>
      </c>
      <c r="D123" s="40">
        <v>268.95</v>
      </c>
      <c r="E123" s="40">
        <v>265.34999999999997</v>
      </c>
      <c r="F123" s="40">
        <v>261.39999999999998</v>
      </c>
      <c r="G123" s="40">
        <v>257.79999999999995</v>
      </c>
      <c r="H123" s="40">
        <v>272.89999999999998</v>
      </c>
      <c r="I123" s="40">
        <v>276.5</v>
      </c>
      <c r="J123" s="40">
        <v>280.45</v>
      </c>
      <c r="K123" s="31">
        <v>272.55</v>
      </c>
      <c r="L123" s="31">
        <v>265</v>
      </c>
      <c r="M123" s="31">
        <v>29.291910000000001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926.65</v>
      </c>
      <c r="D124" s="40">
        <v>927.98333333333323</v>
      </c>
      <c r="E124" s="40">
        <v>919.46666666666647</v>
      </c>
      <c r="F124" s="40">
        <v>912.28333333333319</v>
      </c>
      <c r="G124" s="40">
        <v>903.76666666666642</v>
      </c>
      <c r="H124" s="40">
        <v>935.16666666666652</v>
      </c>
      <c r="I124" s="40">
        <v>943.68333333333317</v>
      </c>
      <c r="J124" s="40">
        <v>950.86666666666656</v>
      </c>
      <c r="K124" s="31">
        <v>936.5</v>
      </c>
      <c r="L124" s="31">
        <v>920.8</v>
      </c>
      <c r="M124" s="31">
        <v>34.347349999999999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5686.05</v>
      </c>
      <c r="D125" s="40">
        <v>5660.1499999999987</v>
      </c>
      <c r="E125" s="40">
        <v>5591.2999999999975</v>
      </c>
      <c r="F125" s="40">
        <v>5496.5499999999984</v>
      </c>
      <c r="G125" s="40">
        <v>5427.6999999999971</v>
      </c>
      <c r="H125" s="40">
        <v>5754.8999999999978</v>
      </c>
      <c r="I125" s="40">
        <v>5823.7499999999982</v>
      </c>
      <c r="J125" s="40">
        <v>5918.4999999999982</v>
      </c>
      <c r="K125" s="31">
        <v>5729</v>
      </c>
      <c r="L125" s="31">
        <v>5565.4</v>
      </c>
      <c r="M125" s="31">
        <v>4.37561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1711.65</v>
      </c>
      <c r="D126" s="40">
        <v>1710.1833333333334</v>
      </c>
      <c r="E126" s="40">
        <v>1695.4666666666667</v>
      </c>
      <c r="F126" s="40">
        <v>1679.2833333333333</v>
      </c>
      <c r="G126" s="40">
        <v>1664.5666666666666</v>
      </c>
      <c r="H126" s="40">
        <v>1726.3666666666668</v>
      </c>
      <c r="I126" s="40">
        <v>1741.0833333333335</v>
      </c>
      <c r="J126" s="40">
        <v>1757.2666666666669</v>
      </c>
      <c r="K126" s="31">
        <v>1724.9</v>
      </c>
      <c r="L126" s="31">
        <v>1694</v>
      </c>
      <c r="M126" s="31">
        <v>42.02122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1945.25</v>
      </c>
      <c r="D127" s="40">
        <v>1934.8166666666666</v>
      </c>
      <c r="E127" s="40">
        <v>1905.6333333333332</v>
      </c>
      <c r="F127" s="40">
        <v>1866.0166666666667</v>
      </c>
      <c r="G127" s="40">
        <v>1836.8333333333333</v>
      </c>
      <c r="H127" s="40">
        <v>1974.4333333333332</v>
      </c>
      <c r="I127" s="40">
        <v>2003.6166666666666</v>
      </c>
      <c r="J127" s="40">
        <v>2043.2333333333331</v>
      </c>
      <c r="K127" s="31">
        <v>1964</v>
      </c>
      <c r="L127" s="31">
        <v>1895.2</v>
      </c>
      <c r="M127" s="31">
        <v>20.255279999999999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2011.5</v>
      </c>
      <c r="D128" s="40">
        <v>2015.1499999999999</v>
      </c>
      <c r="E128" s="40">
        <v>1991.3499999999997</v>
      </c>
      <c r="F128" s="40">
        <v>1971.1999999999998</v>
      </c>
      <c r="G128" s="40">
        <v>1947.3999999999996</v>
      </c>
      <c r="H128" s="40">
        <v>2035.2999999999997</v>
      </c>
      <c r="I128" s="40">
        <v>2059.1</v>
      </c>
      <c r="J128" s="40">
        <v>2079.25</v>
      </c>
      <c r="K128" s="31">
        <v>2038.95</v>
      </c>
      <c r="L128" s="31">
        <v>1995</v>
      </c>
      <c r="M128" s="31">
        <v>7.4140199999999998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307</v>
      </c>
      <c r="D129" s="40">
        <v>310.23333333333335</v>
      </c>
      <c r="E129" s="40">
        <v>301.76666666666671</v>
      </c>
      <c r="F129" s="40">
        <v>296.53333333333336</v>
      </c>
      <c r="G129" s="40">
        <v>288.06666666666672</v>
      </c>
      <c r="H129" s="40">
        <v>315.4666666666667</v>
      </c>
      <c r="I129" s="40">
        <v>323.93333333333339</v>
      </c>
      <c r="J129" s="40">
        <v>329.16666666666669</v>
      </c>
      <c r="K129" s="31">
        <v>318.7</v>
      </c>
      <c r="L129" s="31">
        <v>305</v>
      </c>
      <c r="M129" s="31">
        <v>15.35829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660.65</v>
      </c>
      <c r="D130" s="40">
        <v>657.15</v>
      </c>
      <c r="E130" s="40">
        <v>650.65</v>
      </c>
      <c r="F130" s="40">
        <v>640.65</v>
      </c>
      <c r="G130" s="40">
        <v>634.15</v>
      </c>
      <c r="H130" s="40">
        <v>667.15</v>
      </c>
      <c r="I130" s="40">
        <v>673.65</v>
      </c>
      <c r="J130" s="40">
        <v>683.65</v>
      </c>
      <c r="K130" s="31">
        <v>663.65</v>
      </c>
      <c r="L130" s="31">
        <v>647.15</v>
      </c>
      <c r="M130" s="31">
        <v>128.96360000000001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367.95</v>
      </c>
      <c r="D131" s="40">
        <v>365.90000000000003</v>
      </c>
      <c r="E131" s="40">
        <v>361.10000000000008</v>
      </c>
      <c r="F131" s="40">
        <v>354.25000000000006</v>
      </c>
      <c r="G131" s="40">
        <v>349.4500000000001</v>
      </c>
      <c r="H131" s="40">
        <v>372.75000000000006</v>
      </c>
      <c r="I131" s="40">
        <v>377.55</v>
      </c>
      <c r="J131" s="40">
        <v>384.40000000000003</v>
      </c>
      <c r="K131" s="31">
        <v>370.7</v>
      </c>
      <c r="L131" s="31">
        <v>359.05</v>
      </c>
      <c r="M131" s="31">
        <v>59.086379999999998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3792.35</v>
      </c>
      <c r="D132" s="40">
        <v>3771.8000000000006</v>
      </c>
      <c r="E132" s="40">
        <v>3735.6000000000013</v>
      </c>
      <c r="F132" s="40">
        <v>3678.8500000000008</v>
      </c>
      <c r="G132" s="40">
        <v>3642.6500000000015</v>
      </c>
      <c r="H132" s="40">
        <v>3828.5500000000011</v>
      </c>
      <c r="I132" s="40">
        <v>3864.7500000000009</v>
      </c>
      <c r="J132" s="40">
        <v>3921.5000000000009</v>
      </c>
      <c r="K132" s="31">
        <v>3808</v>
      </c>
      <c r="L132" s="31">
        <v>3715.05</v>
      </c>
      <c r="M132" s="31">
        <v>4.1946399999999997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1937.15</v>
      </c>
      <c r="D133" s="40">
        <v>1937.05</v>
      </c>
      <c r="E133" s="40">
        <v>1910.3</v>
      </c>
      <c r="F133" s="40">
        <v>1883.45</v>
      </c>
      <c r="G133" s="40">
        <v>1856.7</v>
      </c>
      <c r="H133" s="40">
        <v>1963.8999999999999</v>
      </c>
      <c r="I133" s="40">
        <v>1990.6499999999999</v>
      </c>
      <c r="J133" s="40">
        <v>2017.4999999999998</v>
      </c>
      <c r="K133" s="31">
        <v>1963.8</v>
      </c>
      <c r="L133" s="31">
        <v>1910.2</v>
      </c>
      <c r="M133" s="31">
        <v>73.444749999999999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79.099999999999994</v>
      </c>
      <c r="D134" s="40">
        <v>79.133333333333326</v>
      </c>
      <c r="E134" s="40">
        <v>78.266666666666652</v>
      </c>
      <c r="F134" s="40">
        <v>77.433333333333323</v>
      </c>
      <c r="G134" s="40">
        <v>76.566666666666649</v>
      </c>
      <c r="H134" s="40">
        <v>79.966666666666654</v>
      </c>
      <c r="I134" s="40">
        <v>80.833333333333329</v>
      </c>
      <c r="J134" s="40">
        <v>81.666666666666657</v>
      </c>
      <c r="K134" s="31">
        <v>80</v>
      </c>
      <c r="L134" s="31">
        <v>78.3</v>
      </c>
      <c r="M134" s="31">
        <v>55.156469999999999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5262.55</v>
      </c>
      <c r="D135" s="40">
        <v>5239.7</v>
      </c>
      <c r="E135" s="40">
        <v>5149.3999999999996</v>
      </c>
      <c r="F135" s="40">
        <v>5036.25</v>
      </c>
      <c r="G135" s="40">
        <v>4945.95</v>
      </c>
      <c r="H135" s="40">
        <v>5352.8499999999995</v>
      </c>
      <c r="I135" s="40">
        <v>5443.1500000000005</v>
      </c>
      <c r="J135" s="40">
        <v>5556.2999999999993</v>
      </c>
      <c r="K135" s="31">
        <v>5330</v>
      </c>
      <c r="L135" s="31">
        <v>5126.55</v>
      </c>
      <c r="M135" s="31">
        <v>2.1311900000000001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383.95</v>
      </c>
      <c r="D136" s="40">
        <v>382.93333333333339</v>
      </c>
      <c r="E136" s="40">
        <v>379.86666666666679</v>
      </c>
      <c r="F136" s="40">
        <v>375.78333333333342</v>
      </c>
      <c r="G136" s="40">
        <v>372.71666666666681</v>
      </c>
      <c r="H136" s="40">
        <v>387.01666666666677</v>
      </c>
      <c r="I136" s="40">
        <v>390.08333333333337</v>
      </c>
      <c r="J136" s="40">
        <v>394.16666666666674</v>
      </c>
      <c r="K136" s="31">
        <v>386</v>
      </c>
      <c r="L136" s="31">
        <v>378.85</v>
      </c>
      <c r="M136" s="31">
        <v>14.644209999999999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6556.4</v>
      </c>
      <c r="D137" s="40">
        <v>6578.1166666666659</v>
      </c>
      <c r="E137" s="40">
        <v>6471.2833333333319</v>
      </c>
      <c r="F137" s="40">
        <v>6386.1666666666661</v>
      </c>
      <c r="G137" s="40">
        <v>6279.3333333333321</v>
      </c>
      <c r="H137" s="40">
        <v>6663.2333333333318</v>
      </c>
      <c r="I137" s="40">
        <v>6770.0666666666657</v>
      </c>
      <c r="J137" s="40">
        <v>6855.1833333333316</v>
      </c>
      <c r="K137" s="31">
        <v>6684.95</v>
      </c>
      <c r="L137" s="31">
        <v>6493</v>
      </c>
      <c r="M137" s="31">
        <v>2.5314899999999998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1798.1</v>
      </c>
      <c r="D138" s="40">
        <v>1793.3999999999999</v>
      </c>
      <c r="E138" s="40">
        <v>1776.7999999999997</v>
      </c>
      <c r="F138" s="40">
        <v>1755.4999999999998</v>
      </c>
      <c r="G138" s="40">
        <v>1738.8999999999996</v>
      </c>
      <c r="H138" s="40">
        <v>1814.6999999999998</v>
      </c>
      <c r="I138" s="40">
        <v>1831.2999999999997</v>
      </c>
      <c r="J138" s="40">
        <v>1852.6</v>
      </c>
      <c r="K138" s="31">
        <v>1810</v>
      </c>
      <c r="L138" s="31">
        <v>1772.1</v>
      </c>
      <c r="M138" s="31">
        <v>20.972010000000001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499.55</v>
      </c>
      <c r="D139" s="40">
        <v>503.05</v>
      </c>
      <c r="E139" s="40">
        <v>495.3</v>
      </c>
      <c r="F139" s="40">
        <v>491.05</v>
      </c>
      <c r="G139" s="40">
        <v>483.3</v>
      </c>
      <c r="H139" s="40">
        <v>507.3</v>
      </c>
      <c r="I139" s="40">
        <v>515.04999999999995</v>
      </c>
      <c r="J139" s="40">
        <v>519.29999999999995</v>
      </c>
      <c r="K139" s="31">
        <v>510.8</v>
      </c>
      <c r="L139" s="31">
        <v>498.8</v>
      </c>
      <c r="M139" s="31">
        <v>14.36647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866.15</v>
      </c>
      <c r="D140" s="40">
        <v>865.18333333333339</v>
      </c>
      <c r="E140" s="40">
        <v>854.46666666666681</v>
      </c>
      <c r="F140" s="40">
        <v>842.78333333333342</v>
      </c>
      <c r="G140" s="40">
        <v>832.06666666666683</v>
      </c>
      <c r="H140" s="40">
        <v>876.86666666666679</v>
      </c>
      <c r="I140" s="40">
        <v>887.58333333333348</v>
      </c>
      <c r="J140" s="40">
        <v>899.26666666666677</v>
      </c>
      <c r="K140" s="31">
        <v>875.9</v>
      </c>
      <c r="L140" s="31">
        <v>853.5</v>
      </c>
      <c r="M140" s="31">
        <v>8.1782900000000005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73608.899999999994</v>
      </c>
      <c r="D141" s="40">
        <v>73613.233333333337</v>
      </c>
      <c r="E141" s="40">
        <v>73346.666666666672</v>
      </c>
      <c r="F141" s="40">
        <v>73084.433333333334</v>
      </c>
      <c r="G141" s="40">
        <v>72817.866666666669</v>
      </c>
      <c r="H141" s="40">
        <v>73875.466666666674</v>
      </c>
      <c r="I141" s="40">
        <v>74142.033333333326</v>
      </c>
      <c r="J141" s="40">
        <v>74404.266666666677</v>
      </c>
      <c r="K141" s="31">
        <v>73879.8</v>
      </c>
      <c r="L141" s="31">
        <v>73351</v>
      </c>
      <c r="M141" s="31">
        <v>4.6379999999999998E-2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907.45</v>
      </c>
      <c r="D142" s="40">
        <v>901.9</v>
      </c>
      <c r="E142" s="40">
        <v>892.65</v>
      </c>
      <c r="F142" s="40">
        <v>877.85</v>
      </c>
      <c r="G142" s="40">
        <v>868.6</v>
      </c>
      <c r="H142" s="40">
        <v>916.69999999999993</v>
      </c>
      <c r="I142" s="40">
        <v>925.94999999999993</v>
      </c>
      <c r="J142" s="40">
        <v>940.74999999999989</v>
      </c>
      <c r="K142" s="31">
        <v>911.15</v>
      </c>
      <c r="L142" s="31">
        <v>887.1</v>
      </c>
      <c r="M142" s="31">
        <v>8.5411599999999996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161.15</v>
      </c>
      <c r="D143" s="40">
        <v>161.20000000000002</v>
      </c>
      <c r="E143" s="40">
        <v>159.85000000000002</v>
      </c>
      <c r="F143" s="40">
        <v>158.55000000000001</v>
      </c>
      <c r="G143" s="40">
        <v>157.20000000000002</v>
      </c>
      <c r="H143" s="40">
        <v>162.50000000000003</v>
      </c>
      <c r="I143" s="40">
        <v>163.85</v>
      </c>
      <c r="J143" s="40">
        <v>165.15000000000003</v>
      </c>
      <c r="K143" s="31">
        <v>162.55000000000001</v>
      </c>
      <c r="L143" s="31">
        <v>159.9</v>
      </c>
      <c r="M143" s="31">
        <v>41.584440000000001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825.95</v>
      </c>
      <c r="D144" s="40">
        <v>827.36666666666667</v>
      </c>
      <c r="E144" s="40">
        <v>821.08333333333337</v>
      </c>
      <c r="F144" s="40">
        <v>816.2166666666667</v>
      </c>
      <c r="G144" s="40">
        <v>809.93333333333339</v>
      </c>
      <c r="H144" s="40">
        <v>832.23333333333335</v>
      </c>
      <c r="I144" s="40">
        <v>838.51666666666665</v>
      </c>
      <c r="J144" s="40">
        <v>843.38333333333333</v>
      </c>
      <c r="K144" s="31">
        <v>833.65</v>
      </c>
      <c r="L144" s="31">
        <v>822.5</v>
      </c>
      <c r="M144" s="31">
        <v>19.764330000000001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174.65</v>
      </c>
      <c r="D145" s="40">
        <v>173.53333333333333</v>
      </c>
      <c r="E145" s="40">
        <v>171.16666666666666</v>
      </c>
      <c r="F145" s="40">
        <v>167.68333333333334</v>
      </c>
      <c r="G145" s="40">
        <v>165.31666666666666</v>
      </c>
      <c r="H145" s="40">
        <v>177.01666666666665</v>
      </c>
      <c r="I145" s="40">
        <v>179.38333333333333</v>
      </c>
      <c r="J145" s="40">
        <v>182.86666666666665</v>
      </c>
      <c r="K145" s="31">
        <v>175.9</v>
      </c>
      <c r="L145" s="31">
        <v>170.05</v>
      </c>
      <c r="M145" s="31">
        <v>32.034579999999998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522.6</v>
      </c>
      <c r="D146" s="40">
        <v>522.9666666666667</v>
      </c>
      <c r="E146" s="40">
        <v>517.98333333333335</v>
      </c>
      <c r="F146" s="40">
        <v>513.36666666666667</v>
      </c>
      <c r="G146" s="40">
        <v>508.38333333333333</v>
      </c>
      <c r="H146" s="40">
        <v>527.58333333333337</v>
      </c>
      <c r="I146" s="40">
        <v>532.56666666666672</v>
      </c>
      <c r="J146" s="40">
        <v>537.18333333333339</v>
      </c>
      <c r="K146" s="31">
        <v>527.95000000000005</v>
      </c>
      <c r="L146" s="31">
        <v>518.35</v>
      </c>
      <c r="M146" s="31">
        <v>11.17432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7186.6</v>
      </c>
      <c r="D147" s="40">
        <v>7179.8666666666677</v>
      </c>
      <c r="E147" s="40">
        <v>7097.9333333333352</v>
      </c>
      <c r="F147" s="40">
        <v>7009.2666666666673</v>
      </c>
      <c r="G147" s="40">
        <v>6927.3333333333348</v>
      </c>
      <c r="H147" s="40">
        <v>7268.5333333333356</v>
      </c>
      <c r="I147" s="40">
        <v>7350.4666666666681</v>
      </c>
      <c r="J147" s="40">
        <v>7439.1333333333359</v>
      </c>
      <c r="K147" s="31">
        <v>7261.8</v>
      </c>
      <c r="L147" s="31">
        <v>7091.2</v>
      </c>
      <c r="M147" s="31">
        <v>6.3715099999999998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969.35</v>
      </c>
      <c r="D148" s="40">
        <v>962.51666666666677</v>
      </c>
      <c r="E148" s="40">
        <v>953.23333333333358</v>
      </c>
      <c r="F148" s="40">
        <v>937.11666666666679</v>
      </c>
      <c r="G148" s="40">
        <v>927.8333333333336</v>
      </c>
      <c r="H148" s="40">
        <v>978.63333333333355</v>
      </c>
      <c r="I148" s="40">
        <v>987.91666666666663</v>
      </c>
      <c r="J148" s="40">
        <v>1004.0333333333335</v>
      </c>
      <c r="K148" s="31">
        <v>971.8</v>
      </c>
      <c r="L148" s="31">
        <v>946.4</v>
      </c>
      <c r="M148" s="31">
        <v>7.3486799999999999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4450.2</v>
      </c>
      <c r="D149" s="40">
        <v>4411.0666666666666</v>
      </c>
      <c r="E149" s="40">
        <v>4354.1333333333332</v>
      </c>
      <c r="F149" s="40">
        <v>4258.0666666666666</v>
      </c>
      <c r="G149" s="40">
        <v>4201.1333333333332</v>
      </c>
      <c r="H149" s="40">
        <v>4507.1333333333332</v>
      </c>
      <c r="I149" s="40">
        <v>4564.0666666666657</v>
      </c>
      <c r="J149" s="40">
        <v>4660.1333333333332</v>
      </c>
      <c r="K149" s="31">
        <v>4468</v>
      </c>
      <c r="L149" s="31">
        <v>4315</v>
      </c>
      <c r="M149" s="31">
        <v>7.5041099999999998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3047</v>
      </c>
      <c r="D150" s="40">
        <v>3040.2999999999997</v>
      </c>
      <c r="E150" s="40">
        <v>2997.4499999999994</v>
      </c>
      <c r="F150" s="40">
        <v>2947.8999999999996</v>
      </c>
      <c r="G150" s="40">
        <v>2905.0499999999993</v>
      </c>
      <c r="H150" s="40">
        <v>3089.8499999999995</v>
      </c>
      <c r="I150" s="40">
        <v>3132.7</v>
      </c>
      <c r="J150" s="40">
        <v>3182.2499999999995</v>
      </c>
      <c r="K150" s="31">
        <v>3083.15</v>
      </c>
      <c r="L150" s="31">
        <v>2990.75</v>
      </c>
      <c r="M150" s="31">
        <v>4.4760999999999997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1495.4</v>
      </c>
      <c r="D151" s="40">
        <v>1486.5666666666666</v>
      </c>
      <c r="E151" s="40">
        <v>1470.1333333333332</v>
      </c>
      <c r="F151" s="40">
        <v>1444.8666666666666</v>
      </c>
      <c r="G151" s="40">
        <v>1428.4333333333332</v>
      </c>
      <c r="H151" s="40">
        <v>1511.8333333333333</v>
      </c>
      <c r="I151" s="40">
        <v>1528.2666666666667</v>
      </c>
      <c r="J151" s="40">
        <v>1553.5333333333333</v>
      </c>
      <c r="K151" s="31">
        <v>1503</v>
      </c>
      <c r="L151" s="31">
        <v>1461.3</v>
      </c>
      <c r="M151" s="31">
        <v>5.3264300000000002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822.65</v>
      </c>
      <c r="D152" s="40">
        <v>826.44999999999993</v>
      </c>
      <c r="E152" s="40">
        <v>814.19999999999982</v>
      </c>
      <c r="F152" s="40">
        <v>805.74999999999989</v>
      </c>
      <c r="G152" s="40">
        <v>793.49999999999977</v>
      </c>
      <c r="H152" s="40">
        <v>834.89999999999986</v>
      </c>
      <c r="I152" s="40">
        <v>847.15000000000009</v>
      </c>
      <c r="J152" s="40">
        <v>855.59999999999991</v>
      </c>
      <c r="K152" s="31">
        <v>838.7</v>
      </c>
      <c r="L152" s="31">
        <v>818</v>
      </c>
      <c r="M152" s="31">
        <v>2.7136200000000001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145.30000000000001</v>
      </c>
      <c r="D153" s="40">
        <v>145.21666666666667</v>
      </c>
      <c r="E153" s="40">
        <v>144.13333333333333</v>
      </c>
      <c r="F153" s="40">
        <v>142.96666666666667</v>
      </c>
      <c r="G153" s="40">
        <v>141.88333333333333</v>
      </c>
      <c r="H153" s="40">
        <v>146.38333333333333</v>
      </c>
      <c r="I153" s="40">
        <v>147.46666666666664</v>
      </c>
      <c r="J153" s="40">
        <v>148.63333333333333</v>
      </c>
      <c r="K153" s="31">
        <v>146.30000000000001</v>
      </c>
      <c r="L153" s="31">
        <v>144.05000000000001</v>
      </c>
      <c r="M153" s="31">
        <v>131.72576000000001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125.35</v>
      </c>
      <c r="D154" s="40">
        <v>125.25</v>
      </c>
      <c r="E154" s="40">
        <v>124.1</v>
      </c>
      <c r="F154" s="40">
        <v>122.85</v>
      </c>
      <c r="G154" s="40">
        <v>121.69999999999999</v>
      </c>
      <c r="H154" s="40">
        <v>126.5</v>
      </c>
      <c r="I154" s="40">
        <v>127.65</v>
      </c>
      <c r="J154" s="40">
        <v>128.9</v>
      </c>
      <c r="K154" s="31">
        <v>126.4</v>
      </c>
      <c r="L154" s="31">
        <v>124</v>
      </c>
      <c r="M154" s="31">
        <v>87.013009999999994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96.6</v>
      </c>
      <c r="D155" s="40">
        <v>95.433333333333337</v>
      </c>
      <c r="E155" s="40">
        <v>93.616666666666674</v>
      </c>
      <c r="F155" s="40">
        <v>90.63333333333334</v>
      </c>
      <c r="G155" s="40">
        <v>88.816666666666677</v>
      </c>
      <c r="H155" s="40">
        <v>98.416666666666671</v>
      </c>
      <c r="I155" s="40">
        <v>100.23333333333333</v>
      </c>
      <c r="J155" s="40">
        <v>103.21666666666667</v>
      </c>
      <c r="K155" s="31">
        <v>97.25</v>
      </c>
      <c r="L155" s="31">
        <v>92.45</v>
      </c>
      <c r="M155" s="31">
        <v>659.49099000000001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3859.35</v>
      </c>
      <c r="D156" s="40">
        <v>3834.9666666666672</v>
      </c>
      <c r="E156" s="40">
        <v>3779.9333333333343</v>
      </c>
      <c r="F156" s="40">
        <v>3700.5166666666673</v>
      </c>
      <c r="G156" s="40">
        <v>3645.4833333333345</v>
      </c>
      <c r="H156" s="40">
        <v>3914.3833333333341</v>
      </c>
      <c r="I156" s="40">
        <v>3969.416666666667</v>
      </c>
      <c r="J156" s="40">
        <v>4048.8333333333339</v>
      </c>
      <c r="K156" s="31">
        <v>3890</v>
      </c>
      <c r="L156" s="31">
        <v>3755.55</v>
      </c>
      <c r="M156" s="31">
        <v>1.9381999999999999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19344.25</v>
      </c>
      <c r="D157" s="40">
        <v>19254.633333333335</v>
      </c>
      <c r="E157" s="40">
        <v>19065.616666666669</v>
      </c>
      <c r="F157" s="40">
        <v>18786.983333333334</v>
      </c>
      <c r="G157" s="40">
        <v>18597.966666666667</v>
      </c>
      <c r="H157" s="40">
        <v>19533.26666666667</v>
      </c>
      <c r="I157" s="40">
        <v>19722.28333333334</v>
      </c>
      <c r="J157" s="40">
        <v>20000.916666666672</v>
      </c>
      <c r="K157" s="31">
        <v>19443.650000000001</v>
      </c>
      <c r="L157" s="31">
        <v>18976</v>
      </c>
      <c r="M157" s="31">
        <v>0.70428999999999997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364.95</v>
      </c>
      <c r="D158" s="40">
        <v>364.7833333333333</v>
      </c>
      <c r="E158" s="40">
        <v>362.56666666666661</v>
      </c>
      <c r="F158" s="40">
        <v>360.18333333333328</v>
      </c>
      <c r="G158" s="40">
        <v>357.96666666666658</v>
      </c>
      <c r="H158" s="40">
        <v>367.16666666666663</v>
      </c>
      <c r="I158" s="40">
        <v>369.38333333333333</v>
      </c>
      <c r="J158" s="40">
        <v>371.76666666666665</v>
      </c>
      <c r="K158" s="31">
        <v>367</v>
      </c>
      <c r="L158" s="31">
        <v>362.4</v>
      </c>
      <c r="M158" s="31">
        <v>9.1785899999999998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864.75</v>
      </c>
      <c r="D159" s="40">
        <v>860.38333333333333</v>
      </c>
      <c r="E159" s="40">
        <v>851.76666666666665</v>
      </c>
      <c r="F159" s="40">
        <v>838.7833333333333</v>
      </c>
      <c r="G159" s="40">
        <v>830.16666666666663</v>
      </c>
      <c r="H159" s="40">
        <v>873.36666666666667</v>
      </c>
      <c r="I159" s="40">
        <v>881.98333333333323</v>
      </c>
      <c r="J159" s="40">
        <v>894.9666666666667</v>
      </c>
      <c r="K159" s="31">
        <v>869</v>
      </c>
      <c r="L159" s="31">
        <v>847.4</v>
      </c>
      <c r="M159" s="31">
        <v>9.5724900000000002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145.9</v>
      </c>
      <c r="D160" s="40">
        <v>145.54999999999998</v>
      </c>
      <c r="E160" s="40">
        <v>144.84999999999997</v>
      </c>
      <c r="F160" s="40">
        <v>143.79999999999998</v>
      </c>
      <c r="G160" s="40">
        <v>143.09999999999997</v>
      </c>
      <c r="H160" s="40">
        <v>146.59999999999997</v>
      </c>
      <c r="I160" s="40">
        <v>147.29999999999995</v>
      </c>
      <c r="J160" s="40">
        <v>148.34999999999997</v>
      </c>
      <c r="K160" s="31">
        <v>146.25</v>
      </c>
      <c r="L160" s="31">
        <v>144.5</v>
      </c>
      <c r="M160" s="31">
        <v>102.53663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213.3</v>
      </c>
      <c r="D161" s="40">
        <v>214.41666666666666</v>
      </c>
      <c r="E161" s="40">
        <v>211.38333333333333</v>
      </c>
      <c r="F161" s="40">
        <v>209.46666666666667</v>
      </c>
      <c r="G161" s="40">
        <v>206.43333333333334</v>
      </c>
      <c r="H161" s="40">
        <v>216.33333333333331</v>
      </c>
      <c r="I161" s="40">
        <v>219.36666666666667</v>
      </c>
      <c r="J161" s="40">
        <v>221.2833333333333</v>
      </c>
      <c r="K161" s="31">
        <v>217.45</v>
      </c>
      <c r="L161" s="31">
        <v>212.5</v>
      </c>
      <c r="M161" s="31">
        <v>3.2032600000000002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2902.75</v>
      </c>
      <c r="D162" s="40">
        <v>2892.85</v>
      </c>
      <c r="E162" s="40">
        <v>2867.7</v>
      </c>
      <c r="F162" s="40">
        <v>2832.65</v>
      </c>
      <c r="G162" s="40">
        <v>2807.5</v>
      </c>
      <c r="H162" s="40">
        <v>2927.8999999999996</v>
      </c>
      <c r="I162" s="40">
        <v>2953.05</v>
      </c>
      <c r="J162" s="40">
        <v>2988.0999999999995</v>
      </c>
      <c r="K162" s="31">
        <v>2918</v>
      </c>
      <c r="L162" s="31">
        <v>2857.8</v>
      </c>
      <c r="M162" s="31">
        <v>1.1294999999999999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38916.5</v>
      </c>
      <c r="D163" s="40">
        <v>38740.200000000004</v>
      </c>
      <c r="E163" s="40">
        <v>38480.400000000009</v>
      </c>
      <c r="F163" s="40">
        <v>38044.300000000003</v>
      </c>
      <c r="G163" s="40">
        <v>37784.500000000007</v>
      </c>
      <c r="H163" s="40">
        <v>39176.30000000001</v>
      </c>
      <c r="I163" s="40">
        <v>39436.100000000013</v>
      </c>
      <c r="J163" s="40">
        <v>39872.200000000012</v>
      </c>
      <c r="K163" s="31">
        <v>39000</v>
      </c>
      <c r="L163" s="31">
        <v>38304.1</v>
      </c>
      <c r="M163" s="31">
        <v>0.19256999999999999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224.65</v>
      </c>
      <c r="D164" s="40">
        <v>224.25</v>
      </c>
      <c r="E164" s="40">
        <v>221.9</v>
      </c>
      <c r="F164" s="40">
        <v>219.15</v>
      </c>
      <c r="G164" s="40">
        <v>216.8</v>
      </c>
      <c r="H164" s="40">
        <v>227</v>
      </c>
      <c r="I164" s="40">
        <v>229.35000000000002</v>
      </c>
      <c r="J164" s="40">
        <v>232.1</v>
      </c>
      <c r="K164" s="31">
        <v>226.6</v>
      </c>
      <c r="L164" s="31">
        <v>221.5</v>
      </c>
      <c r="M164" s="31">
        <v>19.593440000000001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4838</v>
      </c>
      <c r="D165" s="40">
        <v>4825.3</v>
      </c>
      <c r="E165" s="40">
        <v>4797.75</v>
      </c>
      <c r="F165" s="40">
        <v>4757.5</v>
      </c>
      <c r="G165" s="40">
        <v>4729.95</v>
      </c>
      <c r="H165" s="40">
        <v>4865.55</v>
      </c>
      <c r="I165" s="40">
        <v>4893.1000000000013</v>
      </c>
      <c r="J165" s="40">
        <v>4933.3500000000004</v>
      </c>
      <c r="K165" s="31">
        <v>4852.8500000000004</v>
      </c>
      <c r="L165" s="31">
        <v>4785.05</v>
      </c>
      <c r="M165" s="31">
        <v>0.24532000000000001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2213.5500000000002</v>
      </c>
      <c r="D166" s="40">
        <v>2212.3833333333332</v>
      </c>
      <c r="E166" s="40">
        <v>2201.2666666666664</v>
      </c>
      <c r="F166" s="40">
        <v>2188.9833333333331</v>
      </c>
      <c r="G166" s="40">
        <v>2177.8666666666663</v>
      </c>
      <c r="H166" s="40">
        <v>2224.6666666666665</v>
      </c>
      <c r="I166" s="40">
        <v>2235.7833333333333</v>
      </c>
      <c r="J166" s="40">
        <v>2248.0666666666666</v>
      </c>
      <c r="K166" s="31">
        <v>2223.5</v>
      </c>
      <c r="L166" s="31">
        <v>2200.1</v>
      </c>
      <c r="M166" s="31">
        <v>3.6290200000000001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2584.65</v>
      </c>
      <c r="D167" s="40">
        <v>2560.2000000000003</v>
      </c>
      <c r="E167" s="40">
        <v>2525.5500000000006</v>
      </c>
      <c r="F167" s="40">
        <v>2466.4500000000003</v>
      </c>
      <c r="G167" s="40">
        <v>2431.8000000000006</v>
      </c>
      <c r="H167" s="40">
        <v>2619.3000000000006</v>
      </c>
      <c r="I167" s="40">
        <v>2653.9500000000003</v>
      </c>
      <c r="J167" s="40">
        <v>2713.0500000000006</v>
      </c>
      <c r="K167" s="31">
        <v>2594.85</v>
      </c>
      <c r="L167" s="31">
        <v>2501.1</v>
      </c>
      <c r="M167" s="31">
        <v>7.6167499999999997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2330.6999999999998</v>
      </c>
      <c r="D168" s="40">
        <v>2337.4833333333331</v>
      </c>
      <c r="E168" s="40">
        <v>2308.2166666666662</v>
      </c>
      <c r="F168" s="40">
        <v>2285.7333333333331</v>
      </c>
      <c r="G168" s="40">
        <v>2256.4666666666662</v>
      </c>
      <c r="H168" s="40">
        <v>2359.9666666666662</v>
      </c>
      <c r="I168" s="40">
        <v>2389.2333333333336</v>
      </c>
      <c r="J168" s="40">
        <v>2411.7166666666662</v>
      </c>
      <c r="K168" s="31">
        <v>2366.75</v>
      </c>
      <c r="L168" s="31">
        <v>2315</v>
      </c>
      <c r="M168" s="31">
        <v>1.6703300000000001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122.65</v>
      </c>
      <c r="D169" s="40">
        <v>122.35000000000001</v>
      </c>
      <c r="E169" s="40">
        <v>121.10000000000002</v>
      </c>
      <c r="F169" s="40">
        <v>119.55000000000001</v>
      </c>
      <c r="G169" s="40">
        <v>118.30000000000003</v>
      </c>
      <c r="H169" s="40">
        <v>123.90000000000002</v>
      </c>
      <c r="I169" s="40">
        <v>125.14999999999999</v>
      </c>
      <c r="J169" s="40">
        <v>126.70000000000002</v>
      </c>
      <c r="K169" s="31">
        <v>123.6</v>
      </c>
      <c r="L169" s="31">
        <v>120.8</v>
      </c>
      <c r="M169" s="31">
        <v>26.77431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205.8</v>
      </c>
      <c r="D170" s="40">
        <v>204.96666666666667</v>
      </c>
      <c r="E170" s="40">
        <v>202.98333333333335</v>
      </c>
      <c r="F170" s="40">
        <v>200.16666666666669</v>
      </c>
      <c r="G170" s="40">
        <v>198.18333333333337</v>
      </c>
      <c r="H170" s="40">
        <v>207.78333333333333</v>
      </c>
      <c r="I170" s="40">
        <v>209.76666666666662</v>
      </c>
      <c r="J170" s="40">
        <v>212.58333333333331</v>
      </c>
      <c r="K170" s="31">
        <v>206.95</v>
      </c>
      <c r="L170" s="31">
        <v>202.15</v>
      </c>
      <c r="M170" s="31">
        <v>60.368270000000003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440.75</v>
      </c>
      <c r="D171" s="40">
        <v>441.73333333333335</v>
      </c>
      <c r="E171" s="40">
        <v>437.2166666666667</v>
      </c>
      <c r="F171" s="40">
        <v>433.68333333333334</v>
      </c>
      <c r="G171" s="40">
        <v>429.16666666666669</v>
      </c>
      <c r="H171" s="40">
        <v>445.26666666666671</v>
      </c>
      <c r="I171" s="40">
        <v>449.78333333333336</v>
      </c>
      <c r="J171" s="40">
        <v>453.31666666666672</v>
      </c>
      <c r="K171" s="31">
        <v>446.25</v>
      </c>
      <c r="L171" s="31">
        <v>438.2</v>
      </c>
      <c r="M171" s="31">
        <v>4.8857900000000001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15101.9</v>
      </c>
      <c r="D172" s="40">
        <v>15117.300000000001</v>
      </c>
      <c r="E172" s="40">
        <v>15034.600000000002</v>
      </c>
      <c r="F172" s="40">
        <v>14967.300000000001</v>
      </c>
      <c r="G172" s="40">
        <v>14884.600000000002</v>
      </c>
      <c r="H172" s="40">
        <v>15184.600000000002</v>
      </c>
      <c r="I172" s="40">
        <v>15267.300000000003</v>
      </c>
      <c r="J172" s="40">
        <v>15334.600000000002</v>
      </c>
      <c r="K172" s="31">
        <v>15200</v>
      </c>
      <c r="L172" s="31">
        <v>15050</v>
      </c>
      <c r="M172" s="31">
        <v>0.28971000000000002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38.5</v>
      </c>
      <c r="D173" s="40">
        <v>38.516666666666666</v>
      </c>
      <c r="E173" s="40">
        <v>38.18333333333333</v>
      </c>
      <c r="F173" s="40">
        <v>37.866666666666667</v>
      </c>
      <c r="G173" s="40">
        <v>37.533333333333331</v>
      </c>
      <c r="H173" s="40">
        <v>38.833333333333329</v>
      </c>
      <c r="I173" s="40">
        <v>39.166666666666671</v>
      </c>
      <c r="J173" s="40">
        <v>39.483333333333327</v>
      </c>
      <c r="K173" s="31">
        <v>38.85</v>
      </c>
      <c r="L173" s="31">
        <v>38.200000000000003</v>
      </c>
      <c r="M173" s="31">
        <v>315.00355000000002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193.15</v>
      </c>
      <c r="D174" s="40">
        <v>193.23333333333335</v>
      </c>
      <c r="E174" s="40">
        <v>191.51666666666671</v>
      </c>
      <c r="F174" s="40">
        <v>189.88333333333335</v>
      </c>
      <c r="G174" s="40">
        <v>188.16666666666671</v>
      </c>
      <c r="H174" s="40">
        <v>194.8666666666667</v>
      </c>
      <c r="I174" s="40">
        <v>196.58333333333334</v>
      </c>
      <c r="J174" s="40">
        <v>198.2166666666667</v>
      </c>
      <c r="K174" s="31">
        <v>194.95</v>
      </c>
      <c r="L174" s="31">
        <v>191.6</v>
      </c>
      <c r="M174" s="31">
        <v>41.364829999999998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134.55000000000001</v>
      </c>
      <c r="D175" s="40">
        <v>134.16666666666666</v>
      </c>
      <c r="E175" s="40">
        <v>132.88333333333333</v>
      </c>
      <c r="F175" s="40">
        <v>131.21666666666667</v>
      </c>
      <c r="G175" s="40">
        <v>129.93333333333334</v>
      </c>
      <c r="H175" s="40">
        <v>135.83333333333331</v>
      </c>
      <c r="I175" s="40">
        <v>137.11666666666667</v>
      </c>
      <c r="J175" s="40">
        <v>138.7833333333333</v>
      </c>
      <c r="K175" s="31">
        <v>135.44999999999999</v>
      </c>
      <c r="L175" s="31">
        <v>132.5</v>
      </c>
      <c r="M175" s="31">
        <v>91.3035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2381.85</v>
      </c>
      <c r="D176" s="40">
        <v>2381.9500000000003</v>
      </c>
      <c r="E176" s="40">
        <v>2359.9000000000005</v>
      </c>
      <c r="F176" s="40">
        <v>2337.9500000000003</v>
      </c>
      <c r="G176" s="40">
        <v>2315.9000000000005</v>
      </c>
      <c r="H176" s="40">
        <v>2403.9000000000005</v>
      </c>
      <c r="I176" s="40">
        <v>2425.9500000000007</v>
      </c>
      <c r="J176" s="40">
        <v>2447.9000000000005</v>
      </c>
      <c r="K176" s="31">
        <v>2404</v>
      </c>
      <c r="L176" s="31">
        <v>2360</v>
      </c>
      <c r="M176" s="31">
        <v>51.850070000000002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1000.5</v>
      </c>
      <c r="D177" s="40">
        <v>996</v>
      </c>
      <c r="E177" s="40">
        <v>985</v>
      </c>
      <c r="F177" s="40">
        <v>969.5</v>
      </c>
      <c r="G177" s="40">
        <v>958.5</v>
      </c>
      <c r="H177" s="40">
        <v>1011.5</v>
      </c>
      <c r="I177" s="40">
        <v>1022.5</v>
      </c>
      <c r="J177" s="40">
        <v>1038</v>
      </c>
      <c r="K177" s="31">
        <v>1007</v>
      </c>
      <c r="L177" s="31">
        <v>980.5</v>
      </c>
      <c r="M177" s="31">
        <v>7.8494799999999998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1159.1500000000001</v>
      </c>
      <c r="D178" s="40">
        <v>1153.5333333333335</v>
      </c>
      <c r="E178" s="40">
        <v>1144.616666666667</v>
      </c>
      <c r="F178" s="40">
        <v>1130.0833333333335</v>
      </c>
      <c r="G178" s="40">
        <v>1121.166666666667</v>
      </c>
      <c r="H178" s="40">
        <v>1168.0666666666671</v>
      </c>
      <c r="I178" s="40">
        <v>1176.9833333333336</v>
      </c>
      <c r="J178" s="40">
        <v>1191.5166666666671</v>
      </c>
      <c r="K178" s="31">
        <v>1162.45</v>
      </c>
      <c r="L178" s="31">
        <v>1139</v>
      </c>
      <c r="M178" s="31">
        <v>20.907910000000001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2088.85</v>
      </c>
      <c r="D179" s="40">
        <v>2075.1999999999998</v>
      </c>
      <c r="E179" s="40">
        <v>2050.4499999999998</v>
      </c>
      <c r="F179" s="40">
        <v>2012.05</v>
      </c>
      <c r="G179" s="40">
        <v>1987.3</v>
      </c>
      <c r="H179" s="40">
        <v>2113.5999999999995</v>
      </c>
      <c r="I179" s="40">
        <v>2138.3499999999995</v>
      </c>
      <c r="J179" s="40">
        <v>2176.7499999999995</v>
      </c>
      <c r="K179" s="31">
        <v>2099.9499999999998</v>
      </c>
      <c r="L179" s="31">
        <v>2036.8</v>
      </c>
      <c r="M179" s="31">
        <v>6.1123200000000004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7772.1</v>
      </c>
      <c r="D180" s="40">
        <v>7790.3666666666659</v>
      </c>
      <c r="E180" s="40">
        <v>7741.7333333333318</v>
      </c>
      <c r="F180" s="40">
        <v>7711.3666666666659</v>
      </c>
      <c r="G180" s="40">
        <v>7662.7333333333318</v>
      </c>
      <c r="H180" s="40">
        <v>7820.7333333333318</v>
      </c>
      <c r="I180" s="40">
        <v>7869.366666666665</v>
      </c>
      <c r="J180" s="40">
        <v>7899.7333333333318</v>
      </c>
      <c r="K180" s="31">
        <v>7839</v>
      </c>
      <c r="L180" s="31">
        <v>7760</v>
      </c>
      <c r="M180" s="31">
        <v>0.16655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25746.55</v>
      </c>
      <c r="D181" s="40">
        <v>25816.5</v>
      </c>
      <c r="E181" s="40">
        <v>25543.15</v>
      </c>
      <c r="F181" s="40">
        <v>25339.75</v>
      </c>
      <c r="G181" s="40">
        <v>25066.400000000001</v>
      </c>
      <c r="H181" s="40">
        <v>26019.9</v>
      </c>
      <c r="I181" s="40">
        <v>26293.25</v>
      </c>
      <c r="J181" s="40">
        <v>26496.65</v>
      </c>
      <c r="K181" s="31">
        <v>26089.85</v>
      </c>
      <c r="L181" s="31">
        <v>25613.1</v>
      </c>
      <c r="M181" s="31">
        <v>0.22609000000000001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1463.55</v>
      </c>
      <c r="D182" s="40">
        <v>1460.55</v>
      </c>
      <c r="E182" s="40">
        <v>1444.8</v>
      </c>
      <c r="F182" s="40">
        <v>1426.05</v>
      </c>
      <c r="G182" s="40">
        <v>1410.3</v>
      </c>
      <c r="H182" s="40">
        <v>1479.3</v>
      </c>
      <c r="I182" s="40">
        <v>1495.05</v>
      </c>
      <c r="J182" s="40">
        <v>1513.8</v>
      </c>
      <c r="K182" s="31">
        <v>1476.3</v>
      </c>
      <c r="L182" s="31">
        <v>1441.8</v>
      </c>
      <c r="M182" s="31">
        <v>7.6054199999999996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2210.3000000000002</v>
      </c>
      <c r="D183" s="40">
        <v>2208.8833333333332</v>
      </c>
      <c r="E183" s="40">
        <v>2182.7666666666664</v>
      </c>
      <c r="F183" s="40">
        <v>2155.2333333333331</v>
      </c>
      <c r="G183" s="40">
        <v>2129.1166666666663</v>
      </c>
      <c r="H183" s="40">
        <v>2236.4166666666665</v>
      </c>
      <c r="I183" s="40">
        <v>2262.5333333333333</v>
      </c>
      <c r="J183" s="40">
        <v>2290.0666666666666</v>
      </c>
      <c r="K183" s="31">
        <v>2235</v>
      </c>
      <c r="L183" s="31">
        <v>2181.35</v>
      </c>
      <c r="M183" s="31">
        <v>4.7086899999999998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476.7</v>
      </c>
      <c r="D184" s="40">
        <v>475.2</v>
      </c>
      <c r="E184" s="40">
        <v>470.7</v>
      </c>
      <c r="F184" s="40">
        <v>464.7</v>
      </c>
      <c r="G184" s="40">
        <v>460.2</v>
      </c>
      <c r="H184" s="40">
        <v>481.2</v>
      </c>
      <c r="I184" s="40">
        <v>485.7</v>
      </c>
      <c r="J184" s="40">
        <v>491.7</v>
      </c>
      <c r="K184" s="31">
        <v>479.7</v>
      </c>
      <c r="L184" s="31">
        <v>469.2</v>
      </c>
      <c r="M184" s="31">
        <v>136.44942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107.75</v>
      </c>
      <c r="D185" s="40">
        <v>106.75</v>
      </c>
      <c r="E185" s="40">
        <v>104.8</v>
      </c>
      <c r="F185" s="40">
        <v>101.85</v>
      </c>
      <c r="G185" s="40">
        <v>99.899999999999991</v>
      </c>
      <c r="H185" s="40">
        <v>109.7</v>
      </c>
      <c r="I185" s="40">
        <v>111.64999999999999</v>
      </c>
      <c r="J185" s="40">
        <v>114.60000000000001</v>
      </c>
      <c r="K185" s="31">
        <v>108.7</v>
      </c>
      <c r="L185" s="31">
        <v>103.8</v>
      </c>
      <c r="M185" s="31">
        <v>541.80253000000005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743.7</v>
      </c>
      <c r="D186" s="40">
        <v>743.23333333333323</v>
      </c>
      <c r="E186" s="40">
        <v>735.46666666666647</v>
      </c>
      <c r="F186" s="40">
        <v>727.23333333333323</v>
      </c>
      <c r="G186" s="40">
        <v>719.46666666666647</v>
      </c>
      <c r="H186" s="40">
        <v>751.46666666666647</v>
      </c>
      <c r="I186" s="40">
        <v>759.23333333333312</v>
      </c>
      <c r="J186" s="40">
        <v>767.46666666666647</v>
      </c>
      <c r="K186" s="31">
        <v>751</v>
      </c>
      <c r="L186" s="31">
        <v>735</v>
      </c>
      <c r="M186" s="31">
        <v>25.834620000000001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531.20000000000005</v>
      </c>
      <c r="D187" s="40">
        <v>533.2833333333333</v>
      </c>
      <c r="E187" s="40">
        <v>526.76666666666665</v>
      </c>
      <c r="F187" s="40">
        <v>522.33333333333337</v>
      </c>
      <c r="G187" s="40">
        <v>515.81666666666672</v>
      </c>
      <c r="H187" s="40">
        <v>537.71666666666658</v>
      </c>
      <c r="I187" s="40">
        <v>544.23333333333323</v>
      </c>
      <c r="J187" s="40">
        <v>548.66666666666652</v>
      </c>
      <c r="K187" s="31">
        <v>539.79999999999995</v>
      </c>
      <c r="L187" s="31">
        <v>528.85</v>
      </c>
      <c r="M187" s="31">
        <v>9.4859100000000005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575.15</v>
      </c>
      <c r="D188" s="40">
        <v>575.05000000000007</v>
      </c>
      <c r="E188" s="40">
        <v>561.10000000000014</v>
      </c>
      <c r="F188" s="40">
        <v>547.05000000000007</v>
      </c>
      <c r="G188" s="40">
        <v>533.10000000000014</v>
      </c>
      <c r="H188" s="40">
        <v>589.10000000000014</v>
      </c>
      <c r="I188" s="40">
        <v>603.05000000000018</v>
      </c>
      <c r="J188" s="40">
        <v>617.10000000000014</v>
      </c>
      <c r="K188" s="31">
        <v>589</v>
      </c>
      <c r="L188" s="31">
        <v>561</v>
      </c>
      <c r="M188" s="31">
        <v>4.24451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666.25</v>
      </c>
      <c r="D189" s="40">
        <v>668.83333333333337</v>
      </c>
      <c r="E189" s="40">
        <v>660.66666666666674</v>
      </c>
      <c r="F189" s="40">
        <v>655.08333333333337</v>
      </c>
      <c r="G189" s="40">
        <v>646.91666666666674</v>
      </c>
      <c r="H189" s="40">
        <v>674.41666666666674</v>
      </c>
      <c r="I189" s="40">
        <v>682.58333333333348</v>
      </c>
      <c r="J189" s="40">
        <v>688.16666666666674</v>
      </c>
      <c r="K189" s="31">
        <v>677</v>
      </c>
      <c r="L189" s="31">
        <v>663.25</v>
      </c>
      <c r="M189" s="31">
        <v>6.4443999999999999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909.45</v>
      </c>
      <c r="D190" s="40">
        <v>907.85</v>
      </c>
      <c r="E190" s="40">
        <v>901.6</v>
      </c>
      <c r="F190" s="40">
        <v>893.75</v>
      </c>
      <c r="G190" s="40">
        <v>887.5</v>
      </c>
      <c r="H190" s="40">
        <v>915.7</v>
      </c>
      <c r="I190" s="40">
        <v>921.95</v>
      </c>
      <c r="J190" s="40">
        <v>929.80000000000007</v>
      </c>
      <c r="K190" s="31">
        <v>914.1</v>
      </c>
      <c r="L190" s="31">
        <v>900</v>
      </c>
      <c r="M190" s="31">
        <v>10.70496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1341.35</v>
      </c>
      <c r="D191" s="40">
        <v>1328.8999999999999</v>
      </c>
      <c r="E191" s="40">
        <v>1300.9999999999998</v>
      </c>
      <c r="F191" s="40">
        <v>1260.6499999999999</v>
      </c>
      <c r="G191" s="40">
        <v>1232.7499999999998</v>
      </c>
      <c r="H191" s="40">
        <v>1369.2499999999998</v>
      </c>
      <c r="I191" s="40">
        <v>1397.1499999999999</v>
      </c>
      <c r="J191" s="40">
        <v>1437.4999999999998</v>
      </c>
      <c r="K191" s="31">
        <v>1356.8</v>
      </c>
      <c r="L191" s="31">
        <v>1288.55</v>
      </c>
      <c r="M191" s="31">
        <v>9.1767000000000003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3584.5</v>
      </c>
      <c r="D192" s="40">
        <v>3568.9333333333329</v>
      </c>
      <c r="E192" s="40">
        <v>3539.8666666666659</v>
      </c>
      <c r="F192" s="40">
        <v>3495.2333333333331</v>
      </c>
      <c r="G192" s="40">
        <v>3466.1666666666661</v>
      </c>
      <c r="H192" s="40">
        <v>3613.5666666666657</v>
      </c>
      <c r="I192" s="40">
        <v>3642.6333333333323</v>
      </c>
      <c r="J192" s="40">
        <v>3687.2666666666655</v>
      </c>
      <c r="K192" s="31">
        <v>3598</v>
      </c>
      <c r="L192" s="31">
        <v>3524.3</v>
      </c>
      <c r="M192" s="31">
        <v>14.844580000000001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760.7</v>
      </c>
      <c r="D193" s="40">
        <v>756.73333333333323</v>
      </c>
      <c r="E193" s="40">
        <v>747.96666666666647</v>
      </c>
      <c r="F193" s="40">
        <v>735.23333333333323</v>
      </c>
      <c r="G193" s="40">
        <v>726.46666666666647</v>
      </c>
      <c r="H193" s="40">
        <v>769.46666666666647</v>
      </c>
      <c r="I193" s="40">
        <v>778.23333333333312</v>
      </c>
      <c r="J193" s="40">
        <v>790.96666666666647</v>
      </c>
      <c r="K193" s="31">
        <v>765.5</v>
      </c>
      <c r="L193" s="31">
        <v>744</v>
      </c>
      <c r="M193" s="31">
        <v>17.417950000000001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5898.15</v>
      </c>
      <c r="D194" s="40">
        <v>5824.0333333333328</v>
      </c>
      <c r="E194" s="40">
        <v>5688.0666666666657</v>
      </c>
      <c r="F194" s="40">
        <v>5477.9833333333327</v>
      </c>
      <c r="G194" s="40">
        <v>5342.0166666666655</v>
      </c>
      <c r="H194" s="40">
        <v>6034.1166666666659</v>
      </c>
      <c r="I194" s="40">
        <v>6170.083333333333</v>
      </c>
      <c r="J194" s="40">
        <v>6380.1666666666661</v>
      </c>
      <c r="K194" s="31">
        <v>5960</v>
      </c>
      <c r="L194" s="31">
        <v>5613.95</v>
      </c>
      <c r="M194" s="31">
        <v>2.60215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481.8</v>
      </c>
      <c r="D195" s="40">
        <v>479.23333333333335</v>
      </c>
      <c r="E195" s="40">
        <v>473.56666666666672</v>
      </c>
      <c r="F195" s="40">
        <v>465.33333333333337</v>
      </c>
      <c r="G195" s="40">
        <v>459.66666666666674</v>
      </c>
      <c r="H195" s="40">
        <v>487.4666666666667</v>
      </c>
      <c r="I195" s="40">
        <v>493.13333333333333</v>
      </c>
      <c r="J195" s="40">
        <v>501.36666666666667</v>
      </c>
      <c r="K195" s="31">
        <v>484.9</v>
      </c>
      <c r="L195" s="31">
        <v>471</v>
      </c>
      <c r="M195" s="31">
        <v>212.80797000000001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226.45</v>
      </c>
      <c r="D196" s="40">
        <v>225.65</v>
      </c>
      <c r="E196" s="40">
        <v>223.55</v>
      </c>
      <c r="F196" s="40">
        <v>220.65</v>
      </c>
      <c r="G196" s="40">
        <v>218.55</v>
      </c>
      <c r="H196" s="40">
        <v>228.55</v>
      </c>
      <c r="I196" s="40">
        <v>230.64999999999998</v>
      </c>
      <c r="J196" s="40">
        <v>233.55</v>
      </c>
      <c r="K196" s="31">
        <v>227.75</v>
      </c>
      <c r="L196" s="31">
        <v>222.75</v>
      </c>
      <c r="M196" s="31">
        <v>362.87628999999998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1148.8</v>
      </c>
      <c r="D197" s="40">
        <v>1141.7833333333333</v>
      </c>
      <c r="E197" s="40">
        <v>1128.0166666666667</v>
      </c>
      <c r="F197" s="40">
        <v>1107.2333333333333</v>
      </c>
      <c r="G197" s="40">
        <v>1093.4666666666667</v>
      </c>
      <c r="H197" s="40">
        <v>1162.5666666666666</v>
      </c>
      <c r="I197" s="40">
        <v>1176.333333333333</v>
      </c>
      <c r="J197" s="40">
        <v>1197.1166666666666</v>
      </c>
      <c r="K197" s="31">
        <v>1155.55</v>
      </c>
      <c r="L197" s="31">
        <v>1121</v>
      </c>
      <c r="M197" s="31">
        <v>85.053899999999999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1576.65</v>
      </c>
      <c r="D198" s="40">
        <v>1564.6666666666667</v>
      </c>
      <c r="E198" s="40">
        <v>1547.9833333333336</v>
      </c>
      <c r="F198" s="40">
        <v>1519.3166666666668</v>
      </c>
      <c r="G198" s="40">
        <v>1502.6333333333337</v>
      </c>
      <c r="H198" s="40">
        <v>1593.3333333333335</v>
      </c>
      <c r="I198" s="40">
        <v>1610.0166666666664</v>
      </c>
      <c r="J198" s="40">
        <v>1638.6833333333334</v>
      </c>
      <c r="K198" s="31">
        <v>1581.35</v>
      </c>
      <c r="L198" s="31">
        <v>1536</v>
      </c>
      <c r="M198" s="31">
        <v>17.582540000000002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959.15</v>
      </c>
      <c r="D199" s="40">
        <v>955.15</v>
      </c>
      <c r="E199" s="40">
        <v>943.59999999999991</v>
      </c>
      <c r="F199" s="40">
        <v>928.05</v>
      </c>
      <c r="G199" s="40">
        <v>916.49999999999989</v>
      </c>
      <c r="H199" s="40">
        <v>970.69999999999993</v>
      </c>
      <c r="I199" s="40">
        <v>982.24999999999989</v>
      </c>
      <c r="J199" s="40">
        <v>997.8</v>
      </c>
      <c r="K199" s="31">
        <v>966.7</v>
      </c>
      <c r="L199" s="31">
        <v>939.6</v>
      </c>
      <c r="M199" s="31">
        <v>2.2107999999999999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2380.5500000000002</v>
      </c>
      <c r="D200" s="40">
        <v>2363.9166666666665</v>
      </c>
      <c r="E200" s="40">
        <v>2341.9833333333331</v>
      </c>
      <c r="F200" s="40">
        <v>2303.4166666666665</v>
      </c>
      <c r="G200" s="40">
        <v>2281.4833333333331</v>
      </c>
      <c r="H200" s="40">
        <v>2402.4833333333331</v>
      </c>
      <c r="I200" s="40">
        <v>2424.4166666666665</v>
      </c>
      <c r="J200" s="40">
        <v>2462.9833333333331</v>
      </c>
      <c r="K200" s="31">
        <v>2385.85</v>
      </c>
      <c r="L200" s="31">
        <v>2325.35</v>
      </c>
      <c r="M200" s="31">
        <v>9.0417500000000004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3074.6</v>
      </c>
      <c r="D201" s="40">
        <v>3037.25</v>
      </c>
      <c r="E201" s="40">
        <v>2967.5</v>
      </c>
      <c r="F201" s="40">
        <v>2860.4</v>
      </c>
      <c r="G201" s="40">
        <v>2790.65</v>
      </c>
      <c r="H201" s="40">
        <v>3144.35</v>
      </c>
      <c r="I201" s="40">
        <v>3214.1</v>
      </c>
      <c r="J201" s="40">
        <v>3321.2</v>
      </c>
      <c r="K201" s="31">
        <v>3107</v>
      </c>
      <c r="L201" s="31">
        <v>2930.15</v>
      </c>
      <c r="M201" s="31">
        <v>8.4117200000000008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585.9</v>
      </c>
      <c r="D202" s="40">
        <v>575.46666666666658</v>
      </c>
      <c r="E202" s="40">
        <v>561.98333333333312</v>
      </c>
      <c r="F202" s="40">
        <v>538.06666666666649</v>
      </c>
      <c r="G202" s="40">
        <v>524.58333333333303</v>
      </c>
      <c r="H202" s="40">
        <v>599.38333333333321</v>
      </c>
      <c r="I202" s="40">
        <v>612.86666666666656</v>
      </c>
      <c r="J202" s="40">
        <v>636.7833333333333</v>
      </c>
      <c r="K202" s="31">
        <v>588.95000000000005</v>
      </c>
      <c r="L202" s="31">
        <v>551.54999999999995</v>
      </c>
      <c r="M202" s="31">
        <v>20.308440000000001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1017.95</v>
      </c>
      <c r="D203" s="40">
        <v>1016.3666666666667</v>
      </c>
      <c r="E203" s="40">
        <v>996.73333333333335</v>
      </c>
      <c r="F203" s="40">
        <v>975.51666666666665</v>
      </c>
      <c r="G203" s="40">
        <v>955.88333333333333</v>
      </c>
      <c r="H203" s="40">
        <v>1037.5833333333335</v>
      </c>
      <c r="I203" s="40">
        <v>1057.2166666666667</v>
      </c>
      <c r="J203" s="40">
        <v>1078.4333333333334</v>
      </c>
      <c r="K203" s="31">
        <v>1036</v>
      </c>
      <c r="L203" s="31">
        <v>995.15</v>
      </c>
      <c r="M203" s="31">
        <v>6.4461899999999996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726.95</v>
      </c>
      <c r="D204" s="40">
        <v>724.88333333333333</v>
      </c>
      <c r="E204" s="40">
        <v>719.06666666666661</v>
      </c>
      <c r="F204" s="40">
        <v>711.18333333333328</v>
      </c>
      <c r="G204" s="40">
        <v>705.36666666666656</v>
      </c>
      <c r="H204" s="40">
        <v>732.76666666666665</v>
      </c>
      <c r="I204" s="40">
        <v>738.58333333333348</v>
      </c>
      <c r="J204" s="40">
        <v>746.4666666666667</v>
      </c>
      <c r="K204" s="31">
        <v>730.7</v>
      </c>
      <c r="L204" s="31">
        <v>717</v>
      </c>
      <c r="M204" s="31">
        <v>14.67958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7299.4</v>
      </c>
      <c r="D205" s="40">
        <v>7290.45</v>
      </c>
      <c r="E205" s="40">
        <v>7243.95</v>
      </c>
      <c r="F205" s="40">
        <v>7188.5</v>
      </c>
      <c r="G205" s="40">
        <v>7142</v>
      </c>
      <c r="H205" s="40">
        <v>7345.9</v>
      </c>
      <c r="I205" s="40">
        <v>7392.4</v>
      </c>
      <c r="J205" s="40">
        <v>7447.8499999999995</v>
      </c>
      <c r="K205" s="31">
        <v>7336.95</v>
      </c>
      <c r="L205" s="31">
        <v>7235</v>
      </c>
      <c r="M205" s="31">
        <v>1.62646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46.55</v>
      </c>
      <c r="D206" s="40">
        <v>46.183333333333337</v>
      </c>
      <c r="E206" s="40">
        <v>45.366666666666674</v>
      </c>
      <c r="F206" s="40">
        <v>44.183333333333337</v>
      </c>
      <c r="G206" s="40">
        <v>43.366666666666674</v>
      </c>
      <c r="H206" s="40">
        <v>47.366666666666674</v>
      </c>
      <c r="I206" s="40">
        <v>48.183333333333337</v>
      </c>
      <c r="J206" s="40">
        <v>49.366666666666674</v>
      </c>
      <c r="K206" s="31">
        <v>47</v>
      </c>
      <c r="L206" s="31">
        <v>45</v>
      </c>
      <c r="M206" s="31">
        <v>141.39291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1530.75</v>
      </c>
      <c r="D207" s="40">
        <v>1523.8999999999999</v>
      </c>
      <c r="E207" s="40">
        <v>1507.9499999999998</v>
      </c>
      <c r="F207" s="40">
        <v>1485.1499999999999</v>
      </c>
      <c r="G207" s="40">
        <v>1469.1999999999998</v>
      </c>
      <c r="H207" s="40">
        <v>1546.6999999999998</v>
      </c>
      <c r="I207" s="40">
        <v>1562.65</v>
      </c>
      <c r="J207" s="40">
        <v>1585.4499999999998</v>
      </c>
      <c r="K207" s="31">
        <v>1539.85</v>
      </c>
      <c r="L207" s="31">
        <v>1501.1</v>
      </c>
      <c r="M207" s="31">
        <v>2.4721899999999999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896.15</v>
      </c>
      <c r="D208" s="40">
        <v>893.83333333333337</v>
      </c>
      <c r="E208" s="40">
        <v>882.9666666666667</v>
      </c>
      <c r="F208" s="40">
        <v>869.7833333333333</v>
      </c>
      <c r="G208" s="40">
        <v>858.91666666666663</v>
      </c>
      <c r="H208" s="40">
        <v>907.01666666666677</v>
      </c>
      <c r="I208" s="40">
        <v>917.88333333333333</v>
      </c>
      <c r="J208" s="40">
        <v>931.06666666666683</v>
      </c>
      <c r="K208" s="31">
        <v>904.7</v>
      </c>
      <c r="L208" s="31">
        <v>880.65</v>
      </c>
      <c r="M208" s="31">
        <v>11.37208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871.4</v>
      </c>
      <c r="D209" s="40">
        <v>877.26666666666677</v>
      </c>
      <c r="E209" s="40">
        <v>861.63333333333355</v>
      </c>
      <c r="F209" s="40">
        <v>851.86666666666679</v>
      </c>
      <c r="G209" s="40">
        <v>836.23333333333358</v>
      </c>
      <c r="H209" s="40">
        <v>887.03333333333353</v>
      </c>
      <c r="I209" s="40">
        <v>902.66666666666674</v>
      </c>
      <c r="J209" s="40">
        <v>912.43333333333351</v>
      </c>
      <c r="K209" s="31">
        <v>892.9</v>
      </c>
      <c r="L209" s="31">
        <v>867.5</v>
      </c>
      <c r="M209" s="31">
        <v>2.0985900000000002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344.15</v>
      </c>
      <c r="D210" s="40">
        <v>343.56666666666666</v>
      </c>
      <c r="E210" s="40">
        <v>338.63333333333333</v>
      </c>
      <c r="F210" s="40">
        <v>333.11666666666667</v>
      </c>
      <c r="G210" s="40">
        <v>328.18333333333334</v>
      </c>
      <c r="H210" s="40">
        <v>349.08333333333331</v>
      </c>
      <c r="I210" s="40">
        <v>354.01666666666659</v>
      </c>
      <c r="J210" s="40">
        <v>359.5333333333333</v>
      </c>
      <c r="K210" s="31">
        <v>348.5</v>
      </c>
      <c r="L210" s="31">
        <v>338.05</v>
      </c>
      <c r="M210" s="31">
        <v>200.32366999999999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14.25</v>
      </c>
      <c r="D211" s="40">
        <v>14.450000000000001</v>
      </c>
      <c r="E211" s="40">
        <v>13.700000000000003</v>
      </c>
      <c r="F211" s="40">
        <v>13.150000000000002</v>
      </c>
      <c r="G211" s="40">
        <v>12.400000000000004</v>
      </c>
      <c r="H211" s="40">
        <v>15.000000000000002</v>
      </c>
      <c r="I211" s="40">
        <v>15.749999999999998</v>
      </c>
      <c r="J211" s="40">
        <v>16.3</v>
      </c>
      <c r="K211" s="31">
        <v>15.2</v>
      </c>
      <c r="L211" s="31">
        <v>13.9</v>
      </c>
      <c r="M211" s="31">
        <v>5784.4456499999997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1254.45</v>
      </c>
      <c r="D212" s="40">
        <v>1244.3666666666668</v>
      </c>
      <c r="E212" s="40">
        <v>1228.7833333333335</v>
      </c>
      <c r="F212" s="40">
        <v>1203.1166666666668</v>
      </c>
      <c r="G212" s="40">
        <v>1187.5333333333335</v>
      </c>
      <c r="H212" s="40">
        <v>1270.0333333333335</v>
      </c>
      <c r="I212" s="40">
        <v>1285.6166666666666</v>
      </c>
      <c r="J212" s="40">
        <v>1311.2833333333335</v>
      </c>
      <c r="K212" s="31">
        <v>1259.95</v>
      </c>
      <c r="L212" s="31">
        <v>1218.7</v>
      </c>
      <c r="M212" s="31">
        <v>13.501659999999999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2013.65</v>
      </c>
      <c r="D213" s="40">
        <v>2015.5166666666667</v>
      </c>
      <c r="E213" s="40">
        <v>1962.1333333333332</v>
      </c>
      <c r="F213" s="40">
        <v>1910.6166666666666</v>
      </c>
      <c r="G213" s="40">
        <v>1857.2333333333331</v>
      </c>
      <c r="H213" s="40">
        <v>2067.0333333333333</v>
      </c>
      <c r="I213" s="40">
        <v>2120.416666666667</v>
      </c>
      <c r="J213" s="40">
        <v>2171.9333333333334</v>
      </c>
      <c r="K213" s="31">
        <v>2068.9</v>
      </c>
      <c r="L213" s="31">
        <v>1964</v>
      </c>
      <c r="M213" s="31">
        <v>4.8068999999999997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632.4</v>
      </c>
      <c r="D214" s="40">
        <v>629.98333333333323</v>
      </c>
      <c r="E214" s="40">
        <v>625.41666666666652</v>
      </c>
      <c r="F214" s="40">
        <v>618.43333333333328</v>
      </c>
      <c r="G214" s="40">
        <v>613.86666666666656</v>
      </c>
      <c r="H214" s="40">
        <v>636.96666666666647</v>
      </c>
      <c r="I214" s="40">
        <v>641.5333333333333</v>
      </c>
      <c r="J214" s="40">
        <v>648.51666666666642</v>
      </c>
      <c r="K214" s="40">
        <v>634.54999999999995</v>
      </c>
      <c r="L214" s="40">
        <v>623</v>
      </c>
      <c r="M214" s="40">
        <v>42.785449999999997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13.1</v>
      </c>
      <c r="D215" s="40">
        <v>13.133333333333333</v>
      </c>
      <c r="E215" s="40">
        <v>12.566666666666666</v>
      </c>
      <c r="F215" s="40">
        <v>12.033333333333333</v>
      </c>
      <c r="G215" s="40">
        <v>11.466666666666667</v>
      </c>
      <c r="H215" s="40">
        <v>13.666666666666666</v>
      </c>
      <c r="I215" s="40">
        <v>14.233333333333333</v>
      </c>
      <c r="J215" s="40">
        <v>14.766666666666666</v>
      </c>
      <c r="K215" s="40">
        <v>13.7</v>
      </c>
      <c r="L215" s="40">
        <v>12.6</v>
      </c>
      <c r="M215" s="40">
        <v>3180.18723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350.65</v>
      </c>
      <c r="D216" s="40">
        <v>353.7833333333333</v>
      </c>
      <c r="E216" s="40">
        <v>345.71666666666658</v>
      </c>
      <c r="F216" s="40">
        <v>340.7833333333333</v>
      </c>
      <c r="G216" s="40">
        <v>332.71666666666658</v>
      </c>
      <c r="H216" s="40">
        <v>358.71666666666658</v>
      </c>
      <c r="I216" s="40">
        <v>366.7833333333333</v>
      </c>
      <c r="J216" s="40">
        <v>371.71666666666658</v>
      </c>
      <c r="K216" s="40">
        <v>361.85</v>
      </c>
      <c r="L216" s="40">
        <v>348.85</v>
      </c>
      <c r="M216" s="40">
        <v>174.28899999999999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2"/>
      <c r="B1" s="49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5" t="s">
        <v>16</v>
      </c>
      <c r="B9" s="487" t="s">
        <v>18</v>
      </c>
      <c r="C9" s="491" t="s">
        <v>20</v>
      </c>
      <c r="D9" s="491" t="s">
        <v>21</v>
      </c>
      <c r="E9" s="482" t="s">
        <v>22</v>
      </c>
      <c r="F9" s="483"/>
      <c r="G9" s="484"/>
      <c r="H9" s="482" t="s">
        <v>23</v>
      </c>
      <c r="I9" s="483"/>
      <c r="J9" s="484"/>
      <c r="K9" s="26"/>
      <c r="L9" s="27"/>
      <c r="M9" s="53"/>
      <c r="N9" s="1"/>
      <c r="O9" s="1"/>
    </row>
    <row r="10" spans="1:15" ht="42.75" customHeight="1">
      <c r="A10" s="489"/>
      <c r="B10" s="490"/>
      <c r="C10" s="490"/>
      <c r="D10" s="4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26204.25</v>
      </c>
      <c r="D11" s="40">
        <v>26218.416666666668</v>
      </c>
      <c r="E11" s="40">
        <v>26085.833333333336</v>
      </c>
      <c r="F11" s="40">
        <v>25967.416666666668</v>
      </c>
      <c r="G11" s="40">
        <v>25834.833333333336</v>
      </c>
      <c r="H11" s="40">
        <v>26336.833333333336</v>
      </c>
      <c r="I11" s="40">
        <v>26469.416666666672</v>
      </c>
      <c r="J11" s="40">
        <v>26587.833333333336</v>
      </c>
      <c r="K11" s="31">
        <v>26351</v>
      </c>
      <c r="L11" s="31">
        <v>26100</v>
      </c>
      <c r="M11" s="31">
        <v>2.2040000000000001E-2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531.25</v>
      </c>
      <c r="D12" s="40">
        <v>534.16666666666663</v>
      </c>
      <c r="E12" s="40">
        <v>526.08333333333326</v>
      </c>
      <c r="F12" s="40">
        <v>520.91666666666663</v>
      </c>
      <c r="G12" s="40">
        <v>512.83333333333326</v>
      </c>
      <c r="H12" s="40">
        <v>539.33333333333326</v>
      </c>
      <c r="I12" s="40">
        <v>547.41666666666652</v>
      </c>
      <c r="J12" s="40">
        <v>552.58333333333326</v>
      </c>
      <c r="K12" s="31">
        <v>542.25</v>
      </c>
      <c r="L12" s="31">
        <v>529</v>
      </c>
      <c r="M12" s="31">
        <v>1.3980600000000001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958.85</v>
      </c>
      <c r="D13" s="40">
        <v>960.61666666666667</v>
      </c>
      <c r="E13" s="40">
        <v>943.23333333333335</v>
      </c>
      <c r="F13" s="40">
        <v>927.61666666666667</v>
      </c>
      <c r="G13" s="40">
        <v>910.23333333333335</v>
      </c>
      <c r="H13" s="40">
        <v>976.23333333333335</v>
      </c>
      <c r="I13" s="40">
        <v>993.61666666666679</v>
      </c>
      <c r="J13" s="40">
        <v>1009.2333333333333</v>
      </c>
      <c r="K13" s="31">
        <v>978</v>
      </c>
      <c r="L13" s="31">
        <v>945</v>
      </c>
      <c r="M13" s="31">
        <v>13.069660000000001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2485.1</v>
      </c>
      <c r="D14" s="40">
        <v>2521.7000000000003</v>
      </c>
      <c r="E14" s="40">
        <v>2368.4000000000005</v>
      </c>
      <c r="F14" s="40">
        <v>2251.7000000000003</v>
      </c>
      <c r="G14" s="40">
        <v>2098.4000000000005</v>
      </c>
      <c r="H14" s="40">
        <v>2638.4000000000005</v>
      </c>
      <c r="I14" s="40">
        <v>2791.7000000000007</v>
      </c>
      <c r="J14" s="40">
        <v>2908.4000000000005</v>
      </c>
      <c r="K14" s="31">
        <v>2675</v>
      </c>
      <c r="L14" s="31">
        <v>2405</v>
      </c>
      <c r="M14" s="31">
        <v>1.359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2065.6999999999998</v>
      </c>
      <c r="D15" s="40">
        <v>2066.2166666666667</v>
      </c>
      <c r="E15" s="40">
        <v>2034.4833333333336</v>
      </c>
      <c r="F15" s="40">
        <v>2003.2666666666669</v>
      </c>
      <c r="G15" s="40">
        <v>1971.5333333333338</v>
      </c>
      <c r="H15" s="40">
        <v>2097.4333333333334</v>
      </c>
      <c r="I15" s="40">
        <v>2129.1666666666661</v>
      </c>
      <c r="J15" s="40">
        <v>2160.3833333333332</v>
      </c>
      <c r="K15" s="31">
        <v>2097.9499999999998</v>
      </c>
      <c r="L15" s="31">
        <v>2035</v>
      </c>
      <c r="M15" s="31">
        <v>1.32978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18760.05</v>
      </c>
      <c r="D16" s="40">
        <v>18783.016666666666</v>
      </c>
      <c r="E16" s="40">
        <v>18667.033333333333</v>
      </c>
      <c r="F16" s="40">
        <v>18574.016666666666</v>
      </c>
      <c r="G16" s="40">
        <v>18458.033333333333</v>
      </c>
      <c r="H16" s="40">
        <v>18876.033333333333</v>
      </c>
      <c r="I16" s="40">
        <v>18992.016666666663</v>
      </c>
      <c r="J16" s="40">
        <v>19085.033333333333</v>
      </c>
      <c r="K16" s="31">
        <v>18899</v>
      </c>
      <c r="L16" s="31">
        <v>18690</v>
      </c>
      <c r="M16" s="31">
        <v>6.6979999999999998E-2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117.9</v>
      </c>
      <c r="D17" s="40">
        <v>118.78333333333335</v>
      </c>
      <c r="E17" s="40">
        <v>116.66666666666669</v>
      </c>
      <c r="F17" s="40">
        <v>115.43333333333334</v>
      </c>
      <c r="G17" s="40">
        <v>113.31666666666668</v>
      </c>
      <c r="H17" s="40">
        <v>120.01666666666669</v>
      </c>
      <c r="I17" s="40">
        <v>122.13333333333334</v>
      </c>
      <c r="J17" s="40">
        <v>123.3666666666667</v>
      </c>
      <c r="K17" s="31">
        <v>120.9</v>
      </c>
      <c r="L17" s="31">
        <v>117.55</v>
      </c>
      <c r="M17" s="31">
        <v>66.135769999999994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263.64999999999998</v>
      </c>
      <c r="D18" s="40">
        <v>262.38333333333333</v>
      </c>
      <c r="E18" s="40">
        <v>257.76666666666665</v>
      </c>
      <c r="F18" s="40">
        <v>251.88333333333333</v>
      </c>
      <c r="G18" s="40">
        <v>247.26666666666665</v>
      </c>
      <c r="H18" s="40">
        <v>268.26666666666665</v>
      </c>
      <c r="I18" s="40">
        <v>272.88333333333333</v>
      </c>
      <c r="J18" s="40">
        <v>278.76666666666665</v>
      </c>
      <c r="K18" s="31">
        <v>267</v>
      </c>
      <c r="L18" s="31">
        <v>256.5</v>
      </c>
      <c r="M18" s="31">
        <v>19.416460000000001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2245.0500000000002</v>
      </c>
      <c r="D19" s="40">
        <v>2237</v>
      </c>
      <c r="E19" s="40">
        <v>2219.0500000000002</v>
      </c>
      <c r="F19" s="40">
        <v>2193.0500000000002</v>
      </c>
      <c r="G19" s="40">
        <v>2175.1000000000004</v>
      </c>
      <c r="H19" s="40">
        <v>2263</v>
      </c>
      <c r="I19" s="40">
        <v>2280.9499999999998</v>
      </c>
      <c r="J19" s="40">
        <v>2306.9499999999998</v>
      </c>
      <c r="K19" s="31">
        <v>2254.9499999999998</v>
      </c>
      <c r="L19" s="31">
        <v>2211</v>
      </c>
      <c r="M19" s="31">
        <v>2.9334099999999999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1678.45</v>
      </c>
      <c r="D20" s="40">
        <v>1673.05</v>
      </c>
      <c r="E20" s="40">
        <v>1659.3999999999999</v>
      </c>
      <c r="F20" s="40">
        <v>1640.35</v>
      </c>
      <c r="G20" s="40">
        <v>1626.6999999999998</v>
      </c>
      <c r="H20" s="40">
        <v>1692.1</v>
      </c>
      <c r="I20" s="40">
        <v>1705.75</v>
      </c>
      <c r="J20" s="40">
        <v>1724.8</v>
      </c>
      <c r="K20" s="31">
        <v>1686.7</v>
      </c>
      <c r="L20" s="31">
        <v>1654</v>
      </c>
      <c r="M20" s="31">
        <v>14.760120000000001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1389.7</v>
      </c>
      <c r="D21" s="40">
        <v>1391.5666666666666</v>
      </c>
      <c r="E21" s="40">
        <v>1369.1333333333332</v>
      </c>
      <c r="F21" s="40">
        <v>1348.5666666666666</v>
      </c>
      <c r="G21" s="40">
        <v>1326.1333333333332</v>
      </c>
      <c r="H21" s="40">
        <v>1412.1333333333332</v>
      </c>
      <c r="I21" s="40">
        <v>1434.5666666666666</v>
      </c>
      <c r="J21" s="40">
        <v>1455.1333333333332</v>
      </c>
      <c r="K21" s="31">
        <v>1414</v>
      </c>
      <c r="L21" s="31">
        <v>1371</v>
      </c>
      <c r="M21" s="31">
        <v>7.9671799999999999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744.7</v>
      </c>
      <c r="D22" s="40">
        <v>740.15</v>
      </c>
      <c r="E22" s="40">
        <v>730.34999999999991</v>
      </c>
      <c r="F22" s="40">
        <v>715.99999999999989</v>
      </c>
      <c r="G22" s="40">
        <v>706.19999999999982</v>
      </c>
      <c r="H22" s="40">
        <v>754.5</v>
      </c>
      <c r="I22" s="40">
        <v>764.3</v>
      </c>
      <c r="J22" s="40">
        <v>778.65000000000009</v>
      </c>
      <c r="K22" s="31">
        <v>749.95</v>
      </c>
      <c r="L22" s="31">
        <v>725.8</v>
      </c>
      <c r="M22" s="31">
        <v>39.933419999999998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1892.45</v>
      </c>
      <c r="D23" s="40">
        <v>1885.9333333333332</v>
      </c>
      <c r="E23" s="40">
        <v>1856.8666666666663</v>
      </c>
      <c r="F23" s="40">
        <v>1821.2833333333331</v>
      </c>
      <c r="G23" s="40">
        <v>1792.2166666666662</v>
      </c>
      <c r="H23" s="40">
        <v>1921.5166666666664</v>
      </c>
      <c r="I23" s="40">
        <v>1950.5833333333335</v>
      </c>
      <c r="J23" s="40">
        <v>1986.1666666666665</v>
      </c>
      <c r="K23" s="31">
        <v>1915</v>
      </c>
      <c r="L23" s="31">
        <v>1850.35</v>
      </c>
      <c r="M23" s="31">
        <v>5.1932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334.7</v>
      </c>
      <c r="D24" s="40">
        <v>336.88333333333333</v>
      </c>
      <c r="E24" s="40">
        <v>328.81666666666666</v>
      </c>
      <c r="F24" s="40">
        <v>322.93333333333334</v>
      </c>
      <c r="G24" s="40">
        <v>314.86666666666667</v>
      </c>
      <c r="H24" s="40">
        <v>342.76666666666665</v>
      </c>
      <c r="I24" s="40">
        <v>350.83333333333326</v>
      </c>
      <c r="J24" s="40">
        <v>356.71666666666664</v>
      </c>
      <c r="K24" s="31">
        <v>344.95</v>
      </c>
      <c r="L24" s="31">
        <v>331</v>
      </c>
      <c r="M24" s="31">
        <v>1.5634399999999999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242.65</v>
      </c>
      <c r="D25" s="40">
        <v>243.63333333333333</v>
      </c>
      <c r="E25" s="40">
        <v>239.16666666666666</v>
      </c>
      <c r="F25" s="40">
        <v>235.68333333333334</v>
      </c>
      <c r="G25" s="40">
        <v>231.21666666666667</v>
      </c>
      <c r="H25" s="40">
        <v>247.11666666666665</v>
      </c>
      <c r="I25" s="40">
        <v>251.58333333333334</v>
      </c>
      <c r="J25" s="40">
        <v>255.06666666666663</v>
      </c>
      <c r="K25" s="31">
        <v>248.1</v>
      </c>
      <c r="L25" s="31">
        <v>240.15</v>
      </c>
      <c r="M25" s="31">
        <v>7.3604000000000003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1080.05</v>
      </c>
      <c r="D26" s="40">
        <v>1088.7</v>
      </c>
      <c r="E26" s="40">
        <v>1066.3500000000001</v>
      </c>
      <c r="F26" s="40">
        <v>1052.6500000000001</v>
      </c>
      <c r="G26" s="40">
        <v>1030.3000000000002</v>
      </c>
      <c r="H26" s="40">
        <v>1102.4000000000001</v>
      </c>
      <c r="I26" s="40">
        <v>1124.75</v>
      </c>
      <c r="J26" s="40">
        <v>1138.45</v>
      </c>
      <c r="K26" s="31">
        <v>1111.05</v>
      </c>
      <c r="L26" s="31">
        <v>1075</v>
      </c>
      <c r="M26" s="31">
        <v>3.4115500000000001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1851.05</v>
      </c>
      <c r="D27" s="40">
        <v>1841.6499999999999</v>
      </c>
      <c r="E27" s="40">
        <v>1818.1999999999998</v>
      </c>
      <c r="F27" s="40">
        <v>1785.35</v>
      </c>
      <c r="G27" s="40">
        <v>1761.8999999999999</v>
      </c>
      <c r="H27" s="40">
        <v>1874.4999999999998</v>
      </c>
      <c r="I27" s="40">
        <v>1897.95</v>
      </c>
      <c r="J27" s="40">
        <v>1930.7999999999997</v>
      </c>
      <c r="K27" s="31">
        <v>1865.1</v>
      </c>
      <c r="L27" s="31">
        <v>1808.8</v>
      </c>
      <c r="M27" s="31">
        <v>0.40244999999999997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2087.75</v>
      </c>
      <c r="D28" s="40">
        <v>2071.35</v>
      </c>
      <c r="E28" s="40">
        <v>2047.6999999999998</v>
      </c>
      <c r="F28" s="40">
        <v>2007.6499999999999</v>
      </c>
      <c r="G28" s="40">
        <v>1983.9999999999998</v>
      </c>
      <c r="H28" s="40">
        <v>2111.3999999999996</v>
      </c>
      <c r="I28" s="40">
        <v>2135.0500000000002</v>
      </c>
      <c r="J28" s="40">
        <v>2175.1</v>
      </c>
      <c r="K28" s="31">
        <v>2095</v>
      </c>
      <c r="L28" s="31">
        <v>2031.3</v>
      </c>
      <c r="M28" s="31">
        <v>0.75580999999999998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100.2</v>
      </c>
      <c r="D29" s="40">
        <v>100.58333333333333</v>
      </c>
      <c r="E29" s="40">
        <v>99.666666666666657</v>
      </c>
      <c r="F29" s="40">
        <v>99.133333333333326</v>
      </c>
      <c r="G29" s="40">
        <v>98.216666666666654</v>
      </c>
      <c r="H29" s="40">
        <v>101.11666666666666</v>
      </c>
      <c r="I29" s="40">
        <v>102.03333333333332</v>
      </c>
      <c r="J29" s="40">
        <v>102.56666666666666</v>
      </c>
      <c r="K29" s="31">
        <v>101.5</v>
      </c>
      <c r="L29" s="31">
        <v>100.05</v>
      </c>
      <c r="M29" s="31">
        <v>1.3286899999999999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3428.85</v>
      </c>
      <c r="D30" s="40">
        <v>3422.1666666666665</v>
      </c>
      <c r="E30" s="40">
        <v>3385.0333333333328</v>
      </c>
      <c r="F30" s="40">
        <v>3341.2166666666662</v>
      </c>
      <c r="G30" s="40">
        <v>3304.0833333333326</v>
      </c>
      <c r="H30" s="40">
        <v>3465.9833333333331</v>
      </c>
      <c r="I30" s="40">
        <v>3503.1166666666672</v>
      </c>
      <c r="J30" s="40">
        <v>3546.9333333333334</v>
      </c>
      <c r="K30" s="31">
        <v>3459.3</v>
      </c>
      <c r="L30" s="31">
        <v>3378.35</v>
      </c>
      <c r="M30" s="31">
        <v>1.0112300000000001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3230.4</v>
      </c>
      <c r="D31" s="40">
        <v>3234.7833333333333</v>
      </c>
      <c r="E31" s="40">
        <v>3195.6166666666668</v>
      </c>
      <c r="F31" s="40">
        <v>3160.8333333333335</v>
      </c>
      <c r="G31" s="40">
        <v>3121.666666666667</v>
      </c>
      <c r="H31" s="40">
        <v>3269.5666666666666</v>
      </c>
      <c r="I31" s="40">
        <v>3308.7333333333336</v>
      </c>
      <c r="J31" s="40">
        <v>3343.5166666666664</v>
      </c>
      <c r="K31" s="31">
        <v>3273.95</v>
      </c>
      <c r="L31" s="31">
        <v>3200</v>
      </c>
      <c r="M31" s="31">
        <v>0.32388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21.5</v>
      </c>
      <c r="D32" s="40">
        <v>21.566666666666666</v>
      </c>
      <c r="E32" s="40">
        <v>21.233333333333334</v>
      </c>
      <c r="F32" s="40">
        <v>20.966666666666669</v>
      </c>
      <c r="G32" s="40">
        <v>20.633333333333336</v>
      </c>
      <c r="H32" s="40">
        <v>21.833333333333332</v>
      </c>
      <c r="I32" s="40">
        <v>22.166666666666668</v>
      </c>
      <c r="J32" s="40">
        <v>22.43333333333333</v>
      </c>
      <c r="K32" s="31">
        <v>21.9</v>
      </c>
      <c r="L32" s="31">
        <v>21.3</v>
      </c>
      <c r="M32" s="31">
        <v>59.222799999999999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632.20000000000005</v>
      </c>
      <c r="D33" s="40">
        <v>632.35</v>
      </c>
      <c r="E33" s="40">
        <v>626.90000000000009</v>
      </c>
      <c r="F33" s="40">
        <v>621.6</v>
      </c>
      <c r="G33" s="40">
        <v>616.15000000000009</v>
      </c>
      <c r="H33" s="40">
        <v>637.65000000000009</v>
      </c>
      <c r="I33" s="40">
        <v>643.10000000000014</v>
      </c>
      <c r="J33" s="40">
        <v>648.40000000000009</v>
      </c>
      <c r="K33" s="31">
        <v>637.79999999999995</v>
      </c>
      <c r="L33" s="31">
        <v>627.04999999999995</v>
      </c>
      <c r="M33" s="31">
        <v>3.7420800000000001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3170.8</v>
      </c>
      <c r="D34" s="40">
        <v>3185.3333333333335</v>
      </c>
      <c r="E34" s="40">
        <v>3135.666666666667</v>
      </c>
      <c r="F34" s="40">
        <v>3100.5333333333333</v>
      </c>
      <c r="G34" s="40">
        <v>3050.8666666666668</v>
      </c>
      <c r="H34" s="40">
        <v>3220.4666666666672</v>
      </c>
      <c r="I34" s="40">
        <v>3270.1333333333341</v>
      </c>
      <c r="J34" s="40">
        <v>3305.2666666666673</v>
      </c>
      <c r="K34" s="31">
        <v>3235</v>
      </c>
      <c r="L34" s="31">
        <v>3150.2</v>
      </c>
      <c r="M34" s="31">
        <v>0.33012000000000002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372.75</v>
      </c>
      <c r="D35" s="40">
        <v>373.63333333333338</v>
      </c>
      <c r="E35" s="40">
        <v>370.01666666666677</v>
      </c>
      <c r="F35" s="40">
        <v>367.28333333333336</v>
      </c>
      <c r="G35" s="40">
        <v>363.66666666666674</v>
      </c>
      <c r="H35" s="40">
        <v>376.36666666666679</v>
      </c>
      <c r="I35" s="40">
        <v>379.98333333333346</v>
      </c>
      <c r="J35" s="40">
        <v>382.71666666666681</v>
      </c>
      <c r="K35" s="31">
        <v>377.25</v>
      </c>
      <c r="L35" s="31">
        <v>370.9</v>
      </c>
      <c r="M35" s="31">
        <v>12.296139999999999</v>
      </c>
      <c r="N35" s="1"/>
      <c r="O35" s="1"/>
    </row>
    <row r="36" spans="1:15" ht="12.75" customHeight="1">
      <c r="A36" s="31">
        <v>26</v>
      </c>
      <c r="B36" s="31" t="s">
        <v>868</v>
      </c>
      <c r="C36" s="31">
        <v>1110</v>
      </c>
      <c r="D36" s="40">
        <v>1112.8</v>
      </c>
      <c r="E36" s="40">
        <v>1094.1999999999998</v>
      </c>
      <c r="F36" s="40">
        <v>1078.3999999999999</v>
      </c>
      <c r="G36" s="40">
        <v>1059.7999999999997</v>
      </c>
      <c r="H36" s="40">
        <v>1128.5999999999999</v>
      </c>
      <c r="I36" s="40">
        <v>1147.1999999999998</v>
      </c>
      <c r="J36" s="40">
        <v>1163</v>
      </c>
      <c r="K36" s="31">
        <v>1131.4000000000001</v>
      </c>
      <c r="L36" s="31">
        <v>1097</v>
      </c>
      <c r="M36" s="31">
        <v>2.6235900000000001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819.5</v>
      </c>
      <c r="D37" s="40">
        <v>810.01666666666677</v>
      </c>
      <c r="E37" s="40">
        <v>799.03333333333353</v>
      </c>
      <c r="F37" s="40">
        <v>778.56666666666672</v>
      </c>
      <c r="G37" s="40">
        <v>767.58333333333348</v>
      </c>
      <c r="H37" s="40">
        <v>830.48333333333358</v>
      </c>
      <c r="I37" s="40">
        <v>841.46666666666692</v>
      </c>
      <c r="J37" s="40">
        <v>861.93333333333362</v>
      </c>
      <c r="K37" s="31">
        <v>821</v>
      </c>
      <c r="L37" s="31">
        <v>789.55</v>
      </c>
      <c r="M37" s="31">
        <v>0.64961999999999998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915.6</v>
      </c>
      <c r="D38" s="40">
        <v>915.36666666666667</v>
      </c>
      <c r="E38" s="40">
        <v>905.13333333333333</v>
      </c>
      <c r="F38" s="40">
        <v>894.66666666666663</v>
      </c>
      <c r="G38" s="40">
        <v>884.43333333333328</v>
      </c>
      <c r="H38" s="40">
        <v>925.83333333333337</v>
      </c>
      <c r="I38" s="40">
        <v>936.06666666666672</v>
      </c>
      <c r="J38" s="40">
        <v>946.53333333333342</v>
      </c>
      <c r="K38" s="31">
        <v>925.6</v>
      </c>
      <c r="L38" s="31">
        <v>904.9</v>
      </c>
      <c r="M38" s="31">
        <v>2.4085000000000001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791.9</v>
      </c>
      <c r="D39" s="40">
        <v>798.80000000000007</v>
      </c>
      <c r="E39" s="40">
        <v>783.10000000000014</v>
      </c>
      <c r="F39" s="40">
        <v>774.30000000000007</v>
      </c>
      <c r="G39" s="40">
        <v>758.60000000000014</v>
      </c>
      <c r="H39" s="40">
        <v>807.60000000000014</v>
      </c>
      <c r="I39" s="40">
        <v>823.30000000000018</v>
      </c>
      <c r="J39" s="40">
        <v>832.10000000000014</v>
      </c>
      <c r="K39" s="31">
        <v>814.5</v>
      </c>
      <c r="L39" s="31">
        <v>790</v>
      </c>
      <c r="M39" s="31">
        <v>1.3455600000000001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5314.65</v>
      </c>
      <c r="D40" s="40">
        <v>5328.6166666666659</v>
      </c>
      <c r="E40" s="40">
        <v>5221.9833333333318</v>
      </c>
      <c r="F40" s="40">
        <v>5129.3166666666657</v>
      </c>
      <c r="G40" s="40">
        <v>5022.6833333333316</v>
      </c>
      <c r="H40" s="40">
        <v>5421.2833333333319</v>
      </c>
      <c r="I40" s="40">
        <v>5527.9166666666652</v>
      </c>
      <c r="J40" s="40">
        <v>5620.5833333333321</v>
      </c>
      <c r="K40" s="31">
        <v>5435.25</v>
      </c>
      <c r="L40" s="31">
        <v>5235.95</v>
      </c>
      <c r="M40" s="31">
        <v>5.9525399999999999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209.25</v>
      </c>
      <c r="D41" s="40">
        <v>208.93333333333331</v>
      </c>
      <c r="E41" s="40">
        <v>205.86666666666662</v>
      </c>
      <c r="F41" s="40">
        <v>202.48333333333332</v>
      </c>
      <c r="G41" s="40">
        <v>199.41666666666663</v>
      </c>
      <c r="H41" s="40">
        <v>212.31666666666661</v>
      </c>
      <c r="I41" s="40">
        <v>215.38333333333327</v>
      </c>
      <c r="J41" s="40">
        <v>218.76666666666659</v>
      </c>
      <c r="K41" s="31">
        <v>212</v>
      </c>
      <c r="L41" s="31">
        <v>205.55</v>
      </c>
      <c r="M41" s="31">
        <v>18.255230000000001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460.7</v>
      </c>
      <c r="D42" s="40">
        <v>465.15000000000003</v>
      </c>
      <c r="E42" s="40">
        <v>454.55000000000007</v>
      </c>
      <c r="F42" s="40">
        <v>448.40000000000003</v>
      </c>
      <c r="G42" s="40">
        <v>437.80000000000007</v>
      </c>
      <c r="H42" s="40">
        <v>471.30000000000007</v>
      </c>
      <c r="I42" s="40">
        <v>481.90000000000009</v>
      </c>
      <c r="J42" s="40">
        <v>488.05000000000007</v>
      </c>
      <c r="K42" s="31">
        <v>475.75</v>
      </c>
      <c r="L42" s="31">
        <v>459</v>
      </c>
      <c r="M42" s="31">
        <v>0.99204999999999999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96.45</v>
      </c>
      <c r="D43" s="40">
        <v>97.033333333333346</v>
      </c>
      <c r="E43" s="40">
        <v>95.666666666666686</v>
      </c>
      <c r="F43" s="40">
        <v>94.88333333333334</v>
      </c>
      <c r="G43" s="40">
        <v>93.51666666666668</v>
      </c>
      <c r="H43" s="40">
        <v>97.816666666666691</v>
      </c>
      <c r="I43" s="40">
        <v>99.183333333333337</v>
      </c>
      <c r="J43" s="40">
        <v>99.966666666666697</v>
      </c>
      <c r="K43" s="31">
        <v>98.4</v>
      </c>
      <c r="L43" s="31">
        <v>96.25</v>
      </c>
      <c r="M43" s="31">
        <v>15.591419999999999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122.45</v>
      </c>
      <c r="D44" s="40">
        <v>122.11666666666667</v>
      </c>
      <c r="E44" s="40">
        <v>120.78333333333335</v>
      </c>
      <c r="F44" s="40">
        <v>119.11666666666667</v>
      </c>
      <c r="G44" s="40">
        <v>117.78333333333335</v>
      </c>
      <c r="H44" s="40">
        <v>123.78333333333335</v>
      </c>
      <c r="I44" s="40">
        <v>125.11666666666666</v>
      </c>
      <c r="J44" s="40">
        <v>126.78333333333335</v>
      </c>
      <c r="K44" s="31">
        <v>123.45</v>
      </c>
      <c r="L44" s="31">
        <v>120.45</v>
      </c>
      <c r="M44" s="31">
        <v>128.20251999999999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3030.35</v>
      </c>
      <c r="D45" s="40">
        <v>3038.6</v>
      </c>
      <c r="E45" s="40">
        <v>3008.2</v>
      </c>
      <c r="F45" s="40">
        <v>2986.0499999999997</v>
      </c>
      <c r="G45" s="40">
        <v>2955.6499999999996</v>
      </c>
      <c r="H45" s="40">
        <v>3060.75</v>
      </c>
      <c r="I45" s="40">
        <v>3091.1500000000005</v>
      </c>
      <c r="J45" s="40">
        <v>3113.3</v>
      </c>
      <c r="K45" s="31">
        <v>3069</v>
      </c>
      <c r="L45" s="31">
        <v>3016.45</v>
      </c>
      <c r="M45" s="31">
        <v>20.564589999999999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191.3</v>
      </c>
      <c r="D46" s="40">
        <v>192.23333333333335</v>
      </c>
      <c r="E46" s="40">
        <v>189.56666666666669</v>
      </c>
      <c r="F46" s="40">
        <v>187.83333333333334</v>
      </c>
      <c r="G46" s="40">
        <v>185.16666666666669</v>
      </c>
      <c r="H46" s="40">
        <v>193.9666666666667</v>
      </c>
      <c r="I46" s="40">
        <v>196.63333333333333</v>
      </c>
      <c r="J46" s="40">
        <v>198.3666666666667</v>
      </c>
      <c r="K46" s="31">
        <v>194.9</v>
      </c>
      <c r="L46" s="31">
        <v>190.5</v>
      </c>
      <c r="M46" s="31">
        <v>2.4799899999999999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2206.35</v>
      </c>
      <c r="D47" s="40">
        <v>2207.4500000000003</v>
      </c>
      <c r="E47" s="40">
        <v>2189.9000000000005</v>
      </c>
      <c r="F47" s="40">
        <v>2173.4500000000003</v>
      </c>
      <c r="G47" s="40">
        <v>2155.9000000000005</v>
      </c>
      <c r="H47" s="40">
        <v>2223.9000000000005</v>
      </c>
      <c r="I47" s="40">
        <v>2241.4500000000007</v>
      </c>
      <c r="J47" s="40">
        <v>2257.9000000000005</v>
      </c>
      <c r="K47" s="31">
        <v>2225</v>
      </c>
      <c r="L47" s="31">
        <v>2191</v>
      </c>
      <c r="M47" s="31">
        <v>1.57484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3096.45</v>
      </c>
      <c r="D48" s="40">
        <v>3095.5499999999997</v>
      </c>
      <c r="E48" s="40">
        <v>3072.0999999999995</v>
      </c>
      <c r="F48" s="40">
        <v>3047.7499999999995</v>
      </c>
      <c r="G48" s="40">
        <v>3024.2999999999993</v>
      </c>
      <c r="H48" s="40">
        <v>3119.8999999999996</v>
      </c>
      <c r="I48" s="40">
        <v>3143.3499999999995</v>
      </c>
      <c r="J48" s="40">
        <v>3167.7</v>
      </c>
      <c r="K48" s="31">
        <v>3119</v>
      </c>
      <c r="L48" s="31">
        <v>3071.2</v>
      </c>
      <c r="M48" s="31">
        <v>0.10700999999999999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1628.4</v>
      </c>
      <c r="D49" s="40">
        <v>1602.8</v>
      </c>
      <c r="E49" s="40">
        <v>1570.6</v>
      </c>
      <c r="F49" s="40">
        <v>1512.8</v>
      </c>
      <c r="G49" s="40">
        <v>1480.6</v>
      </c>
      <c r="H49" s="40">
        <v>1660.6</v>
      </c>
      <c r="I49" s="40">
        <v>1692.8000000000002</v>
      </c>
      <c r="J49" s="40">
        <v>1750.6</v>
      </c>
      <c r="K49" s="31">
        <v>1635</v>
      </c>
      <c r="L49" s="31">
        <v>1545</v>
      </c>
      <c r="M49" s="31">
        <v>1.5277000000000001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8912.25</v>
      </c>
      <c r="D50" s="40">
        <v>8884.0500000000011</v>
      </c>
      <c r="E50" s="40">
        <v>8788.1500000000015</v>
      </c>
      <c r="F50" s="40">
        <v>8664.0500000000011</v>
      </c>
      <c r="G50" s="40">
        <v>8568.1500000000015</v>
      </c>
      <c r="H50" s="40">
        <v>9008.1500000000015</v>
      </c>
      <c r="I50" s="40">
        <v>9104.0499999999993</v>
      </c>
      <c r="J50" s="40">
        <v>9228.1500000000015</v>
      </c>
      <c r="K50" s="31">
        <v>8979.9500000000007</v>
      </c>
      <c r="L50" s="31">
        <v>8759.9500000000007</v>
      </c>
      <c r="M50" s="31">
        <v>0.21753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1124.7</v>
      </c>
      <c r="D51" s="40">
        <v>1129.25</v>
      </c>
      <c r="E51" s="40">
        <v>1106.5</v>
      </c>
      <c r="F51" s="40">
        <v>1088.3</v>
      </c>
      <c r="G51" s="40">
        <v>1065.55</v>
      </c>
      <c r="H51" s="40">
        <v>1147.45</v>
      </c>
      <c r="I51" s="40">
        <v>1170.2</v>
      </c>
      <c r="J51" s="40">
        <v>1188.4000000000001</v>
      </c>
      <c r="K51" s="31">
        <v>1152</v>
      </c>
      <c r="L51" s="31">
        <v>1111.05</v>
      </c>
      <c r="M51" s="31">
        <v>6.9471100000000003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673.35</v>
      </c>
      <c r="D52" s="40">
        <v>670.05000000000007</v>
      </c>
      <c r="E52" s="40">
        <v>661.50000000000011</v>
      </c>
      <c r="F52" s="40">
        <v>649.65000000000009</v>
      </c>
      <c r="G52" s="40">
        <v>641.10000000000014</v>
      </c>
      <c r="H52" s="40">
        <v>681.90000000000009</v>
      </c>
      <c r="I52" s="40">
        <v>690.45</v>
      </c>
      <c r="J52" s="40">
        <v>702.30000000000007</v>
      </c>
      <c r="K52" s="31">
        <v>678.6</v>
      </c>
      <c r="L52" s="31">
        <v>658.2</v>
      </c>
      <c r="M52" s="31">
        <v>19.015640000000001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535.1</v>
      </c>
      <c r="D53" s="40">
        <v>533.73333333333323</v>
      </c>
      <c r="E53" s="40">
        <v>528.46666666666647</v>
      </c>
      <c r="F53" s="40">
        <v>521.83333333333326</v>
      </c>
      <c r="G53" s="40">
        <v>516.56666666666649</v>
      </c>
      <c r="H53" s="40">
        <v>540.36666666666645</v>
      </c>
      <c r="I53" s="40">
        <v>545.6333333333331</v>
      </c>
      <c r="J53" s="40">
        <v>552.26666666666642</v>
      </c>
      <c r="K53" s="31">
        <v>539</v>
      </c>
      <c r="L53" s="31">
        <v>527.1</v>
      </c>
      <c r="M53" s="31">
        <v>0.78774999999999995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687</v>
      </c>
      <c r="D54" s="40">
        <v>682.85</v>
      </c>
      <c r="E54" s="40">
        <v>674.15000000000009</v>
      </c>
      <c r="F54" s="40">
        <v>661.30000000000007</v>
      </c>
      <c r="G54" s="40">
        <v>652.60000000000014</v>
      </c>
      <c r="H54" s="40">
        <v>695.7</v>
      </c>
      <c r="I54" s="40">
        <v>704.40000000000009</v>
      </c>
      <c r="J54" s="40">
        <v>717.25</v>
      </c>
      <c r="K54" s="31">
        <v>691.55</v>
      </c>
      <c r="L54" s="31">
        <v>670</v>
      </c>
      <c r="M54" s="31">
        <v>151.23987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3286.45</v>
      </c>
      <c r="D55" s="40">
        <v>3288.15</v>
      </c>
      <c r="E55" s="40">
        <v>3259.3</v>
      </c>
      <c r="F55" s="40">
        <v>3232.15</v>
      </c>
      <c r="G55" s="40">
        <v>3203.3</v>
      </c>
      <c r="H55" s="40">
        <v>3315.3</v>
      </c>
      <c r="I55" s="40">
        <v>3344.1499999999996</v>
      </c>
      <c r="J55" s="40">
        <v>3371.3</v>
      </c>
      <c r="K55" s="31">
        <v>3317</v>
      </c>
      <c r="L55" s="31">
        <v>3261</v>
      </c>
      <c r="M55" s="31">
        <v>2.8690799999999999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182.6</v>
      </c>
      <c r="D56" s="40">
        <v>182.86666666666665</v>
      </c>
      <c r="E56" s="40">
        <v>181.7833333333333</v>
      </c>
      <c r="F56" s="40">
        <v>180.96666666666667</v>
      </c>
      <c r="G56" s="40">
        <v>179.88333333333333</v>
      </c>
      <c r="H56" s="40">
        <v>183.68333333333328</v>
      </c>
      <c r="I56" s="40">
        <v>184.76666666666659</v>
      </c>
      <c r="J56" s="40">
        <v>185.58333333333326</v>
      </c>
      <c r="K56" s="31">
        <v>183.95</v>
      </c>
      <c r="L56" s="31">
        <v>182.05</v>
      </c>
      <c r="M56" s="31">
        <v>4.3771800000000001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1022.1</v>
      </c>
      <c r="D57" s="40">
        <v>1026.3999999999999</v>
      </c>
      <c r="E57" s="40">
        <v>1011.2499999999998</v>
      </c>
      <c r="F57" s="40">
        <v>1000.3999999999999</v>
      </c>
      <c r="G57" s="40">
        <v>985.24999999999977</v>
      </c>
      <c r="H57" s="40">
        <v>1037.2499999999998</v>
      </c>
      <c r="I57" s="40">
        <v>1052.3999999999999</v>
      </c>
      <c r="J57" s="40">
        <v>1063.2499999999998</v>
      </c>
      <c r="K57" s="31">
        <v>1041.55</v>
      </c>
      <c r="L57" s="31">
        <v>1015.55</v>
      </c>
      <c r="M57" s="31">
        <v>0.92547000000000001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17109</v>
      </c>
      <c r="D58" s="40">
        <v>17096.899999999998</v>
      </c>
      <c r="E58" s="40">
        <v>16943.799999999996</v>
      </c>
      <c r="F58" s="40">
        <v>16778.599999999999</v>
      </c>
      <c r="G58" s="40">
        <v>16625.499999999996</v>
      </c>
      <c r="H58" s="40">
        <v>17262.099999999995</v>
      </c>
      <c r="I58" s="40">
        <v>17415.199999999993</v>
      </c>
      <c r="J58" s="40">
        <v>17580.399999999994</v>
      </c>
      <c r="K58" s="31">
        <v>17250</v>
      </c>
      <c r="L58" s="31">
        <v>16931.7</v>
      </c>
      <c r="M58" s="31">
        <v>2.30078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5393.2</v>
      </c>
      <c r="D59" s="40">
        <v>5342.05</v>
      </c>
      <c r="E59" s="40">
        <v>5274.1</v>
      </c>
      <c r="F59" s="40">
        <v>5155</v>
      </c>
      <c r="G59" s="40">
        <v>5087.05</v>
      </c>
      <c r="H59" s="40">
        <v>5461.1500000000005</v>
      </c>
      <c r="I59" s="40">
        <v>5529.0999999999995</v>
      </c>
      <c r="J59" s="40">
        <v>5648.2000000000007</v>
      </c>
      <c r="K59" s="31">
        <v>5410</v>
      </c>
      <c r="L59" s="31">
        <v>5222.95</v>
      </c>
      <c r="M59" s="31">
        <v>0.60741999999999996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7103.15</v>
      </c>
      <c r="D60" s="40">
        <v>7077.05</v>
      </c>
      <c r="E60" s="40">
        <v>6984.1</v>
      </c>
      <c r="F60" s="40">
        <v>6865.05</v>
      </c>
      <c r="G60" s="40">
        <v>6772.1</v>
      </c>
      <c r="H60" s="40">
        <v>7196.1</v>
      </c>
      <c r="I60" s="40">
        <v>7289.0499999999993</v>
      </c>
      <c r="J60" s="40">
        <v>7408.1</v>
      </c>
      <c r="K60" s="31">
        <v>7170</v>
      </c>
      <c r="L60" s="31">
        <v>6958</v>
      </c>
      <c r="M60" s="31">
        <v>10.79608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3065.55</v>
      </c>
      <c r="D61" s="40">
        <v>3051.1833333333329</v>
      </c>
      <c r="E61" s="40">
        <v>3018.3666666666659</v>
      </c>
      <c r="F61" s="40">
        <v>2971.1833333333329</v>
      </c>
      <c r="G61" s="40">
        <v>2938.3666666666659</v>
      </c>
      <c r="H61" s="40">
        <v>3098.3666666666659</v>
      </c>
      <c r="I61" s="40">
        <v>3131.1833333333325</v>
      </c>
      <c r="J61" s="40">
        <v>3178.3666666666659</v>
      </c>
      <c r="K61" s="31">
        <v>3084</v>
      </c>
      <c r="L61" s="31">
        <v>3004</v>
      </c>
      <c r="M61" s="31">
        <v>0.36604999999999999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2150.15</v>
      </c>
      <c r="D62" s="40">
        <v>2154.7000000000003</v>
      </c>
      <c r="E62" s="40">
        <v>2125.4500000000007</v>
      </c>
      <c r="F62" s="40">
        <v>2100.7500000000005</v>
      </c>
      <c r="G62" s="40">
        <v>2071.5000000000009</v>
      </c>
      <c r="H62" s="40">
        <v>2179.4000000000005</v>
      </c>
      <c r="I62" s="40">
        <v>2208.6499999999996</v>
      </c>
      <c r="J62" s="40">
        <v>2233.3500000000004</v>
      </c>
      <c r="K62" s="31">
        <v>2183.9499999999998</v>
      </c>
      <c r="L62" s="31">
        <v>2130</v>
      </c>
      <c r="M62" s="31">
        <v>1.68085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323.5</v>
      </c>
      <c r="D63" s="40">
        <v>322.66666666666669</v>
      </c>
      <c r="E63" s="40">
        <v>319.33333333333337</v>
      </c>
      <c r="F63" s="40">
        <v>315.16666666666669</v>
      </c>
      <c r="G63" s="40">
        <v>311.83333333333337</v>
      </c>
      <c r="H63" s="40">
        <v>326.83333333333337</v>
      </c>
      <c r="I63" s="40">
        <v>330.16666666666674</v>
      </c>
      <c r="J63" s="40">
        <v>334.33333333333337</v>
      </c>
      <c r="K63" s="31">
        <v>326</v>
      </c>
      <c r="L63" s="31">
        <v>318.5</v>
      </c>
      <c r="M63" s="31">
        <v>3.3471799999999998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278.5</v>
      </c>
      <c r="D64" s="40">
        <v>278.18333333333334</v>
      </c>
      <c r="E64" s="40">
        <v>274.06666666666666</v>
      </c>
      <c r="F64" s="40">
        <v>269.63333333333333</v>
      </c>
      <c r="G64" s="40">
        <v>265.51666666666665</v>
      </c>
      <c r="H64" s="40">
        <v>282.61666666666667</v>
      </c>
      <c r="I64" s="40">
        <v>286.73333333333335</v>
      </c>
      <c r="J64" s="40">
        <v>291.16666666666669</v>
      </c>
      <c r="K64" s="31">
        <v>282.3</v>
      </c>
      <c r="L64" s="31">
        <v>273.75</v>
      </c>
      <c r="M64" s="31">
        <v>44.809339999999999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89.55</v>
      </c>
      <c r="D65" s="40">
        <v>89.116666666666674</v>
      </c>
      <c r="E65" s="40">
        <v>88.233333333333348</v>
      </c>
      <c r="F65" s="40">
        <v>86.916666666666671</v>
      </c>
      <c r="G65" s="40">
        <v>86.033333333333346</v>
      </c>
      <c r="H65" s="40">
        <v>90.433333333333351</v>
      </c>
      <c r="I65" s="40">
        <v>91.316666666666677</v>
      </c>
      <c r="J65" s="40">
        <v>92.633333333333354</v>
      </c>
      <c r="K65" s="31">
        <v>90</v>
      </c>
      <c r="L65" s="31">
        <v>87.8</v>
      </c>
      <c r="M65" s="31">
        <v>219.88255000000001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53.95</v>
      </c>
      <c r="D66" s="40">
        <v>54.1</v>
      </c>
      <c r="E66" s="40">
        <v>53.7</v>
      </c>
      <c r="F66" s="40">
        <v>53.45</v>
      </c>
      <c r="G66" s="40">
        <v>53.050000000000004</v>
      </c>
      <c r="H66" s="40">
        <v>54.35</v>
      </c>
      <c r="I66" s="40">
        <v>54.749999999999993</v>
      </c>
      <c r="J66" s="40">
        <v>55</v>
      </c>
      <c r="K66" s="31">
        <v>54.5</v>
      </c>
      <c r="L66" s="31">
        <v>53.85</v>
      </c>
      <c r="M66" s="31">
        <v>41.308030000000002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2897.85</v>
      </c>
      <c r="D67" s="40">
        <v>2873.3000000000006</v>
      </c>
      <c r="E67" s="40">
        <v>2835.6000000000013</v>
      </c>
      <c r="F67" s="40">
        <v>2773.3500000000008</v>
      </c>
      <c r="G67" s="40">
        <v>2735.6500000000015</v>
      </c>
      <c r="H67" s="40">
        <v>2935.5500000000011</v>
      </c>
      <c r="I67" s="40">
        <v>2973.2500000000009</v>
      </c>
      <c r="J67" s="40">
        <v>3035.5000000000009</v>
      </c>
      <c r="K67" s="31">
        <v>2911</v>
      </c>
      <c r="L67" s="31">
        <v>2811.05</v>
      </c>
      <c r="M67" s="31">
        <v>0.19524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1915.9</v>
      </c>
      <c r="D68" s="40">
        <v>1899.4833333333336</v>
      </c>
      <c r="E68" s="40">
        <v>1877.0666666666671</v>
      </c>
      <c r="F68" s="40">
        <v>1838.2333333333336</v>
      </c>
      <c r="G68" s="40">
        <v>1815.8166666666671</v>
      </c>
      <c r="H68" s="40">
        <v>1938.3166666666671</v>
      </c>
      <c r="I68" s="40">
        <v>1960.7333333333336</v>
      </c>
      <c r="J68" s="40">
        <v>1999.5666666666671</v>
      </c>
      <c r="K68" s="31">
        <v>1921.9</v>
      </c>
      <c r="L68" s="31">
        <v>1860.65</v>
      </c>
      <c r="M68" s="31">
        <v>3.59693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4726.75</v>
      </c>
      <c r="D69" s="40">
        <v>4717.4000000000005</v>
      </c>
      <c r="E69" s="40">
        <v>4684.8500000000013</v>
      </c>
      <c r="F69" s="40">
        <v>4642.9500000000007</v>
      </c>
      <c r="G69" s="40">
        <v>4610.4000000000015</v>
      </c>
      <c r="H69" s="40">
        <v>4759.3000000000011</v>
      </c>
      <c r="I69" s="40">
        <v>4791.8500000000004</v>
      </c>
      <c r="J69" s="40">
        <v>4833.7500000000009</v>
      </c>
      <c r="K69" s="31">
        <v>4749.95</v>
      </c>
      <c r="L69" s="31">
        <v>4675.5</v>
      </c>
      <c r="M69" s="31">
        <v>6.7729999999999999E-2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1001.7</v>
      </c>
      <c r="D70" s="40">
        <v>1004.7666666666668</v>
      </c>
      <c r="E70" s="40">
        <v>996.83333333333348</v>
      </c>
      <c r="F70" s="40">
        <v>991.9666666666667</v>
      </c>
      <c r="G70" s="40">
        <v>984.03333333333342</v>
      </c>
      <c r="H70" s="40">
        <v>1009.6333333333336</v>
      </c>
      <c r="I70" s="40">
        <v>1017.5666666666667</v>
      </c>
      <c r="J70" s="40">
        <v>1022.4333333333336</v>
      </c>
      <c r="K70" s="31">
        <v>1012.7</v>
      </c>
      <c r="L70" s="31">
        <v>999.9</v>
      </c>
      <c r="M70" s="31">
        <v>0.24603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403.9</v>
      </c>
      <c r="D71" s="40">
        <v>406.63333333333338</v>
      </c>
      <c r="E71" s="40">
        <v>398.41666666666674</v>
      </c>
      <c r="F71" s="40">
        <v>392.93333333333334</v>
      </c>
      <c r="G71" s="40">
        <v>384.7166666666667</v>
      </c>
      <c r="H71" s="40">
        <v>412.11666666666679</v>
      </c>
      <c r="I71" s="40">
        <v>420.33333333333337</v>
      </c>
      <c r="J71" s="40">
        <v>425.81666666666683</v>
      </c>
      <c r="K71" s="31">
        <v>414.85</v>
      </c>
      <c r="L71" s="31">
        <v>401.15</v>
      </c>
      <c r="M71" s="31">
        <v>0.89956000000000003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210.4</v>
      </c>
      <c r="D72" s="40">
        <v>211.1</v>
      </c>
      <c r="E72" s="40">
        <v>207.5</v>
      </c>
      <c r="F72" s="40">
        <v>204.6</v>
      </c>
      <c r="G72" s="40">
        <v>201</v>
      </c>
      <c r="H72" s="40">
        <v>214</v>
      </c>
      <c r="I72" s="40">
        <v>217.59999999999997</v>
      </c>
      <c r="J72" s="40">
        <v>220.5</v>
      </c>
      <c r="K72" s="31">
        <v>214.7</v>
      </c>
      <c r="L72" s="31">
        <v>208.2</v>
      </c>
      <c r="M72" s="31">
        <v>77.58408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2044.15</v>
      </c>
      <c r="D73" s="40">
        <v>2035.7166666666665</v>
      </c>
      <c r="E73" s="40">
        <v>1986.4333333333329</v>
      </c>
      <c r="F73" s="40">
        <v>1928.7166666666665</v>
      </c>
      <c r="G73" s="40">
        <v>1879.4333333333329</v>
      </c>
      <c r="H73" s="40">
        <v>2093.4333333333329</v>
      </c>
      <c r="I73" s="40">
        <v>2142.7166666666662</v>
      </c>
      <c r="J73" s="40">
        <v>2200.4333333333329</v>
      </c>
      <c r="K73" s="31">
        <v>2085</v>
      </c>
      <c r="L73" s="31">
        <v>1978</v>
      </c>
      <c r="M73" s="31">
        <v>18.872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736.2</v>
      </c>
      <c r="D74" s="40">
        <v>733.69999999999993</v>
      </c>
      <c r="E74" s="40">
        <v>729.49999999999989</v>
      </c>
      <c r="F74" s="40">
        <v>722.8</v>
      </c>
      <c r="G74" s="40">
        <v>718.59999999999991</v>
      </c>
      <c r="H74" s="40">
        <v>740.39999999999986</v>
      </c>
      <c r="I74" s="40">
        <v>744.59999999999991</v>
      </c>
      <c r="J74" s="40">
        <v>751.29999999999984</v>
      </c>
      <c r="K74" s="31">
        <v>737.9</v>
      </c>
      <c r="L74" s="31">
        <v>727</v>
      </c>
      <c r="M74" s="31">
        <v>6.5701400000000003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696.55</v>
      </c>
      <c r="D75" s="40">
        <v>693.93333333333339</v>
      </c>
      <c r="E75" s="40">
        <v>688.61666666666679</v>
      </c>
      <c r="F75" s="40">
        <v>680.68333333333339</v>
      </c>
      <c r="G75" s="40">
        <v>675.36666666666679</v>
      </c>
      <c r="H75" s="40">
        <v>701.86666666666679</v>
      </c>
      <c r="I75" s="40">
        <v>707.18333333333339</v>
      </c>
      <c r="J75" s="40">
        <v>715.11666666666679</v>
      </c>
      <c r="K75" s="31">
        <v>699.25</v>
      </c>
      <c r="L75" s="31">
        <v>686</v>
      </c>
      <c r="M75" s="31">
        <v>11.874560000000001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10093.35</v>
      </c>
      <c r="D76" s="40">
        <v>10066.433333333332</v>
      </c>
      <c r="E76" s="40">
        <v>9882.866666666665</v>
      </c>
      <c r="F76" s="40">
        <v>9672.3833333333332</v>
      </c>
      <c r="G76" s="40">
        <v>9488.8166666666657</v>
      </c>
      <c r="H76" s="40">
        <v>10276.916666666664</v>
      </c>
      <c r="I76" s="40">
        <v>10460.483333333334</v>
      </c>
      <c r="J76" s="40">
        <v>10670.966666666664</v>
      </c>
      <c r="K76" s="31">
        <v>10250</v>
      </c>
      <c r="L76" s="31">
        <v>9855.9500000000007</v>
      </c>
      <c r="M76" s="31">
        <v>2.4709999999999999E-2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698.85</v>
      </c>
      <c r="D77" s="40">
        <v>699.55000000000007</v>
      </c>
      <c r="E77" s="40">
        <v>693.40000000000009</v>
      </c>
      <c r="F77" s="40">
        <v>687.95</v>
      </c>
      <c r="G77" s="40">
        <v>681.80000000000007</v>
      </c>
      <c r="H77" s="40">
        <v>705.00000000000011</v>
      </c>
      <c r="I77" s="40">
        <v>711.15</v>
      </c>
      <c r="J77" s="40">
        <v>716.60000000000014</v>
      </c>
      <c r="K77" s="31">
        <v>705.7</v>
      </c>
      <c r="L77" s="31">
        <v>694.1</v>
      </c>
      <c r="M77" s="31">
        <v>102.38693000000001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62.1</v>
      </c>
      <c r="D78" s="40">
        <v>61.9</v>
      </c>
      <c r="E78" s="40">
        <v>61.199999999999996</v>
      </c>
      <c r="F78" s="40">
        <v>60.3</v>
      </c>
      <c r="G78" s="40">
        <v>59.599999999999994</v>
      </c>
      <c r="H78" s="40">
        <v>62.8</v>
      </c>
      <c r="I78" s="40">
        <v>63.5</v>
      </c>
      <c r="J78" s="40">
        <v>64.400000000000006</v>
      </c>
      <c r="K78" s="31">
        <v>62.6</v>
      </c>
      <c r="L78" s="31">
        <v>61</v>
      </c>
      <c r="M78" s="31">
        <v>243.91252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360.2</v>
      </c>
      <c r="D79" s="40">
        <v>360.84999999999997</v>
      </c>
      <c r="E79" s="40">
        <v>356.89999999999992</v>
      </c>
      <c r="F79" s="40">
        <v>353.59999999999997</v>
      </c>
      <c r="G79" s="40">
        <v>349.64999999999992</v>
      </c>
      <c r="H79" s="40">
        <v>364.14999999999992</v>
      </c>
      <c r="I79" s="40">
        <v>368.09999999999997</v>
      </c>
      <c r="J79" s="40">
        <v>371.39999999999992</v>
      </c>
      <c r="K79" s="31">
        <v>364.8</v>
      </c>
      <c r="L79" s="31">
        <v>357.55</v>
      </c>
      <c r="M79" s="31">
        <v>15.85988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1334.6</v>
      </c>
      <c r="D80" s="40">
        <v>1330.8999999999999</v>
      </c>
      <c r="E80" s="40">
        <v>1318.4999999999998</v>
      </c>
      <c r="F80" s="40">
        <v>1302.3999999999999</v>
      </c>
      <c r="G80" s="40">
        <v>1289.9999999999998</v>
      </c>
      <c r="H80" s="40">
        <v>1346.9999999999998</v>
      </c>
      <c r="I80" s="40">
        <v>1359.3999999999999</v>
      </c>
      <c r="J80" s="40">
        <v>1375.4999999999998</v>
      </c>
      <c r="K80" s="31">
        <v>1343.3</v>
      </c>
      <c r="L80" s="31">
        <v>1314.8</v>
      </c>
      <c r="M80" s="31">
        <v>0.35903000000000002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6447.2</v>
      </c>
      <c r="D81" s="40">
        <v>6482.9666666666672</v>
      </c>
      <c r="E81" s="40">
        <v>6399.3333333333339</v>
      </c>
      <c r="F81" s="40">
        <v>6351.4666666666672</v>
      </c>
      <c r="G81" s="40">
        <v>6267.8333333333339</v>
      </c>
      <c r="H81" s="40">
        <v>6530.8333333333339</v>
      </c>
      <c r="I81" s="40">
        <v>6614.4666666666672</v>
      </c>
      <c r="J81" s="40">
        <v>6662.3333333333339</v>
      </c>
      <c r="K81" s="31">
        <v>6566.6</v>
      </c>
      <c r="L81" s="31">
        <v>6435.1</v>
      </c>
      <c r="M81" s="31">
        <v>0.11724999999999999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1009</v>
      </c>
      <c r="D82" s="40">
        <v>1002.5</v>
      </c>
      <c r="E82" s="40">
        <v>990</v>
      </c>
      <c r="F82" s="40">
        <v>971</v>
      </c>
      <c r="G82" s="40">
        <v>958.5</v>
      </c>
      <c r="H82" s="40">
        <v>1021.5</v>
      </c>
      <c r="I82" s="40">
        <v>1034</v>
      </c>
      <c r="J82" s="40">
        <v>1053</v>
      </c>
      <c r="K82" s="31">
        <v>1015</v>
      </c>
      <c r="L82" s="31">
        <v>983.5</v>
      </c>
      <c r="M82" s="31">
        <v>0.53676999999999997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16296.95</v>
      </c>
      <c r="D83" s="40">
        <v>16310.366666666669</v>
      </c>
      <c r="E83" s="40">
        <v>16196.583333333336</v>
      </c>
      <c r="F83" s="40">
        <v>16096.216666666667</v>
      </c>
      <c r="G83" s="40">
        <v>15982.433333333334</v>
      </c>
      <c r="H83" s="40">
        <v>16410.733333333337</v>
      </c>
      <c r="I83" s="40">
        <v>16524.51666666667</v>
      </c>
      <c r="J83" s="40">
        <v>16624.883333333339</v>
      </c>
      <c r="K83" s="31">
        <v>16424.150000000001</v>
      </c>
      <c r="L83" s="31">
        <v>16210</v>
      </c>
      <c r="M83" s="31">
        <v>0.17842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387.8</v>
      </c>
      <c r="D84" s="40">
        <v>387.26666666666665</v>
      </c>
      <c r="E84" s="40">
        <v>385.7833333333333</v>
      </c>
      <c r="F84" s="40">
        <v>383.76666666666665</v>
      </c>
      <c r="G84" s="40">
        <v>382.2833333333333</v>
      </c>
      <c r="H84" s="40">
        <v>389.2833333333333</v>
      </c>
      <c r="I84" s="40">
        <v>390.76666666666665</v>
      </c>
      <c r="J84" s="40">
        <v>392.7833333333333</v>
      </c>
      <c r="K84" s="31">
        <v>388.75</v>
      </c>
      <c r="L84" s="31">
        <v>385.25</v>
      </c>
      <c r="M84" s="31">
        <v>36.377029999999998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501.35</v>
      </c>
      <c r="D85" s="40">
        <v>503.13333333333338</v>
      </c>
      <c r="E85" s="40">
        <v>489.26666666666677</v>
      </c>
      <c r="F85" s="40">
        <v>477.18333333333339</v>
      </c>
      <c r="G85" s="40">
        <v>463.31666666666678</v>
      </c>
      <c r="H85" s="40">
        <v>515.2166666666667</v>
      </c>
      <c r="I85" s="40">
        <v>529.08333333333348</v>
      </c>
      <c r="J85" s="40">
        <v>541.16666666666674</v>
      </c>
      <c r="K85" s="31">
        <v>517</v>
      </c>
      <c r="L85" s="31">
        <v>491.05</v>
      </c>
      <c r="M85" s="31">
        <v>7.6714599999999997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3474.2</v>
      </c>
      <c r="D86" s="40">
        <v>3490.0666666666671</v>
      </c>
      <c r="E86" s="40">
        <v>3451.1333333333341</v>
      </c>
      <c r="F86" s="40">
        <v>3428.0666666666671</v>
      </c>
      <c r="G86" s="40">
        <v>3389.1333333333341</v>
      </c>
      <c r="H86" s="40">
        <v>3513.1333333333341</v>
      </c>
      <c r="I86" s="40">
        <v>3552.0666666666675</v>
      </c>
      <c r="J86" s="40">
        <v>3575.1333333333341</v>
      </c>
      <c r="K86" s="31">
        <v>3529</v>
      </c>
      <c r="L86" s="31">
        <v>3467</v>
      </c>
      <c r="M86" s="31">
        <v>2.5444499999999999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1945.05</v>
      </c>
      <c r="D87" s="40">
        <v>1924.7</v>
      </c>
      <c r="E87" s="40">
        <v>1879.4</v>
      </c>
      <c r="F87" s="40">
        <v>1813.75</v>
      </c>
      <c r="G87" s="40">
        <v>1768.45</v>
      </c>
      <c r="H87" s="40">
        <v>1990.3500000000001</v>
      </c>
      <c r="I87" s="40">
        <v>2035.6499999999999</v>
      </c>
      <c r="J87" s="40">
        <v>2101.3000000000002</v>
      </c>
      <c r="K87" s="31">
        <v>1970</v>
      </c>
      <c r="L87" s="31">
        <v>1859.05</v>
      </c>
      <c r="M87" s="31">
        <v>19.843920000000001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473.55</v>
      </c>
      <c r="D88" s="40">
        <v>474.33333333333331</v>
      </c>
      <c r="E88" s="40">
        <v>467.21666666666664</v>
      </c>
      <c r="F88" s="40">
        <v>460.88333333333333</v>
      </c>
      <c r="G88" s="40">
        <v>453.76666666666665</v>
      </c>
      <c r="H88" s="40">
        <v>480.66666666666663</v>
      </c>
      <c r="I88" s="40">
        <v>487.7833333333333</v>
      </c>
      <c r="J88" s="40">
        <v>494.11666666666662</v>
      </c>
      <c r="K88" s="31">
        <v>481.45</v>
      </c>
      <c r="L88" s="31">
        <v>468</v>
      </c>
      <c r="M88" s="31">
        <v>19.43627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147.80000000000001</v>
      </c>
      <c r="D89" s="40">
        <v>147.98333333333332</v>
      </c>
      <c r="E89" s="40">
        <v>146.11666666666665</v>
      </c>
      <c r="F89" s="40">
        <v>144.43333333333334</v>
      </c>
      <c r="G89" s="40">
        <v>142.56666666666666</v>
      </c>
      <c r="H89" s="40">
        <v>149.66666666666663</v>
      </c>
      <c r="I89" s="40">
        <v>151.5333333333333</v>
      </c>
      <c r="J89" s="40">
        <v>153.21666666666661</v>
      </c>
      <c r="K89" s="31">
        <v>149.85</v>
      </c>
      <c r="L89" s="31">
        <v>146.30000000000001</v>
      </c>
      <c r="M89" s="31">
        <v>5.9428599999999996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449.2</v>
      </c>
      <c r="D90" s="40">
        <v>450.59999999999997</v>
      </c>
      <c r="E90" s="40">
        <v>445.64999999999992</v>
      </c>
      <c r="F90" s="40">
        <v>442.09999999999997</v>
      </c>
      <c r="G90" s="40">
        <v>437.14999999999992</v>
      </c>
      <c r="H90" s="40">
        <v>454.14999999999992</v>
      </c>
      <c r="I90" s="40">
        <v>459.09999999999997</v>
      </c>
      <c r="J90" s="40">
        <v>462.64999999999992</v>
      </c>
      <c r="K90" s="31">
        <v>455.55</v>
      </c>
      <c r="L90" s="31">
        <v>447.05</v>
      </c>
      <c r="M90" s="31">
        <v>19.007750000000001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2907.85</v>
      </c>
      <c r="D91" s="40">
        <v>2915.1166666666668</v>
      </c>
      <c r="E91" s="40">
        <v>2885.3833333333337</v>
      </c>
      <c r="F91" s="40">
        <v>2862.916666666667</v>
      </c>
      <c r="G91" s="40">
        <v>2833.1833333333338</v>
      </c>
      <c r="H91" s="40">
        <v>2937.5833333333335</v>
      </c>
      <c r="I91" s="40">
        <v>2967.3166666666671</v>
      </c>
      <c r="J91" s="40">
        <v>2989.7833333333333</v>
      </c>
      <c r="K91" s="31">
        <v>2944.85</v>
      </c>
      <c r="L91" s="31">
        <v>2892.65</v>
      </c>
      <c r="M91" s="31">
        <v>1.5373399999999999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209.15</v>
      </c>
      <c r="D92" s="40">
        <v>208.05000000000004</v>
      </c>
      <c r="E92" s="40">
        <v>205.40000000000009</v>
      </c>
      <c r="F92" s="40">
        <v>201.65000000000006</v>
      </c>
      <c r="G92" s="40">
        <v>199.00000000000011</v>
      </c>
      <c r="H92" s="40">
        <v>211.80000000000007</v>
      </c>
      <c r="I92" s="40">
        <v>214.45</v>
      </c>
      <c r="J92" s="40">
        <v>218.20000000000005</v>
      </c>
      <c r="K92" s="31">
        <v>210.7</v>
      </c>
      <c r="L92" s="31">
        <v>204.3</v>
      </c>
      <c r="M92" s="31">
        <v>89.506770000000003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583.29999999999995</v>
      </c>
      <c r="D93" s="40">
        <v>581.0333333333333</v>
      </c>
      <c r="E93" s="40">
        <v>574.06666666666661</v>
      </c>
      <c r="F93" s="40">
        <v>564.83333333333326</v>
      </c>
      <c r="G93" s="40">
        <v>557.86666666666656</v>
      </c>
      <c r="H93" s="40">
        <v>590.26666666666665</v>
      </c>
      <c r="I93" s="40">
        <v>597.23333333333335</v>
      </c>
      <c r="J93" s="40">
        <v>606.4666666666667</v>
      </c>
      <c r="K93" s="31">
        <v>588</v>
      </c>
      <c r="L93" s="31">
        <v>571.79999999999995</v>
      </c>
      <c r="M93" s="31">
        <v>9.9435300000000009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782.25</v>
      </c>
      <c r="D94" s="40">
        <v>785.01666666666677</v>
      </c>
      <c r="E94" s="40">
        <v>773.88333333333355</v>
      </c>
      <c r="F94" s="40">
        <v>765.51666666666677</v>
      </c>
      <c r="G94" s="40">
        <v>754.38333333333355</v>
      </c>
      <c r="H94" s="40">
        <v>793.38333333333355</v>
      </c>
      <c r="I94" s="40">
        <v>804.51666666666677</v>
      </c>
      <c r="J94" s="40">
        <v>812.88333333333355</v>
      </c>
      <c r="K94" s="31">
        <v>796.15</v>
      </c>
      <c r="L94" s="31">
        <v>776.65</v>
      </c>
      <c r="M94" s="31">
        <v>0.60404999999999998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927.05</v>
      </c>
      <c r="D95" s="40">
        <v>928.5</v>
      </c>
      <c r="E95" s="40">
        <v>912</v>
      </c>
      <c r="F95" s="40">
        <v>896.95</v>
      </c>
      <c r="G95" s="40">
        <v>880.45</v>
      </c>
      <c r="H95" s="40">
        <v>943.55</v>
      </c>
      <c r="I95" s="40">
        <v>960.05</v>
      </c>
      <c r="J95" s="40">
        <v>975.09999999999991</v>
      </c>
      <c r="K95" s="31">
        <v>945</v>
      </c>
      <c r="L95" s="31">
        <v>913.45</v>
      </c>
      <c r="M95" s="31">
        <v>2.7440000000000002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126.95</v>
      </c>
      <c r="D96" s="40">
        <v>126.61666666666667</v>
      </c>
      <c r="E96" s="40">
        <v>125.58333333333334</v>
      </c>
      <c r="F96" s="40">
        <v>124.21666666666667</v>
      </c>
      <c r="G96" s="40">
        <v>123.18333333333334</v>
      </c>
      <c r="H96" s="40">
        <v>127.98333333333335</v>
      </c>
      <c r="I96" s="40">
        <v>129.01666666666668</v>
      </c>
      <c r="J96" s="40">
        <v>130.38333333333335</v>
      </c>
      <c r="K96" s="31">
        <v>127.65</v>
      </c>
      <c r="L96" s="31">
        <v>125.25</v>
      </c>
      <c r="M96" s="31">
        <v>4.5844100000000001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391.95</v>
      </c>
      <c r="D97" s="40">
        <v>390.75</v>
      </c>
      <c r="E97" s="40">
        <v>386.3</v>
      </c>
      <c r="F97" s="40">
        <v>380.65000000000003</v>
      </c>
      <c r="G97" s="40">
        <v>376.20000000000005</v>
      </c>
      <c r="H97" s="40">
        <v>396.4</v>
      </c>
      <c r="I97" s="40">
        <v>400.85</v>
      </c>
      <c r="J97" s="40">
        <v>406.49999999999994</v>
      </c>
      <c r="K97" s="31">
        <v>395.2</v>
      </c>
      <c r="L97" s="31">
        <v>385.1</v>
      </c>
      <c r="M97" s="31">
        <v>1.6916599999999999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1502.45</v>
      </c>
      <c r="D98" s="40">
        <v>1504.4833333333333</v>
      </c>
      <c r="E98" s="40">
        <v>1478.9666666666667</v>
      </c>
      <c r="F98" s="40">
        <v>1455.4833333333333</v>
      </c>
      <c r="G98" s="40">
        <v>1429.9666666666667</v>
      </c>
      <c r="H98" s="40">
        <v>1527.9666666666667</v>
      </c>
      <c r="I98" s="40">
        <v>1553.4833333333336</v>
      </c>
      <c r="J98" s="40">
        <v>1576.9666666666667</v>
      </c>
      <c r="K98" s="31">
        <v>1530</v>
      </c>
      <c r="L98" s="31">
        <v>1481</v>
      </c>
      <c r="M98" s="31">
        <v>7.6564500000000004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1133.7</v>
      </c>
      <c r="D99" s="40">
        <v>1133.8333333333333</v>
      </c>
      <c r="E99" s="40">
        <v>1117.8666666666666</v>
      </c>
      <c r="F99" s="40">
        <v>1102.0333333333333</v>
      </c>
      <c r="G99" s="40">
        <v>1086.0666666666666</v>
      </c>
      <c r="H99" s="40">
        <v>1149.6666666666665</v>
      </c>
      <c r="I99" s="40">
        <v>1165.6333333333332</v>
      </c>
      <c r="J99" s="40">
        <v>1181.4666666666665</v>
      </c>
      <c r="K99" s="31">
        <v>1149.8</v>
      </c>
      <c r="L99" s="31">
        <v>1118</v>
      </c>
      <c r="M99" s="31">
        <v>0.51942999999999995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21.65</v>
      </c>
      <c r="D100" s="40">
        <v>21.650000000000002</v>
      </c>
      <c r="E100" s="40">
        <v>21.500000000000004</v>
      </c>
      <c r="F100" s="40">
        <v>21.35</v>
      </c>
      <c r="G100" s="40">
        <v>21.200000000000003</v>
      </c>
      <c r="H100" s="40">
        <v>21.800000000000004</v>
      </c>
      <c r="I100" s="40">
        <v>21.950000000000003</v>
      </c>
      <c r="J100" s="40">
        <v>22.100000000000005</v>
      </c>
      <c r="K100" s="31">
        <v>21.8</v>
      </c>
      <c r="L100" s="31">
        <v>21.5</v>
      </c>
      <c r="M100" s="31">
        <v>26.163650000000001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638.65</v>
      </c>
      <c r="D101" s="40">
        <v>646.56666666666672</v>
      </c>
      <c r="E101" s="40">
        <v>623.13333333333344</v>
      </c>
      <c r="F101" s="40">
        <v>607.61666666666667</v>
      </c>
      <c r="G101" s="40">
        <v>584.18333333333339</v>
      </c>
      <c r="H101" s="40">
        <v>662.08333333333348</v>
      </c>
      <c r="I101" s="40">
        <v>685.51666666666665</v>
      </c>
      <c r="J101" s="40">
        <v>701.03333333333353</v>
      </c>
      <c r="K101" s="31">
        <v>670</v>
      </c>
      <c r="L101" s="31">
        <v>631.04999999999995</v>
      </c>
      <c r="M101" s="31">
        <v>6.83894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821</v>
      </c>
      <c r="D102" s="40">
        <v>820.26666666666677</v>
      </c>
      <c r="E102" s="40">
        <v>805.73333333333358</v>
      </c>
      <c r="F102" s="40">
        <v>790.46666666666681</v>
      </c>
      <c r="G102" s="40">
        <v>775.93333333333362</v>
      </c>
      <c r="H102" s="40">
        <v>835.53333333333353</v>
      </c>
      <c r="I102" s="40">
        <v>850.06666666666661</v>
      </c>
      <c r="J102" s="40">
        <v>865.33333333333348</v>
      </c>
      <c r="K102" s="31">
        <v>834.8</v>
      </c>
      <c r="L102" s="31">
        <v>805</v>
      </c>
      <c r="M102" s="31">
        <v>2.3206099999999998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4847</v>
      </c>
      <c r="D103" s="40">
        <v>4856</v>
      </c>
      <c r="E103" s="40">
        <v>4821</v>
      </c>
      <c r="F103" s="40">
        <v>4795</v>
      </c>
      <c r="G103" s="40">
        <v>4760</v>
      </c>
      <c r="H103" s="40">
        <v>4882</v>
      </c>
      <c r="I103" s="40">
        <v>4917</v>
      </c>
      <c r="J103" s="40">
        <v>4943</v>
      </c>
      <c r="K103" s="31">
        <v>4891</v>
      </c>
      <c r="L103" s="31">
        <v>4830</v>
      </c>
      <c r="M103" s="31">
        <v>3.1649999999999998E-2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87</v>
      </c>
      <c r="D104" s="40">
        <v>88.216666666666654</v>
      </c>
      <c r="E104" s="40">
        <v>85.483333333333306</v>
      </c>
      <c r="F104" s="40">
        <v>83.966666666666654</v>
      </c>
      <c r="G104" s="40">
        <v>81.233333333333306</v>
      </c>
      <c r="H104" s="40">
        <v>89.733333333333306</v>
      </c>
      <c r="I104" s="40">
        <v>92.466666666666654</v>
      </c>
      <c r="J104" s="40">
        <v>93.983333333333306</v>
      </c>
      <c r="K104" s="31">
        <v>90.95</v>
      </c>
      <c r="L104" s="31">
        <v>86.7</v>
      </c>
      <c r="M104" s="31">
        <v>27.826630000000002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508.3</v>
      </c>
      <c r="D105" s="40">
        <v>508.16666666666669</v>
      </c>
      <c r="E105" s="40">
        <v>501.13333333333333</v>
      </c>
      <c r="F105" s="40">
        <v>493.96666666666664</v>
      </c>
      <c r="G105" s="40">
        <v>486.93333333333328</v>
      </c>
      <c r="H105" s="40">
        <v>515.33333333333337</v>
      </c>
      <c r="I105" s="40">
        <v>522.36666666666679</v>
      </c>
      <c r="J105" s="40">
        <v>529.53333333333342</v>
      </c>
      <c r="K105" s="31">
        <v>515.20000000000005</v>
      </c>
      <c r="L105" s="31">
        <v>501</v>
      </c>
      <c r="M105" s="31">
        <v>0.19567000000000001</v>
      </c>
      <c r="N105" s="1"/>
      <c r="O105" s="1"/>
    </row>
    <row r="106" spans="1:15" ht="12.75" customHeight="1">
      <c r="A106" s="31">
        <v>96</v>
      </c>
      <c r="B106" s="31" t="s">
        <v>846</v>
      </c>
      <c r="C106" s="31">
        <v>154.30000000000001</v>
      </c>
      <c r="D106" s="40">
        <v>153.20000000000002</v>
      </c>
      <c r="E106" s="40">
        <v>151.40000000000003</v>
      </c>
      <c r="F106" s="40">
        <v>148.50000000000003</v>
      </c>
      <c r="G106" s="40">
        <v>146.70000000000005</v>
      </c>
      <c r="H106" s="40">
        <v>156.10000000000002</v>
      </c>
      <c r="I106" s="40">
        <v>157.90000000000003</v>
      </c>
      <c r="J106" s="40">
        <v>160.80000000000001</v>
      </c>
      <c r="K106" s="31">
        <v>155</v>
      </c>
      <c r="L106" s="31">
        <v>150.30000000000001</v>
      </c>
      <c r="M106" s="31">
        <v>6.1988200000000004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232.2</v>
      </c>
      <c r="D107" s="40">
        <v>231.58333333333334</v>
      </c>
      <c r="E107" s="40">
        <v>227.61666666666667</v>
      </c>
      <c r="F107" s="40">
        <v>223.03333333333333</v>
      </c>
      <c r="G107" s="40">
        <v>219.06666666666666</v>
      </c>
      <c r="H107" s="40">
        <v>236.16666666666669</v>
      </c>
      <c r="I107" s="40">
        <v>240.13333333333333</v>
      </c>
      <c r="J107" s="40">
        <v>244.7166666666667</v>
      </c>
      <c r="K107" s="31">
        <v>235.55</v>
      </c>
      <c r="L107" s="31">
        <v>227</v>
      </c>
      <c r="M107" s="31">
        <v>3.62175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398.45</v>
      </c>
      <c r="D108" s="40">
        <v>400.88333333333327</v>
      </c>
      <c r="E108" s="40">
        <v>393.11666666666656</v>
      </c>
      <c r="F108" s="40">
        <v>387.7833333333333</v>
      </c>
      <c r="G108" s="40">
        <v>380.01666666666659</v>
      </c>
      <c r="H108" s="40">
        <v>406.21666666666653</v>
      </c>
      <c r="I108" s="40">
        <v>413.98333333333329</v>
      </c>
      <c r="J108" s="40">
        <v>419.31666666666649</v>
      </c>
      <c r="K108" s="31">
        <v>408.65</v>
      </c>
      <c r="L108" s="31">
        <v>395.55</v>
      </c>
      <c r="M108" s="31">
        <v>26.79447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562.35</v>
      </c>
      <c r="D109" s="40">
        <v>563.94999999999993</v>
      </c>
      <c r="E109" s="40">
        <v>556.39999999999986</v>
      </c>
      <c r="F109" s="40">
        <v>550.44999999999993</v>
      </c>
      <c r="G109" s="40">
        <v>542.89999999999986</v>
      </c>
      <c r="H109" s="40">
        <v>569.89999999999986</v>
      </c>
      <c r="I109" s="40">
        <v>577.44999999999982</v>
      </c>
      <c r="J109" s="40">
        <v>583.39999999999986</v>
      </c>
      <c r="K109" s="31">
        <v>571.5</v>
      </c>
      <c r="L109" s="31">
        <v>558</v>
      </c>
      <c r="M109" s="31">
        <v>11.9015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678.45</v>
      </c>
      <c r="D110" s="40">
        <v>677.00000000000011</v>
      </c>
      <c r="E110" s="40">
        <v>671.4000000000002</v>
      </c>
      <c r="F110" s="40">
        <v>664.35000000000014</v>
      </c>
      <c r="G110" s="40">
        <v>658.75000000000023</v>
      </c>
      <c r="H110" s="40">
        <v>684.05000000000018</v>
      </c>
      <c r="I110" s="40">
        <v>689.65000000000009</v>
      </c>
      <c r="J110" s="40">
        <v>696.70000000000016</v>
      </c>
      <c r="K110" s="31">
        <v>682.6</v>
      </c>
      <c r="L110" s="31">
        <v>669.95</v>
      </c>
      <c r="M110" s="31">
        <v>0.42436000000000001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889.25</v>
      </c>
      <c r="D111" s="40">
        <v>890.51666666666677</v>
      </c>
      <c r="E111" s="40">
        <v>882.73333333333358</v>
      </c>
      <c r="F111" s="40">
        <v>876.21666666666681</v>
      </c>
      <c r="G111" s="40">
        <v>868.43333333333362</v>
      </c>
      <c r="H111" s="40">
        <v>897.03333333333353</v>
      </c>
      <c r="I111" s="40">
        <v>904.81666666666661</v>
      </c>
      <c r="J111" s="40">
        <v>911.33333333333348</v>
      </c>
      <c r="K111" s="31">
        <v>898.3</v>
      </c>
      <c r="L111" s="31">
        <v>884</v>
      </c>
      <c r="M111" s="31">
        <v>24.714189999999999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150.65</v>
      </c>
      <c r="D112" s="40">
        <v>150.25</v>
      </c>
      <c r="E112" s="40">
        <v>149.55000000000001</v>
      </c>
      <c r="F112" s="40">
        <v>148.45000000000002</v>
      </c>
      <c r="G112" s="40">
        <v>147.75000000000003</v>
      </c>
      <c r="H112" s="40">
        <v>151.35</v>
      </c>
      <c r="I112" s="40">
        <v>152.04999999999998</v>
      </c>
      <c r="J112" s="40">
        <v>153.14999999999998</v>
      </c>
      <c r="K112" s="31">
        <v>150.94999999999999</v>
      </c>
      <c r="L112" s="31">
        <v>149.15</v>
      </c>
      <c r="M112" s="31">
        <v>78.663679999999999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345.45</v>
      </c>
      <c r="D113" s="40">
        <v>346.43333333333334</v>
      </c>
      <c r="E113" s="40">
        <v>344.06666666666666</v>
      </c>
      <c r="F113" s="40">
        <v>342.68333333333334</v>
      </c>
      <c r="G113" s="40">
        <v>340.31666666666666</v>
      </c>
      <c r="H113" s="40">
        <v>347.81666666666666</v>
      </c>
      <c r="I113" s="40">
        <v>350.18333333333334</v>
      </c>
      <c r="J113" s="40">
        <v>351.56666666666666</v>
      </c>
      <c r="K113" s="31">
        <v>348.8</v>
      </c>
      <c r="L113" s="31">
        <v>345.05</v>
      </c>
      <c r="M113" s="31">
        <v>0.48770999999999998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5208.5</v>
      </c>
      <c r="D114" s="40">
        <v>5166.5</v>
      </c>
      <c r="E114" s="40">
        <v>5043</v>
      </c>
      <c r="F114" s="40">
        <v>4877.5</v>
      </c>
      <c r="G114" s="40">
        <v>4754</v>
      </c>
      <c r="H114" s="40">
        <v>5332</v>
      </c>
      <c r="I114" s="40">
        <v>5455.5</v>
      </c>
      <c r="J114" s="40">
        <v>5621</v>
      </c>
      <c r="K114" s="31">
        <v>5290</v>
      </c>
      <c r="L114" s="31">
        <v>5001</v>
      </c>
      <c r="M114" s="31">
        <v>4.8923800000000002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1444.7</v>
      </c>
      <c r="D115" s="40">
        <v>1438.6666666666667</v>
      </c>
      <c r="E115" s="40">
        <v>1430.0333333333335</v>
      </c>
      <c r="F115" s="40">
        <v>1415.3666666666668</v>
      </c>
      <c r="G115" s="40">
        <v>1406.7333333333336</v>
      </c>
      <c r="H115" s="40">
        <v>1453.3333333333335</v>
      </c>
      <c r="I115" s="40">
        <v>1461.9666666666667</v>
      </c>
      <c r="J115" s="40">
        <v>1476.6333333333334</v>
      </c>
      <c r="K115" s="31">
        <v>1447.3</v>
      </c>
      <c r="L115" s="31">
        <v>1424</v>
      </c>
      <c r="M115" s="31">
        <v>6.5758700000000001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635.70000000000005</v>
      </c>
      <c r="D116" s="40">
        <v>637.23333333333335</v>
      </c>
      <c r="E116" s="40">
        <v>629.4666666666667</v>
      </c>
      <c r="F116" s="40">
        <v>623.23333333333335</v>
      </c>
      <c r="G116" s="40">
        <v>615.4666666666667</v>
      </c>
      <c r="H116" s="40">
        <v>643.4666666666667</v>
      </c>
      <c r="I116" s="40">
        <v>651.23333333333335</v>
      </c>
      <c r="J116" s="40">
        <v>657.4666666666667</v>
      </c>
      <c r="K116" s="31">
        <v>645</v>
      </c>
      <c r="L116" s="31">
        <v>631</v>
      </c>
      <c r="M116" s="31">
        <v>8.8569999999999993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757.35</v>
      </c>
      <c r="D117" s="40">
        <v>754.2166666666667</v>
      </c>
      <c r="E117" s="40">
        <v>747.63333333333344</v>
      </c>
      <c r="F117" s="40">
        <v>737.91666666666674</v>
      </c>
      <c r="G117" s="40">
        <v>731.33333333333348</v>
      </c>
      <c r="H117" s="40">
        <v>763.93333333333339</v>
      </c>
      <c r="I117" s="40">
        <v>770.51666666666665</v>
      </c>
      <c r="J117" s="40">
        <v>780.23333333333335</v>
      </c>
      <c r="K117" s="31">
        <v>760.8</v>
      </c>
      <c r="L117" s="31">
        <v>744.5</v>
      </c>
      <c r="M117" s="31">
        <v>3.60216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519.20000000000005</v>
      </c>
      <c r="D118" s="40">
        <v>521.05000000000007</v>
      </c>
      <c r="E118" s="40">
        <v>510.10000000000014</v>
      </c>
      <c r="F118" s="40">
        <v>501.00000000000006</v>
      </c>
      <c r="G118" s="40">
        <v>490.05000000000013</v>
      </c>
      <c r="H118" s="40">
        <v>530.15000000000009</v>
      </c>
      <c r="I118" s="40">
        <v>541.10000000000014</v>
      </c>
      <c r="J118" s="40">
        <v>550.20000000000016</v>
      </c>
      <c r="K118" s="31">
        <v>532</v>
      </c>
      <c r="L118" s="31">
        <v>511.95</v>
      </c>
      <c r="M118" s="31">
        <v>3.8141699999999998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3056.95</v>
      </c>
      <c r="D119" s="40">
        <v>3036.6</v>
      </c>
      <c r="E119" s="40">
        <v>2973.3999999999996</v>
      </c>
      <c r="F119" s="40">
        <v>2889.85</v>
      </c>
      <c r="G119" s="40">
        <v>2826.6499999999996</v>
      </c>
      <c r="H119" s="40">
        <v>3120.1499999999996</v>
      </c>
      <c r="I119" s="40">
        <v>3183.3499999999995</v>
      </c>
      <c r="J119" s="40">
        <v>3266.8999999999996</v>
      </c>
      <c r="K119" s="31">
        <v>3099.8</v>
      </c>
      <c r="L119" s="31">
        <v>2953.05</v>
      </c>
      <c r="M119" s="31">
        <v>1.2018899999999999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431.8</v>
      </c>
      <c r="D120" s="40">
        <v>431.31666666666661</v>
      </c>
      <c r="E120" s="40">
        <v>425.63333333333321</v>
      </c>
      <c r="F120" s="40">
        <v>419.46666666666658</v>
      </c>
      <c r="G120" s="40">
        <v>413.78333333333319</v>
      </c>
      <c r="H120" s="40">
        <v>437.48333333333323</v>
      </c>
      <c r="I120" s="40">
        <v>443.16666666666663</v>
      </c>
      <c r="J120" s="40">
        <v>449.33333333333326</v>
      </c>
      <c r="K120" s="31">
        <v>437</v>
      </c>
      <c r="L120" s="31">
        <v>425.15</v>
      </c>
      <c r="M120" s="31">
        <v>18.190809999999999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268.89999999999998</v>
      </c>
      <c r="D121" s="40">
        <v>269.61666666666662</v>
      </c>
      <c r="E121" s="40">
        <v>265.28333333333325</v>
      </c>
      <c r="F121" s="40">
        <v>261.66666666666663</v>
      </c>
      <c r="G121" s="40">
        <v>257.33333333333326</v>
      </c>
      <c r="H121" s="40">
        <v>273.23333333333323</v>
      </c>
      <c r="I121" s="40">
        <v>277.56666666666661</v>
      </c>
      <c r="J121" s="40">
        <v>281.18333333333322</v>
      </c>
      <c r="K121" s="31">
        <v>273.95</v>
      </c>
      <c r="L121" s="31">
        <v>266</v>
      </c>
      <c r="M121" s="31">
        <v>0.60904000000000003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145.05000000000001</v>
      </c>
      <c r="D122" s="40">
        <v>145.05000000000001</v>
      </c>
      <c r="E122" s="40">
        <v>143.30000000000001</v>
      </c>
      <c r="F122" s="40">
        <v>141.55000000000001</v>
      </c>
      <c r="G122" s="40">
        <v>139.80000000000001</v>
      </c>
      <c r="H122" s="40">
        <v>146.80000000000001</v>
      </c>
      <c r="I122" s="40">
        <v>148.55000000000001</v>
      </c>
      <c r="J122" s="40">
        <v>150.30000000000001</v>
      </c>
      <c r="K122" s="31">
        <v>146.80000000000001</v>
      </c>
      <c r="L122" s="31">
        <v>143.30000000000001</v>
      </c>
      <c r="M122" s="31">
        <v>24.679320000000001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943.75</v>
      </c>
      <c r="D123" s="40">
        <v>939.68333333333339</v>
      </c>
      <c r="E123" s="40">
        <v>927.06666666666683</v>
      </c>
      <c r="F123" s="40">
        <v>910.38333333333344</v>
      </c>
      <c r="G123" s="40">
        <v>897.76666666666688</v>
      </c>
      <c r="H123" s="40">
        <v>956.36666666666679</v>
      </c>
      <c r="I123" s="40">
        <v>968.98333333333335</v>
      </c>
      <c r="J123" s="40">
        <v>985.66666666666674</v>
      </c>
      <c r="K123" s="31">
        <v>952.3</v>
      </c>
      <c r="L123" s="31">
        <v>923</v>
      </c>
      <c r="M123" s="31">
        <v>9.5804500000000008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998.9</v>
      </c>
      <c r="D124" s="40">
        <v>997.59999999999991</v>
      </c>
      <c r="E124" s="40">
        <v>986.39999999999986</v>
      </c>
      <c r="F124" s="40">
        <v>973.9</v>
      </c>
      <c r="G124" s="40">
        <v>962.69999999999993</v>
      </c>
      <c r="H124" s="40">
        <v>1010.0999999999998</v>
      </c>
      <c r="I124" s="40">
        <v>1021.2999999999998</v>
      </c>
      <c r="J124" s="40">
        <v>1033.7999999999997</v>
      </c>
      <c r="K124" s="31">
        <v>1008.8</v>
      </c>
      <c r="L124" s="31">
        <v>985.1</v>
      </c>
      <c r="M124" s="31">
        <v>1.0772600000000001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572.4</v>
      </c>
      <c r="D125" s="40">
        <v>571.41666666666663</v>
      </c>
      <c r="E125" s="40">
        <v>568.18333333333328</v>
      </c>
      <c r="F125" s="40">
        <v>563.9666666666667</v>
      </c>
      <c r="G125" s="40">
        <v>560.73333333333335</v>
      </c>
      <c r="H125" s="40">
        <v>575.63333333333321</v>
      </c>
      <c r="I125" s="40">
        <v>578.86666666666656</v>
      </c>
      <c r="J125" s="40">
        <v>583.08333333333314</v>
      </c>
      <c r="K125" s="31">
        <v>574.65</v>
      </c>
      <c r="L125" s="31">
        <v>567.20000000000005</v>
      </c>
      <c r="M125" s="31">
        <v>8.8935999999999993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1857.1</v>
      </c>
      <c r="D126" s="40">
        <v>1851.6000000000001</v>
      </c>
      <c r="E126" s="40">
        <v>1798.2000000000003</v>
      </c>
      <c r="F126" s="40">
        <v>1739.3000000000002</v>
      </c>
      <c r="G126" s="40">
        <v>1685.9000000000003</v>
      </c>
      <c r="H126" s="40">
        <v>1910.5000000000002</v>
      </c>
      <c r="I126" s="40">
        <v>1963.9000000000003</v>
      </c>
      <c r="J126" s="40">
        <v>2022.8000000000002</v>
      </c>
      <c r="K126" s="31">
        <v>1905</v>
      </c>
      <c r="L126" s="31">
        <v>1792.7</v>
      </c>
      <c r="M126" s="31">
        <v>7.5870300000000004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557.70000000000005</v>
      </c>
      <c r="D127" s="40">
        <v>551</v>
      </c>
      <c r="E127" s="40">
        <v>529.20000000000005</v>
      </c>
      <c r="F127" s="40">
        <v>500.70000000000005</v>
      </c>
      <c r="G127" s="40">
        <v>478.90000000000009</v>
      </c>
      <c r="H127" s="40">
        <v>579.5</v>
      </c>
      <c r="I127" s="40">
        <v>601.29999999999995</v>
      </c>
      <c r="J127" s="40">
        <v>629.79999999999995</v>
      </c>
      <c r="K127" s="31">
        <v>572.79999999999995</v>
      </c>
      <c r="L127" s="31">
        <v>522.5</v>
      </c>
      <c r="M127" s="31">
        <v>6.8681299999999998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85</v>
      </c>
      <c r="D128" s="40">
        <v>84.88333333333334</v>
      </c>
      <c r="E128" s="40">
        <v>84.216666666666683</v>
      </c>
      <c r="F128" s="40">
        <v>83.433333333333337</v>
      </c>
      <c r="G128" s="40">
        <v>82.76666666666668</v>
      </c>
      <c r="H128" s="40">
        <v>85.666666666666686</v>
      </c>
      <c r="I128" s="40">
        <v>86.333333333333343</v>
      </c>
      <c r="J128" s="40">
        <v>87.116666666666688</v>
      </c>
      <c r="K128" s="31">
        <v>85.55</v>
      </c>
      <c r="L128" s="31">
        <v>84.1</v>
      </c>
      <c r="M128" s="31">
        <v>6.9688999999999997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1011.5</v>
      </c>
      <c r="D129" s="40">
        <v>1020.4666666666667</v>
      </c>
      <c r="E129" s="40">
        <v>997.93333333333339</v>
      </c>
      <c r="F129" s="40">
        <v>984.36666666666667</v>
      </c>
      <c r="G129" s="40">
        <v>961.83333333333337</v>
      </c>
      <c r="H129" s="40">
        <v>1034.0333333333333</v>
      </c>
      <c r="I129" s="40">
        <v>1056.5666666666666</v>
      </c>
      <c r="J129" s="40">
        <v>1070.1333333333334</v>
      </c>
      <c r="K129" s="31">
        <v>1043</v>
      </c>
      <c r="L129" s="31">
        <v>1006.9</v>
      </c>
      <c r="M129" s="31">
        <v>0.16200000000000001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2285.9</v>
      </c>
      <c r="D130" s="40">
        <v>2282.1833333333334</v>
      </c>
      <c r="E130" s="40">
        <v>2255.9666666666667</v>
      </c>
      <c r="F130" s="40">
        <v>2226.0333333333333</v>
      </c>
      <c r="G130" s="40">
        <v>2199.8166666666666</v>
      </c>
      <c r="H130" s="40">
        <v>2312.1166666666668</v>
      </c>
      <c r="I130" s="40">
        <v>2338.3333333333339</v>
      </c>
      <c r="J130" s="40">
        <v>2368.2666666666669</v>
      </c>
      <c r="K130" s="31">
        <v>2308.4</v>
      </c>
      <c r="L130" s="31">
        <v>2252.25</v>
      </c>
      <c r="M130" s="31">
        <v>4.5311199999999996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258.39999999999998</v>
      </c>
      <c r="D131" s="40">
        <v>255.2833333333333</v>
      </c>
      <c r="E131" s="40">
        <v>250.66666666666663</v>
      </c>
      <c r="F131" s="40">
        <v>242.93333333333334</v>
      </c>
      <c r="G131" s="40">
        <v>238.31666666666666</v>
      </c>
      <c r="H131" s="40">
        <v>263.01666666666659</v>
      </c>
      <c r="I131" s="40">
        <v>267.63333333333327</v>
      </c>
      <c r="J131" s="40">
        <v>275.36666666666656</v>
      </c>
      <c r="K131" s="31">
        <v>259.89999999999998</v>
      </c>
      <c r="L131" s="31">
        <v>247.55</v>
      </c>
      <c r="M131" s="31">
        <v>76.474440000000001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167.8</v>
      </c>
      <c r="D132" s="40">
        <v>168.04999999999998</v>
      </c>
      <c r="E132" s="40">
        <v>164.64999999999998</v>
      </c>
      <c r="F132" s="40">
        <v>161.5</v>
      </c>
      <c r="G132" s="40">
        <v>158.1</v>
      </c>
      <c r="H132" s="40">
        <v>171.19999999999996</v>
      </c>
      <c r="I132" s="40">
        <v>174.6</v>
      </c>
      <c r="J132" s="40">
        <v>177.74999999999994</v>
      </c>
      <c r="K132" s="31">
        <v>171.45</v>
      </c>
      <c r="L132" s="31">
        <v>164.9</v>
      </c>
      <c r="M132" s="31">
        <v>14.880710000000001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738.2</v>
      </c>
      <c r="D133" s="40">
        <v>739.88333333333333</v>
      </c>
      <c r="E133" s="40">
        <v>731.41666666666663</v>
      </c>
      <c r="F133" s="40">
        <v>724.63333333333333</v>
      </c>
      <c r="G133" s="40">
        <v>716.16666666666663</v>
      </c>
      <c r="H133" s="40">
        <v>746.66666666666663</v>
      </c>
      <c r="I133" s="40">
        <v>755.13333333333333</v>
      </c>
      <c r="J133" s="40">
        <v>761.91666666666663</v>
      </c>
      <c r="K133" s="31">
        <v>748.35</v>
      </c>
      <c r="L133" s="31">
        <v>733.1</v>
      </c>
      <c r="M133" s="31">
        <v>0.17155999999999999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4624.8</v>
      </c>
      <c r="D134" s="40">
        <v>4630.583333333333</v>
      </c>
      <c r="E134" s="40">
        <v>4594.4666666666662</v>
      </c>
      <c r="F134" s="40">
        <v>4564.1333333333332</v>
      </c>
      <c r="G134" s="40">
        <v>4528.0166666666664</v>
      </c>
      <c r="H134" s="40">
        <v>4660.9166666666661</v>
      </c>
      <c r="I134" s="40">
        <v>4697.0333333333328</v>
      </c>
      <c r="J134" s="40">
        <v>4727.3666666666659</v>
      </c>
      <c r="K134" s="31">
        <v>4666.7</v>
      </c>
      <c r="L134" s="31">
        <v>4600.25</v>
      </c>
      <c r="M134" s="31">
        <v>4.0431999999999997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5220.5</v>
      </c>
      <c r="D135" s="40">
        <v>5188.666666666667</v>
      </c>
      <c r="E135" s="40">
        <v>5142.8333333333339</v>
      </c>
      <c r="F135" s="40">
        <v>5065.166666666667</v>
      </c>
      <c r="G135" s="40">
        <v>5019.3333333333339</v>
      </c>
      <c r="H135" s="40">
        <v>5266.3333333333339</v>
      </c>
      <c r="I135" s="40">
        <v>5312.1666666666679</v>
      </c>
      <c r="J135" s="40">
        <v>5389.8333333333339</v>
      </c>
      <c r="K135" s="31">
        <v>5234.5</v>
      </c>
      <c r="L135" s="31">
        <v>5111</v>
      </c>
      <c r="M135" s="31">
        <v>2.2455799999999999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391.2</v>
      </c>
      <c r="D136" s="40">
        <v>387.7</v>
      </c>
      <c r="E136" s="40">
        <v>382.4</v>
      </c>
      <c r="F136" s="40">
        <v>373.59999999999997</v>
      </c>
      <c r="G136" s="40">
        <v>368.29999999999995</v>
      </c>
      <c r="H136" s="40">
        <v>396.5</v>
      </c>
      <c r="I136" s="40">
        <v>401.80000000000007</v>
      </c>
      <c r="J136" s="40">
        <v>410.6</v>
      </c>
      <c r="K136" s="31">
        <v>393</v>
      </c>
      <c r="L136" s="31">
        <v>378.9</v>
      </c>
      <c r="M136" s="31">
        <v>52.9998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4660.6499999999996</v>
      </c>
      <c r="D137" s="40">
        <v>4663.55</v>
      </c>
      <c r="E137" s="40">
        <v>4608.1000000000004</v>
      </c>
      <c r="F137" s="40">
        <v>4555.55</v>
      </c>
      <c r="G137" s="40">
        <v>4500.1000000000004</v>
      </c>
      <c r="H137" s="40">
        <v>4716.1000000000004</v>
      </c>
      <c r="I137" s="40">
        <v>4771.5499999999993</v>
      </c>
      <c r="J137" s="40">
        <v>4824.1000000000004</v>
      </c>
      <c r="K137" s="31">
        <v>4719</v>
      </c>
      <c r="L137" s="31">
        <v>4611</v>
      </c>
      <c r="M137" s="31">
        <v>4.3551700000000002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4520.7</v>
      </c>
      <c r="D138" s="40">
        <v>4504</v>
      </c>
      <c r="E138" s="40">
        <v>4458</v>
      </c>
      <c r="F138" s="40">
        <v>4395.3</v>
      </c>
      <c r="G138" s="40">
        <v>4349.3</v>
      </c>
      <c r="H138" s="40">
        <v>4566.7</v>
      </c>
      <c r="I138" s="40">
        <v>4612.7</v>
      </c>
      <c r="J138" s="40">
        <v>4675.3999999999996</v>
      </c>
      <c r="K138" s="31">
        <v>4550</v>
      </c>
      <c r="L138" s="31">
        <v>4441.3</v>
      </c>
      <c r="M138" s="31">
        <v>5.3250000000000002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2120.9499999999998</v>
      </c>
      <c r="D139" s="40">
        <v>2090.65</v>
      </c>
      <c r="E139" s="40">
        <v>2046.3000000000002</v>
      </c>
      <c r="F139" s="40">
        <v>1971.65</v>
      </c>
      <c r="G139" s="40">
        <v>1927.3000000000002</v>
      </c>
      <c r="H139" s="40">
        <v>2165.3000000000002</v>
      </c>
      <c r="I139" s="40">
        <v>2209.6499999999996</v>
      </c>
      <c r="J139" s="40">
        <v>2284.3000000000002</v>
      </c>
      <c r="K139" s="31">
        <v>2135</v>
      </c>
      <c r="L139" s="31">
        <v>2016</v>
      </c>
      <c r="M139" s="31">
        <v>0.73165999999999998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70.099999999999994</v>
      </c>
      <c r="D140" s="40">
        <v>69.683333333333323</v>
      </c>
      <c r="E140" s="40">
        <v>69.016666666666652</v>
      </c>
      <c r="F140" s="40">
        <v>67.933333333333323</v>
      </c>
      <c r="G140" s="40">
        <v>67.266666666666652</v>
      </c>
      <c r="H140" s="40">
        <v>70.766666666666652</v>
      </c>
      <c r="I140" s="40">
        <v>71.433333333333309</v>
      </c>
      <c r="J140" s="40">
        <v>72.516666666666652</v>
      </c>
      <c r="K140" s="31">
        <v>70.349999999999994</v>
      </c>
      <c r="L140" s="31">
        <v>68.599999999999994</v>
      </c>
      <c r="M140" s="31">
        <v>8.5213599999999996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2471.8000000000002</v>
      </c>
      <c r="D141" s="40">
        <v>2467.25</v>
      </c>
      <c r="E141" s="40">
        <v>2445.75</v>
      </c>
      <c r="F141" s="40">
        <v>2419.6999999999998</v>
      </c>
      <c r="G141" s="40">
        <v>2398.1999999999998</v>
      </c>
      <c r="H141" s="40">
        <v>2493.3000000000002</v>
      </c>
      <c r="I141" s="40">
        <v>2514.8000000000002</v>
      </c>
      <c r="J141" s="40">
        <v>2540.8500000000004</v>
      </c>
      <c r="K141" s="31">
        <v>2488.75</v>
      </c>
      <c r="L141" s="31">
        <v>2441.1999999999998</v>
      </c>
      <c r="M141" s="31">
        <v>2.6232799999999998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474.1</v>
      </c>
      <c r="D142" s="40">
        <v>476.01666666666665</v>
      </c>
      <c r="E142" s="40">
        <v>469.2833333333333</v>
      </c>
      <c r="F142" s="40">
        <v>464.46666666666664</v>
      </c>
      <c r="G142" s="40">
        <v>457.73333333333329</v>
      </c>
      <c r="H142" s="40">
        <v>480.83333333333331</v>
      </c>
      <c r="I142" s="40">
        <v>487.56666666666666</v>
      </c>
      <c r="J142" s="40">
        <v>492.38333333333333</v>
      </c>
      <c r="K142" s="31">
        <v>482.75</v>
      </c>
      <c r="L142" s="31">
        <v>471.2</v>
      </c>
      <c r="M142" s="31">
        <v>2.3281100000000001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127.85</v>
      </c>
      <c r="D143" s="40">
        <v>126.75</v>
      </c>
      <c r="E143" s="40">
        <v>123.6</v>
      </c>
      <c r="F143" s="40">
        <v>119.35</v>
      </c>
      <c r="G143" s="40">
        <v>116.19999999999999</v>
      </c>
      <c r="H143" s="40">
        <v>131</v>
      </c>
      <c r="I143" s="40">
        <v>134.14999999999998</v>
      </c>
      <c r="J143" s="40">
        <v>138.4</v>
      </c>
      <c r="K143" s="31">
        <v>129.9</v>
      </c>
      <c r="L143" s="31">
        <v>122.5</v>
      </c>
      <c r="M143" s="31">
        <v>8.9856800000000003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309.05</v>
      </c>
      <c r="D144" s="40">
        <v>308.76666666666671</v>
      </c>
      <c r="E144" s="40">
        <v>303.68333333333339</v>
      </c>
      <c r="F144" s="40">
        <v>298.31666666666666</v>
      </c>
      <c r="G144" s="40">
        <v>293.23333333333335</v>
      </c>
      <c r="H144" s="40">
        <v>314.13333333333344</v>
      </c>
      <c r="I144" s="40">
        <v>319.21666666666681</v>
      </c>
      <c r="J144" s="40">
        <v>324.58333333333348</v>
      </c>
      <c r="K144" s="31">
        <v>313.85000000000002</v>
      </c>
      <c r="L144" s="31">
        <v>303.39999999999998</v>
      </c>
      <c r="M144" s="31">
        <v>7.3010099999999998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529.9</v>
      </c>
      <c r="D145" s="40">
        <v>530.56666666666661</v>
      </c>
      <c r="E145" s="40">
        <v>523.23333333333323</v>
      </c>
      <c r="F145" s="40">
        <v>516.56666666666661</v>
      </c>
      <c r="G145" s="40">
        <v>509.23333333333323</v>
      </c>
      <c r="H145" s="40">
        <v>537.23333333333323</v>
      </c>
      <c r="I145" s="40">
        <v>544.56666666666672</v>
      </c>
      <c r="J145" s="40">
        <v>551.23333333333323</v>
      </c>
      <c r="K145" s="31">
        <v>537.9</v>
      </c>
      <c r="L145" s="31">
        <v>523.9</v>
      </c>
      <c r="M145" s="31">
        <v>3.4372199999999999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1750.1</v>
      </c>
      <c r="D146" s="40">
        <v>1742.0333333333335</v>
      </c>
      <c r="E146" s="40">
        <v>1724.0666666666671</v>
      </c>
      <c r="F146" s="40">
        <v>1698.0333333333335</v>
      </c>
      <c r="G146" s="40">
        <v>1680.0666666666671</v>
      </c>
      <c r="H146" s="40">
        <v>1768.0666666666671</v>
      </c>
      <c r="I146" s="40">
        <v>1786.0333333333338</v>
      </c>
      <c r="J146" s="40">
        <v>1812.0666666666671</v>
      </c>
      <c r="K146" s="31">
        <v>1760</v>
      </c>
      <c r="L146" s="31">
        <v>1716</v>
      </c>
      <c r="M146" s="31">
        <v>0.76598999999999995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70.900000000000006</v>
      </c>
      <c r="D147" s="40">
        <v>71</v>
      </c>
      <c r="E147" s="40">
        <v>70.7</v>
      </c>
      <c r="F147" s="40">
        <v>70.5</v>
      </c>
      <c r="G147" s="40">
        <v>70.2</v>
      </c>
      <c r="H147" s="40">
        <v>71.2</v>
      </c>
      <c r="I147" s="40">
        <v>71.500000000000014</v>
      </c>
      <c r="J147" s="40">
        <v>71.7</v>
      </c>
      <c r="K147" s="31">
        <v>71.3</v>
      </c>
      <c r="L147" s="31">
        <v>70.8</v>
      </c>
      <c r="M147" s="31">
        <v>5.0132700000000003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195.7</v>
      </c>
      <c r="D148" s="40">
        <v>195.71666666666667</v>
      </c>
      <c r="E148" s="40">
        <v>192.93333333333334</v>
      </c>
      <c r="F148" s="40">
        <v>190.16666666666666</v>
      </c>
      <c r="G148" s="40">
        <v>187.38333333333333</v>
      </c>
      <c r="H148" s="40">
        <v>198.48333333333335</v>
      </c>
      <c r="I148" s="40">
        <v>201.26666666666671</v>
      </c>
      <c r="J148" s="40">
        <v>204.03333333333336</v>
      </c>
      <c r="K148" s="31">
        <v>198.5</v>
      </c>
      <c r="L148" s="31">
        <v>192.95</v>
      </c>
      <c r="M148" s="31">
        <v>2.7143099999999998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119.7</v>
      </c>
      <c r="D149" s="40">
        <v>119.25</v>
      </c>
      <c r="E149" s="40">
        <v>118.2</v>
      </c>
      <c r="F149" s="40">
        <v>116.7</v>
      </c>
      <c r="G149" s="40">
        <v>115.65</v>
      </c>
      <c r="H149" s="40">
        <v>120.75</v>
      </c>
      <c r="I149" s="40">
        <v>121.80000000000001</v>
      </c>
      <c r="J149" s="40">
        <v>123.3</v>
      </c>
      <c r="K149" s="31">
        <v>120.3</v>
      </c>
      <c r="L149" s="31">
        <v>117.75</v>
      </c>
      <c r="M149" s="31">
        <v>3.77495</v>
      </c>
      <c r="N149" s="1"/>
      <c r="O149" s="1"/>
    </row>
    <row r="150" spans="1:15" ht="12.75" customHeight="1">
      <c r="A150" s="31">
        <v>140</v>
      </c>
      <c r="B150" s="31" t="s">
        <v>847</v>
      </c>
      <c r="C150" s="31">
        <v>60.9</v>
      </c>
      <c r="D150" s="40">
        <v>61.033333333333331</v>
      </c>
      <c r="E150" s="40">
        <v>60.166666666666664</v>
      </c>
      <c r="F150" s="40">
        <v>59.43333333333333</v>
      </c>
      <c r="G150" s="40">
        <v>58.566666666666663</v>
      </c>
      <c r="H150" s="40">
        <v>61.766666666666666</v>
      </c>
      <c r="I150" s="40">
        <v>62.63333333333334</v>
      </c>
      <c r="J150" s="40">
        <v>63.366666666666667</v>
      </c>
      <c r="K150" s="31">
        <v>61.9</v>
      </c>
      <c r="L150" s="31">
        <v>60.3</v>
      </c>
      <c r="M150" s="31">
        <v>3.1817700000000002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731.85</v>
      </c>
      <c r="D151" s="40">
        <v>720.86666666666667</v>
      </c>
      <c r="E151" s="40">
        <v>702.98333333333335</v>
      </c>
      <c r="F151" s="40">
        <v>674.11666666666667</v>
      </c>
      <c r="G151" s="40">
        <v>656.23333333333335</v>
      </c>
      <c r="H151" s="40">
        <v>749.73333333333335</v>
      </c>
      <c r="I151" s="40">
        <v>767.61666666666679</v>
      </c>
      <c r="J151" s="40">
        <v>796.48333333333335</v>
      </c>
      <c r="K151" s="31">
        <v>738.75</v>
      </c>
      <c r="L151" s="31">
        <v>692</v>
      </c>
      <c r="M151" s="31">
        <v>3.1105700000000001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1851.6</v>
      </c>
      <c r="D152" s="40">
        <v>1852.05</v>
      </c>
      <c r="E152" s="40">
        <v>1840.4499999999998</v>
      </c>
      <c r="F152" s="40">
        <v>1829.3</v>
      </c>
      <c r="G152" s="40">
        <v>1817.6999999999998</v>
      </c>
      <c r="H152" s="40">
        <v>1863.1999999999998</v>
      </c>
      <c r="I152" s="40">
        <v>1874.7999999999997</v>
      </c>
      <c r="J152" s="40">
        <v>1885.9499999999998</v>
      </c>
      <c r="K152" s="31">
        <v>1863.65</v>
      </c>
      <c r="L152" s="31">
        <v>1840.9</v>
      </c>
      <c r="M152" s="31">
        <v>6.8463900000000004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164.45</v>
      </c>
      <c r="D153" s="40">
        <v>164.16666666666666</v>
      </c>
      <c r="E153" s="40">
        <v>163.2833333333333</v>
      </c>
      <c r="F153" s="40">
        <v>162.11666666666665</v>
      </c>
      <c r="G153" s="40">
        <v>161.23333333333329</v>
      </c>
      <c r="H153" s="40">
        <v>165.33333333333331</v>
      </c>
      <c r="I153" s="40">
        <v>166.2166666666667</v>
      </c>
      <c r="J153" s="40">
        <v>167.38333333333333</v>
      </c>
      <c r="K153" s="31">
        <v>165.05</v>
      </c>
      <c r="L153" s="31">
        <v>163</v>
      </c>
      <c r="M153" s="31">
        <v>13.041320000000001</v>
      </c>
      <c r="N153" s="1"/>
      <c r="O153" s="1"/>
    </row>
    <row r="154" spans="1:15" ht="12.75" customHeight="1">
      <c r="A154" s="31">
        <v>144</v>
      </c>
      <c r="B154" s="31" t="s">
        <v>848</v>
      </c>
      <c r="C154" s="31">
        <v>111.5</v>
      </c>
      <c r="D154" s="40">
        <v>111.86666666666667</v>
      </c>
      <c r="E154" s="40">
        <v>110.63333333333335</v>
      </c>
      <c r="F154" s="40">
        <v>109.76666666666668</v>
      </c>
      <c r="G154" s="40">
        <v>108.53333333333336</v>
      </c>
      <c r="H154" s="40">
        <v>112.73333333333335</v>
      </c>
      <c r="I154" s="40">
        <v>113.96666666666667</v>
      </c>
      <c r="J154" s="40">
        <v>114.83333333333334</v>
      </c>
      <c r="K154" s="31">
        <v>113.1</v>
      </c>
      <c r="L154" s="31">
        <v>111</v>
      </c>
      <c r="M154" s="31">
        <v>0.59977000000000003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283</v>
      </c>
      <c r="D155" s="40">
        <v>281.56666666666666</v>
      </c>
      <c r="E155" s="40">
        <v>278.0333333333333</v>
      </c>
      <c r="F155" s="40">
        <v>273.06666666666666</v>
      </c>
      <c r="G155" s="40">
        <v>269.5333333333333</v>
      </c>
      <c r="H155" s="40">
        <v>286.5333333333333</v>
      </c>
      <c r="I155" s="40">
        <v>290.06666666666672</v>
      </c>
      <c r="J155" s="40">
        <v>295.0333333333333</v>
      </c>
      <c r="K155" s="31">
        <v>285.10000000000002</v>
      </c>
      <c r="L155" s="31">
        <v>276.60000000000002</v>
      </c>
      <c r="M155" s="31">
        <v>1.15551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89.65</v>
      </c>
      <c r="D156" s="40">
        <v>89.25</v>
      </c>
      <c r="E156" s="40">
        <v>88.55</v>
      </c>
      <c r="F156" s="40">
        <v>87.45</v>
      </c>
      <c r="G156" s="40">
        <v>86.75</v>
      </c>
      <c r="H156" s="40">
        <v>90.35</v>
      </c>
      <c r="I156" s="40">
        <v>91.049999999999983</v>
      </c>
      <c r="J156" s="40">
        <v>92.149999999999991</v>
      </c>
      <c r="K156" s="31">
        <v>89.95</v>
      </c>
      <c r="L156" s="31">
        <v>88.15</v>
      </c>
      <c r="M156" s="31">
        <v>110.89664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573.04999999999995</v>
      </c>
      <c r="D157" s="40">
        <v>569.31666666666672</v>
      </c>
      <c r="E157" s="40">
        <v>558.68333333333339</v>
      </c>
      <c r="F157" s="40">
        <v>544.31666666666672</v>
      </c>
      <c r="G157" s="40">
        <v>533.68333333333339</v>
      </c>
      <c r="H157" s="40">
        <v>583.68333333333339</v>
      </c>
      <c r="I157" s="40">
        <v>594.31666666666683</v>
      </c>
      <c r="J157" s="40">
        <v>608.68333333333339</v>
      </c>
      <c r="K157" s="31">
        <v>579.95000000000005</v>
      </c>
      <c r="L157" s="31">
        <v>554.95000000000005</v>
      </c>
      <c r="M157" s="31">
        <v>1.4219299999999999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3634.35</v>
      </c>
      <c r="D158" s="40">
        <v>3628.5166666666664</v>
      </c>
      <c r="E158" s="40">
        <v>3587.0333333333328</v>
      </c>
      <c r="F158" s="40">
        <v>3539.7166666666662</v>
      </c>
      <c r="G158" s="40">
        <v>3498.2333333333327</v>
      </c>
      <c r="H158" s="40">
        <v>3675.833333333333</v>
      </c>
      <c r="I158" s="40">
        <v>3717.3166666666666</v>
      </c>
      <c r="J158" s="40">
        <v>3764.6333333333332</v>
      </c>
      <c r="K158" s="31">
        <v>3670</v>
      </c>
      <c r="L158" s="31">
        <v>3581.2</v>
      </c>
      <c r="M158" s="31">
        <v>0.12141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201.85</v>
      </c>
      <c r="D159" s="40">
        <v>201.65</v>
      </c>
      <c r="E159" s="40">
        <v>198.75</v>
      </c>
      <c r="F159" s="40">
        <v>195.65</v>
      </c>
      <c r="G159" s="40">
        <v>192.75</v>
      </c>
      <c r="H159" s="40">
        <v>204.75</v>
      </c>
      <c r="I159" s="40">
        <v>207.65000000000003</v>
      </c>
      <c r="J159" s="40">
        <v>210.75</v>
      </c>
      <c r="K159" s="31">
        <v>204.55</v>
      </c>
      <c r="L159" s="31">
        <v>198.55</v>
      </c>
      <c r="M159" s="31">
        <v>4.4721799999999998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2463.35</v>
      </c>
      <c r="D160" s="40">
        <v>2464.7833333333333</v>
      </c>
      <c r="E160" s="40">
        <v>2390.5666666666666</v>
      </c>
      <c r="F160" s="40">
        <v>2317.7833333333333</v>
      </c>
      <c r="G160" s="40">
        <v>2243.5666666666666</v>
      </c>
      <c r="H160" s="40">
        <v>2537.5666666666666</v>
      </c>
      <c r="I160" s="40">
        <v>2611.7833333333328</v>
      </c>
      <c r="J160" s="40">
        <v>2684.5666666666666</v>
      </c>
      <c r="K160" s="31">
        <v>2539</v>
      </c>
      <c r="L160" s="31">
        <v>2392</v>
      </c>
      <c r="M160" s="31">
        <v>1.5297499999999999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273.5</v>
      </c>
      <c r="D161" s="40">
        <v>273.51666666666665</v>
      </c>
      <c r="E161" s="40">
        <v>271.0333333333333</v>
      </c>
      <c r="F161" s="40">
        <v>268.56666666666666</v>
      </c>
      <c r="G161" s="40">
        <v>266.08333333333331</v>
      </c>
      <c r="H161" s="40">
        <v>275.98333333333329</v>
      </c>
      <c r="I161" s="40">
        <v>278.46666666666664</v>
      </c>
      <c r="J161" s="40">
        <v>280.93333333333328</v>
      </c>
      <c r="K161" s="31">
        <v>276</v>
      </c>
      <c r="L161" s="31">
        <v>271.05</v>
      </c>
      <c r="M161" s="31">
        <v>15.24907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48.8</v>
      </c>
      <c r="D162" s="40">
        <v>48.9</v>
      </c>
      <c r="E162" s="40">
        <v>48.5</v>
      </c>
      <c r="F162" s="40">
        <v>48.2</v>
      </c>
      <c r="G162" s="40">
        <v>47.800000000000004</v>
      </c>
      <c r="H162" s="40">
        <v>49.199999999999996</v>
      </c>
      <c r="I162" s="40">
        <v>49.599999999999987</v>
      </c>
      <c r="J162" s="40">
        <v>49.899999999999991</v>
      </c>
      <c r="K162" s="31">
        <v>49.3</v>
      </c>
      <c r="L162" s="31">
        <v>48.6</v>
      </c>
      <c r="M162" s="31">
        <v>8.2949199999999994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169.05</v>
      </c>
      <c r="D163" s="40">
        <v>169.71666666666667</v>
      </c>
      <c r="E163" s="40">
        <v>167.98333333333335</v>
      </c>
      <c r="F163" s="40">
        <v>166.91666666666669</v>
      </c>
      <c r="G163" s="40">
        <v>165.18333333333337</v>
      </c>
      <c r="H163" s="40">
        <v>170.78333333333333</v>
      </c>
      <c r="I163" s="40">
        <v>172.51666666666662</v>
      </c>
      <c r="J163" s="40">
        <v>173.58333333333331</v>
      </c>
      <c r="K163" s="31">
        <v>171.45</v>
      </c>
      <c r="L163" s="31">
        <v>168.65</v>
      </c>
      <c r="M163" s="31">
        <v>15.433680000000001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163</v>
      </c>
      <c r="D164" s="40">
        <v>163.71666666666667</v>
      </c>
      <c r="E164" s="40">
        <v>157.43333333333334</v>
      </c>
      <c r="F164" s="40">
        <v>151.86666666666667</v>
      </c>
      <c r="G164" s="40">
        <v>145.58333333333334</v>
      </c>
      <c r="H164" s="40">
        <v>169.28333333333333</v>
      </c>
      <c r="I164" s="40">
        <v>175.56666666666669</v>
      </c>
      <c r="J164" s="40">
        <v>181.13333333333333</v>
      </c>
      <c r="K164" s="31">
        <v>170</v>
      </c>
      <c r="L164" s="31">
        <v>158.15</v>
      </c>
      <c r="M164" s="31">
        <v>1.0730999999999999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132.55000000000001</v>
      </c>
      <c r="D165" s="40">
        <v>131.85000000000002</v>
      </c>
      <c r="E165" s="40">
        <v>130.30000000000004</v>
      </c>
      <c r="F165" s="40">
        <v>128.05000000000001</v>
      </c>
      <c r="G165" s="40">
        <v>126.50000000000003</v>
      </c>
      <c r="H165" s="40">
        <v>134.10000000000005</v>
      </c>
      <c r="I165" s="40">
        <v>135.65</v>
      </c>
      <c r="J165" s="40">
        <v>137.90000000000006</v>
      </c>
      <c r="K165" s="31">
        <v>133.4</v>
      </c>
      <c r="L165" s="31">
        <v>129.6</v>
      </c>
      <c r="M165" s="31">
        <v>68.49306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2803.55</v>
      </c>
      <c r="D166" s="40">
        <v>2809.5</v>
      </c>
      <c r="E166" s="40">
        <v>2784.05</v>
      </c>
      <c r="F166" s="40">
        <v>2764.55</v>
      </c>
      <c r="G166" s="40">
        <v>2739.1000000000004</v>
      </c>
      <c r="H166" s="40">
        <v>2829</v>
      </c>
      <c r="I166" s="40">
        <v>2854.45</v>
      </c>
      <c r="J166" s="40">
        <v>2873.95</v>
      </c>
      <c r="K166" s="31">
        <v>2834.95</v>
      </c>
      <c r="L166" s="31">
        <v>2790</v>
      </c>
      <c r="M166" s="31">
        <v>7.8689999999999996E-2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3273.5</v>
      </c>
      <c r="D167" s="40">
        <v>3258.8833333333332</v>
      </c>
      <c r="E167" s="40">
        <v>3219.8666666666663</v>
      </c>
      <c r="F167" s="40">
        <v>3166.2333333333331</v>
      </c>
      <c r="G167" s="40">
        <v>3127.2166666666662</v>
      </c>
      <c r="H167" s="40">
        <v>3312.5166666666664</v>
      </c>
      <c r="I167" s="40">
        <v>3351.5333333333328</v>
      </c>
      <c r="J167" s="40">
        <v>3405.1666666666665</v>
      </c>
      <c r="K167" s="31">
        <v>3297.9</v>
      </c>
      <c r="L167" s="31">
        <v>3205.25</v>
      </c>
      <c r="M167" s="31">
        <v>7.6520000000000005E-2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300.25</v>
      </c>
      <c r="D168" s="40">
        <v>300.08333333333331</v>
      </c>
      <c r="E168" s="40">
        <v>295.16666666666663</v>
      </c>
      <c r="F168" s="40">
        <v>290.08333333333331</v>
      </c>
      <c r="G168" s="40">
        <v>285.16666666666663</v>
      </c>
      <c r="H168" s="40">
        <v>305.16666666666663</v>
      </c>
      <c r="I168" s="40">
        <v>310.08333333333326</v>
      </c>
      <c r="J168" s="40">
        <v>315.16666666666663</v>
      </c>
      <c r="K168" s="31">
        <v>305</v>
      </c>
      <c r="L168" s="31">
        <v>295</v>
      </c>
      <c r="M168" s="31">
        <v>1.2119899999999999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140.55000000000001</v>
      </c>
      <c r="D169" s="40">
        <v>141.15</v>
      </c>
      <c r="E169" s="40">
        <v>138.95000000000002</v>
      </c>
      <c r="F169" s="40">
        <v>137.35000000000002</v>
      </c>
      <c r="G169" s="40">
        <v>135.15000000000003</v>
      </c>
      <c r="H169" s="40">
        <v>142.75</v>
      </c>
      <c r="I169" s="40">
        <v>144.94999999999999</v>
      </c>
      <c r="J169" s="40">
        <v>146.54999999999998</v>
      </c>
      <c r="K169" s="31">
        <v>143.35</v>
      </c>
      <c r="L169" s="31">
        <v>139.55000000000001</v>
      </c>
      <c r="M169" s="31">
        <v>3.56589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5454.8</v>
      </c>
      <c r="D170" s="40">
        <v>5464.6833333333334</v>
      </c>
      <c r="E170" s="40">
        <v>5429.416666666667</v>
      </c>
      <c r="F170" s="40">
        <v>5404.0333333333338</v>
      </c>
      <c r="G170" s="40">
        <v>5368.7666666666673</v>
      </c>
      <c r="H170" s="40">
        <v>5490.0666666666666</v>
      </c>
      <c r="I170" s="40">
        <v>5525.333333333333</v>
      </c>
      <c r="J170" s="40">
        <v>5550.7166666666662</v>
      </c>
      <c r="K170" s="31">
        <v>5499.95</v>
      </c>
      <c r="L170" s="31">
        <v>5439.3</v>
      </c>
      <c r="M170" s="31">
        <v>2.6550000000000001E-2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3556.25</v>
      </c>
      <c r="D171" s="40">
        <v>3553.0833333333335</v>
      </c>
      <c r="E171" s="40">
        <v>3518.166666666667</v>
      </c>
      <c r="F171" s="40">
        <v>3480.0833333333335</v>
      </c>
      <c r="G171" s="40">
        <v>3445.166666666667</v>
      </c>
      <c r="H171" s="40">
        <v>3591.166666666667</v>
      </c>
      <c r="I171" s="40">
        <v>3626.0833333333339</v>
      </c>
      <c r="J171" s="40">
        <v>3664.166666666667</v>
      </c>
      <c r="K171" s="31">
        <v>3588</v>
      </c>
      <c r="L171" s="31">
        <v>3515</v>
      </c>
      <c r="M171" s="31">
        <v>1.37961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1793.15</v>
      </c>
      <c r="D172" s="40">
        <v>1798.6000000000001</v>
      </c>
      <c r="E172" s="40">
        <v>1752.2000000000003</v>
      </c>
      <c r="F172" s="40">
        <v>1711.2500000000002</v>
      </c>
      <c r="G172" s="40">
        <v>1664.8500000000004</v>
      </c>
      <c r="H172" s="40">
        <v>1839.5500000000002</v>
      </c>
      <c r="I172" s="40">
        <v>1885.9500000000003</v>
      </c>
      <c r="J172" s="40">
        <v>1926.9</v>
      </c>
      <c r="K172" s="31">
        <v>1845</v>
      </c>
      <c r="L172" s="31">
        <v>1757.65</v>
      </c>
      <c r="M172" s="31">
        <v>2.77597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494.8</v>
      </c>
      <c r="D173" s="40">
        <v>494.39999999999992</v>
      </c>
      <c r="E173" s="40">
        <v>489.54999999999984</v>
      </c>
      <c r="F173" s="40">
        <v>484.2999999999999</v>
      </c>
      <c r="G173" s="40">
        <v>479.44999999999982</v>
      </c>
      <c r="H173" s="40">
        <v>499.64999999999986</v>
      </c>
      <c r="I173" s="40">
        <v>504.49999999999989</v>
      </c>
      <c r="J173" s="40">
        <v>509.74999999999989</v>
      </c>
      <c r="K173" s="31">
        <v>499.25</v>
      </c>
      <c r="L173" s="31">
        <v>489.15</v>
      </c>
      <c r="M173" s="31">
        <v>6.2460599999999999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4590.7</v>
      </c>
      <c r="D174" s="40">
        <v>4597.7666666666664</v>
      </c>
      <c r="E174" s="40">
        <v>4567.6833333333325</v>
      </c>
      <c r="F174" s="40">
        <v>4544.6666666666661</v>
      </c>
      <c r="G174" s="40">
        <v>4514.5833333333321</v>
      </c>
      <c r="H174" s="40">
        <v>4620.7833333333328</v>
      </c>
      <c r="I174" s="40">
        <v>4650.8666666666668</v>
      </c>
      <c r="J174" s="40">
        <v>4673.8833333333332</v>
      </c>
      <c r="K174" s="31">
        <v>4627.8500000000004</v>
      </c>
      <c r="L174" s="31">
        <v>4574.75</v>
      </c>
      <c r="M174" s="31">
        <v>0.11772000000000001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42.85</v>
      </c>
      <c r="D175" s="40">
        <v>42.583333333333336</v>
      </c>
      <c r="E175" s="40">
        <v>42.216666666666669</v>
      </c>
      <c r="F175" s="40">
        <v>41.583333333333336</v>
      </c>
      <c r="G175" s="40">
        <v>41.216666666666669</v>
      </c>
      <c r="H175" s="40">
        <v>43.216666666666669</v>
      </c>
      <c r="I175" s="40">
        <v>43.583333333333329</v>
      </c>
      <c r="J175" s="40">
        <v>44.216666666666669</v>
      </c>
      <c r="K175" s="31">
        <v>42.95</v>
      </c>
      <c r="L175" s="31">
        <v>41.95</v>
      </c>
      <c r="M175" s="31">
        <v>140.24340000000001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407.6</v>
      </c>
      <c r="D176" s="40">
        <v>410.3</v>
      </c>
      <c r="E176" s="40">
        <v>403.3</v>
      </c>
      <c r="F176" s="40">
        <v>399</v>
      </c>
      <c r="G176" s="40">
        <v>392</v>
      </c>
      <c r="H176" s="40">
        <v>414.6</v>
      </c>
      <c r="I176" s="40">
        <v>421.6</v>
      </c>
      <c r="J176" s="40">
        <v>425.90000000000003</v>
      </c>
      <c r="K176" s="31">
        <v>417.3</v>
      </c>
      <c r="L176" s="31">
        <v>406</v>
      </c>
      <c r="M176" s="31">
        <v>6.46671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1238.1500000000001</v>
      </c>
      <c r="D177" s="40">
        <v>1246.6166666666666</v>
      </c>
      <c r="E177" s="40">
        <v>1220.6333333333332</v>
      </c>
      <c r="F177" s="40">
        <v>1203.1166666666666</v>
      </c>
      <c r="G177" s="40">
        <v>1177.1333333333332</v>
      </c>
      <c r="H177" s="40">
        <v>1264.1333333333332</v>
      </c>
      <c r="I177" s="40">
        <v>1290.1166666666663</v>
      </c>
      <c r="J177" s="40">
        <v>1307.6333333333332</v>
      </c>
      <c r="K177" s="31">
        <v>1272.5999999999999</v>
      </c>
      <c r="L177" s="31">
        <v>1229.0999999999999</v>
      </c>
      <c r="M177" s="31">
        <v>0.32391999999999999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538.65</v>
      </c>
      <c r="D178" s="40">
        <v>537.15</v>
      </c>
      <c r="E178" s="40">
        <v>529.29999999999995</v>
      </c>
      <c r="F178" s="40">
        <v>519.94999999999993</v>
      </c>
      <c r="G178" s="40">
        <v>512.09999999999991</v>
      </c>
      <c r="H178" s="40">
        <v>546.5</v>
      </c>
      <c r="I178" s="40">
        <v>554.35000000000014</v>
      </c>
      <c r="J178" s="40">
        <v>563.70000000000005</v>
      </c>
      <c r="K178" s="31">
        <v>545</v>
      </c>
      <c r="L178" s="31">
        <v>527.79999999999995</v>
      </c>
      <c r="M178" s="31">
        <v>1.1175600000000001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899.3</v>
      </c>
      <c r="D179" s="40">
        <v>895.0333333333333</v>
      </c>
      <c r="E179" s="40">
        <v>888.56666666666661</v>
      </c>
      <c r="F179" s="40">
        <v>877.83333333333326</v>
      </c>
      <c r="G179" s="40">
        <v>871.36666666666656</v>
      </c>
      <c r="H179" s="40">
        <v>905.76666666666665</v>
      </c>
      <c r="I179" s="40">
        <v>912.23333333333335</v>
      </c>
      <c r="J179" s="40">
        <v>922.9666666666667</v>
      </c>
      <c r="K179" s="31">
        <v>901.5</v>
      </c>
      <c r="L179" s="31">
        <v>884.3</v>
      </c>
      <c r="M179" s="31">
        <v>15.87575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572.54999999999995</v>
      </c>
      <c r="D180" s="40">
        <v>570.51666666666665</v>
      </c>
      <c r="E180" s="40">
        <v>566.0333333333333</v>
      </c>
      <c r="F180" s="40">
        <v>559.51666666666665</v>
      </c>
      <c r="G180" s="40">
        <v>555.0333333333333</v>
      </c>
      <c r="H180" s="40">
        <v>577.0333333333333</v>
      </c>
      <c r="I180" s="40">
        <v>581.51666666666665</v>
      </c>
      <c r="J180" s="40">
        <v>588.0333333333333</v>
      </c>
      <c r="K180" s="31">
        <v>575</v>
      </c>
      <c r="L180" s="31">
        <v>564</v>
      </c>
      <c r="M180" s="31">
        <v>0.71314999999999995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2000.15</v>
      </c>
      <c r="D181" s="40">
        <v>1990.1666666666667</v>
      </c>
      <c r="E181" s="40">
        <v>1972.3333333333335</v>
      </c>
      <c r="F181" s="40">
        <v>1944.5166666666667</v>
      </c>
      <c r="G181" s="40">
        <v>1926.6833333333334</v>
      </c>
      <c r="H181" s="40">
        <v>2017.9833333333336</v>
      </c>
      <c r="I181" s="40">
        <v>2035.8166666666671</v>
      </c>
      <c r="J181" s="40">
        <v>2063.6333333333337</v>
      </c>
      <c r="K181" s="31">
        <v>2008</v>
      </c>
      <c r="L181" s="31">
        <v>1962.35</v>
      </c>
      <c r="M181" s="31">
        <v>16.642900000000001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101.25</v>
      </c>
      <c r="D182" s="40">
        <v>100.78333333333335</v>
      </c>
      <c r="E182" s="40">
        <v>99.516666666666694</v>
      </c>
      <c r="F182" s="40">
        <v>97.783333333333346</v>
      </c>
      <c r="G182" s="40">
        <v>96.516666666666694</v>
      </c>
      <c r="H182" s="40">
        <v>102.51666666666669</v>
      </c>
      <c r="I182" s="40">
        <v>103.78333333333335</v>
      </c>
      <c r="J182" s="40">
        <v>105.51666666666669</v>
      </c>
      <c r="K182" s="31">
        <v>102.05</v>
      </c>
      <c r="L182" s="31">
        <v>99.05</v>
      </c>
      <c r="M182" s="31">
        <v>2.3385600000000002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305.89999999999998</v>
      </c>
      <c r="D183" s="40">
        <v>305.61666666666662</v>
      </c>
      <c r="E183" s="40">
        <v>302.23333333333323</v>
      </c>
      <c r="F183" s="40">
        <v>298.56666666666661</v>
      </c>
      <c r="G183" s="40">
        <v>295.18333333333322</v>
      </c>
      <c r="H183" s="40">
        <v>309.28333333333325</v>
      </c>
      <c r="I183" s="40">
        <v>312.66666666666657</v>
      </c>
      <c r="J183" s="40">
        <v>316.33333333333326</v>
      </c>
      <c r="K183" s="31">
        <v>309</v>
      </c>
      <c r="L183" s="31">
        <v>301.95</v>
      </c>
      <c r="M183" s="31">
        <v>7.9120900000000001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415.25</v>
      </c>
      <c r="D184" s="40">
        <v>415.23333333333335</v>
      </c>
      <c r="E184" s="40">
        <v>411.9666666666667</v>
      </c>
      <c r="F184" s="40">
        <v>408.68333333333334</v>
      </c>
      <c r="G184" s="40">
        <v>405.41666666666669</v>
      </c>
      <c r="H184" s="40">
        <v>418.51666666666671</v>
      </c>
      <c r="I184" s="40">
        <v>421.78333333333336</v>
      </c>
      <c r="J184" s="40">
        <v>425.06666666666672</v>
      </c>
      <c r="K184" s="31">
        <v>418.5</v>
      </c>
      <c r="L184" s="31">
        <v>411.95</v>
      </c>
      <c r="M184" s="31">
        <v>4.8299200000000004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1685.55</v>
      </c>
      <c r="D185" s="40">
        <v>1683.1833333333334</v>
      </c>
      <c r="E185" s="40">
        <v>1669.3666666666668</v>
      </c>
      <c r="F185" s="40">
        <v>1653.1833333333334</v>
      </c>
      <c r="G185" s="40">
        <v>1639.3666666666668</v>
      </c>
      <c r="H185" s="40">
        <v>1699.3666666666668</v>
      </c>
      <c r="I185" s="40">
        <v>1713.1833333333334</v>
      </c>
      <c r="J185" s="40">
        <v>1729.3666666666668</v>
      </c>
      <c r="K185" s="31">
        <v>1697</v>
      </c>
      <c r="L185" s="31">
        <v>1667</v>
      </c>
      <c r="M185" s="31">
        <v>8.2117199999999997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148.6</v>
      </c>
      <c r="D186" s="40">
        <v>149.73333333333332</v>
      </c>
      <c r="E186" s="40">
        <v>146.36666666666665</v>
      </c>
      <c r="F186" s="40">
        <v>144.13333333333333</v>
      </c>
      <c r="G186" s="40">
        <v>140.76666666666665</v>
      </c>
      <c r="H186" s="40">
        <v>151.96666666666664</v>
      </c>
      <c r="I186" s="40">
        <v>155.33333333333331</v>
      </c>
      <c r="J186" s="40">
        <v>157.56666666666663</v>
      </c>
      <c r="K186" s="31">
        <v>153.1</v>
      </c>
      <c r="L186" s="31">
        <v>147.5</v>
      </c>
      <c r="M186" s="31">
        <v>17.91769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1689.25</v>
      </c>
      <c r="D187" s="40">
        <v>1676.5</v>
      </c>
      <c r="E187" s="40">
        <v>1658</v>
      </c>
      <c r="F187" s="40">
        <v>1626.75</v>
      </c>
      <c r="G187" s="40">
        <v>1608.25</v>
      </c>
      <c r="H187" s="40">
        <v>1707.75</v>
      </c>
      <c r="I187" s="40">
        <v>1726.25</v>
      </c>
      <c r="J187" s="40">
        <v>1757.5</v>
      </c>
      <c r="K187" s="31">
        <v>1695</v>
      </c>
      <c r="L187" s="31">
        <v>1645.25</v>
      </c>
      <c r="M187" s="31">
        <v>0.59282999999999997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116.6</v>
      </c>
      <c r="D188" s="40">
        <v>116.11666666666667</v>
      </c>
      <c r="E188" s="40">
        <v>115.03333333333335</v>
      </c>
      <c r="F188" s="40">
        <v>113.46666666666667</v>
      </c>
      <c r="G188" s="40">
        <v>112.38333333333334</v>
      </c>
      <c r="H188" s="40">
        <v>117.68333333333335</v>
      </c>
      <c r="I188" s="40">
        <v>118.76666666666667</v>
      </c>
      <c r="J188" s="40">
        <v>120.33333333333336</v>
      </c>
      <c r="K188" s="31">
        <v>117.2</v>
      </c>
      <c r="L188" s="31">
        <v>114.55</v>
      </c>
      <c r="M188" s="31">
        <v>11.649480000000001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304.14999999999998</v>
      </c>
      <c r="D189" s="40">
        <v>304.13333333333333</v>
      </c>
      <c r="E189" s="40">
        <v>300.91666666666663</v>
      </c>
      <c r="F189" s="40">
        <v>297.68333333333328</v>
      </c>
      <c r="G189" s="40">
        <v>294.46666666666658</v>
      </c>
      <c r="H189" s="40">
        <v>307.36666666666667</v>
      </c>
      <c r="I189" s="40">
        <v>310.58333333333337</v>
      </c>
      <c r="J189" s="40">
        <v>313.81666666666672</v>
      </c>
      <c r="K189" s="31">
        <v>307.35000000000002</v>
      </c>
      <c r="L189" s="31">
        <v>300.89999999999998</v>
      </c>
      <c r="M189" s="31">
        <v>4.11219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631.35</v>
      </c>
      <c r="D190" s="40">
        <v>633.44999999999993</v>
      </c>
      <c r="E190" s="40">
        <v>619.89999999999986</v>
      </c>
      <c r="F190" s="40">
        <v>608.44999999999993</v>
      </c>
      <c r="G190" s="40">
        <v>594.89999999999986</v>
      </c>
      <c r="H190" s="40">
        <v>644.89999999999986</v>
      </c>
      <c r="I190" s="40">
        <v>658.44999999999982</v>
      </c>
      <c r="J190" s="40">
        <v>669.89999999999986</v>
      </c>
      <c r="K190" s="31">
        <v>647</v>
      </c>
      <c r="L190" s="31">
        <v>622</v>
      </c>
      <c r="M190" s="31">
        <v>2.9853200000000002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662.65</v>
      </c>
      <c r="D191" s="40">
        <v>660.4</v>
      </c>
      <c r="E191" s="40">
        <v>652.79999999999995</v>
      </c>
      <c r="F191" s="40">
        <v>642.94999999999993</v>
      </c>
      <c r="G191" s="40">
        <v>635.34999999999991</v>
      </c>
      <c r="H191" s="40">
        <v>670.25</v>
      </c>
      <c r="I191" s="40">
        <v>677.85000000000014</v>
      </c>
      <c r="J191" s="40">
        <v>687.7</v>
      </c>
      <c r="K191" s="31">
        <v>668</v>
      </c>
      <c r="L191" s="31">
        <v>650.54999999999995</v>
      </c>
      <c r="M191" s="31">
        <v>9.8653300000000002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1286.3499999999999</v>
      </c>
      <c r="D192" s="40">
        <v>1292.7166666666665</v>
      </c>
      <c r="E192" s="40">
        <v>1273.633333333333</v>
      </c>
      <c r="F192" s="40">
        <v>1260.9166666666665</v>
      </c>
      <c r="G192" s="40">
        <v>1241.833333333333</v>
      </c>
      <c r="H192" s="40">
        <v>1305.4333333333329</v>
      </c>
      <c r="I192" s="40">
        <v>1324.5166666666664</v>
      </c>
      <c r="J192" s="40">
        <v>1337.2333333333329</v>
      </c>
      <c r="K192" s="31">
        <v>1311.8</v>
      </c>
      <c r="L192" s="31">
        <v>1280</v>
      </c>
      <c r="M192" s="31">
        <v>5.2218299999999997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1293.3499999999999</v>
      </c>
      <c r="D193" s="40">
        <v>1300.45</v>
      </c>
      <c r="E193" s="40">
        <v>1268.9000000000001</v>
      </c>
      <c r="F193" s="40">
        <v>1244.45</v>
      </c>
      <c r="G193" s="40">
        <v>1212.9000000000001</v>
      </c>
      <c r="H193" s="40">
        <v>1324.9</v>
      </c>
      <c r="I193" s="40">
        <v>1356.4499999999998</v>
      </c>
      <c r="J193" s="40">
        <v>1380.9</v>
      </c>
      <c r="K193" s="31">
        <v>1332</v>
      </c>
      <c r="L193" s="31">
        <v>1276</v>
      </c>
      <c r="M193" s="31">
        <v>1.3288800000000001</v>
      </c>
      <c r="N193" s="1"/>
      <c r="O193" s="1"/>
    </row>
    <row r="194" spans="1:15" ht="12.75" customHeight="1">
      <c r="A194" s="31">
        <v>184</v>
      </c>
      <c r="B194" s="31" t="s">
        <v>849</v>
      </c>
      <c r="C194" s="31">
        <v>20.3</v>
      </c>
      <c r="D194" s="40">
        <v>20.45</v>
      </c>
      <c r="E194" s="40">
        <v>20.099999999999998</v>
      </c>
      <c r="F194" s="40">
        <v>19.899999999999999</v>
      </c>
      <c r="G194" s="40">
        <v>19.549999999999997</v>
      </c>
      <c r="H194" s="40">
        <v>20.65</v>
      </c>
      <c r="I194" s="40">
        <v>21</v>
      </c>
      <c r="J194" s="40">
        <v>21.2</v>
      </c>
      <c r="K194" s="31">
        <v>20.8</v>
      </c>
      <c r="L194" s="31">
        <v>20.25</v>
      </c>
      <c r="M194" s="31">
        <v>26.967500000000001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1305.1500000000001</v>
      </c>
      <c r="D195" s="40">
        <v>1308.0333333333335</v>
      </c>
      <c r="E195" s="40">
        <v>1296.0666666666671</v>
      </c>
      <c r="F195" s="40">
        <v>1286.9833333333336</v>
      </c>
      <c r="G195" s="40">
        <v>1275.0166666666671</v>
      </c>
      <c r="H195" s="40">
        <v>1317.116666666667</v>
      </c>
      <c r="I195" s="40">
        <v>1329.0833333333337</v>
      </c>
      <c r="J195" s="40">
        <v>1338.166666666667</v>
      </c>
      <c r="K195" s="31">
        <v>1320</v>
      </c>
      <c r="L195" s="31">
        <v>1298.95</v>
      </c>
      <c r="M195" s="31">
        <v>0.10313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1410.85</v>
      </c>
      <c r="D196" s="40">
        <v>1399.9666666666665</v>
      </c>
      <c r="E196" s="40">
        <v>1380.9333333333329</v>
      </c>
      <c r="F196" s="40">
        <v>1351.0166666666664</v>
      </c>
      <c r="G196" s="40">
        <v>1331.9833333333329</v>
      </c>
      <c r="H196" s="40">
        <v>1429.883333333333</v>
      </c>
      <c r="I196" s="40">
        <v>1448.9166666666663</v>
      </c>
      <c r="J196" s="40">
        <v>1478.833333333333</v>
      </c>
      <c r="K196" s="31">
        <v>1419</v>
      </c>
      <c r="L196" s="31">
        <v>1370.05</v>
      </c>
      <c r="M196" s="31">
        <v>14.106450000000001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1149.6500000000001</v>
      </c>
      <c r="D197" s="40">
        <v>1145.3500000000001</v>
      </c>
      <c r="E197" s="40">
        <v>1135.7000000000003</v>
      </c>
      <c r="F197" s="40">
        <v>1121.7500000000002</v>
      </c>
      <c r="G197" s="40">
        <v>1112.1000000000004</v>
      </c>
      <c r="H197" s="40">
        <v>1159.3000000000002</v>
      </c>
      <c r="I197" s="40">
        <v>1168.9500000000003</v>
      </c>
      <c r="J197" s="40">
        <v>1182.9000000000001</v>
      </c>
      <c r="K197" s="31">
        <v>1155</v>
      </c>
      <c r="L197" s="31">
        <v>1131.4000000000001</v>
      </c>
      <c r="M197" s="31">
        <v>22.999580000000002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2817.5</v>
      </c>
      <c r="D198" s="40">
        <v>2808.3333333333335</v>
      </c>
      <c r="E198" s="40">
        <v>2778.6166666666668</v>
      </c>
      <c r="F198" s="40">
        <v>2739.7333333333331</v>
      </c>
      <c r="G198" s="40">
        <v>2710.0166666666664</v>
      </c>
      <c r="H198" s="40">
        <v>2847.2166666666672</v>
      </c>
      <c r="I198" s="40">
        <v>2876.9333333333334</v>
      </c>
      <c r="J198" s="40">
        <v>2915.8166666666675</v>
      </c>
      <c r="K198" s="31">
        <v>2838.05</v>
      </c>
      <c r="L198" s="31">
        <v>2769.45</v>
      </c>
      <c r="M198" s="31">
        <v>25.437840000000001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2521.6</v>
      </c>
      <c r="D199" s="40">
        <v>2531.1833333333329</v>
      </c>
      <c r="E199" s="40">
        <v>2507.4166666666661</v>
      </c>
      <c r="F199" s="40">
        <v>2493.2333333333331</v>
      </c>
      <c r="G199" s="40">
        <v>2469.4666666666662</v>
      </c>
      <c r="H199" s="40">
        <v>2545.3666666666659</v>
      </c>
      <c r="I199" s="40">
        <v>2569.1333333333332</v>
      </c>
      <c r="J199" s="40">
        <v>2583.3166666666657</v>
      </c>
      <c r="K199" s="31">
        <v>2554.9499999999998</v>
      </c>
      <c r="L199" s="31">
        <v>2517</v>
      </c>
      <c r="M199" s="31">
        <v>2.2596099999999999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1525.7</v>
      </c>
      <c r="D200" s="40">
        <v>1522.5333333333335</v>
      </c>
      <c r="E200" s="40">
        <v>1513.0666666666671</v>
      </c>
      <c r="F200" s="40">
        <v>1500.4333333333336</v>
      </c>
      <c r="G200" s="40">
        <v>1490.9666666666672</v>
      </c>
      <c r="H200" s="40">
        <v>1535.166666666667</v>
      </c>
      <c r="I200" s="40">
        <v>1544.6333333333337</v>
      </c>
      <c r="J200" s="40">
        <v>1557.2666666666669</v>
      </c>
      <c r="K200" s="31">
        <v>1532</v>
      </c>
      <c r="L200" s="31">
        <v>1509.9</v>
      </c>
      <c r="M200" s="31">
        <v>62.13767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694.4</v>
      </c>
      <c r="D201" s="40">
        <v>691.48333333333323</v>
      </c>
      <c r="E201" s="40">
        <v>686.76666666666642</v>
      </c>
      <c r="F201" s="40">
        <v>679.13333333333321</v>
      </c>
      <c r="G201" s="40">
        <v>674.4166666666664</v>
      </c>
      <c r="H201" s="40">
        <v>699.11666666666645</v>
      </c>
      <c r="I201" s="40">
        <v>703.83333333333337</v>
      </c>
      <c r="J201" s="40">
        <v>711.46666666666647</v>
      </c>
      <c r="K201" s="31">
        <v>696.2</v>
      </c>
      <c r="L201" s="31">
        <v>683.85</v>
      </c>
      <c r="M201" s="31">
        <v>24.59318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1767.7</v>
      </c>
      <c r="D202" s="40">
        <v>1789.5666666666666</v>
      </c>
      <c r="E202" s="40">
        <v>1743.1333333333332</v>
      </c>
      <c r="F202" s="40">
        <v>1718.5666666666666</v>
      </c>
      <c r="G202" s="40">
        <v>1672.1333333333332</v>
      </c>
      <c r="H202" s="40">
        <v>1814.1333333333332</v>
      </c>
      <c r="I202" s="40">
        <v>1860.5666666666666</v>
      </c>
      <c r="J202" s="40">
        <v>1885.1333333333332</v>
      </c>
      <c r="K202" s="31">
        <v>1836</v>
      </c>
      <c r="L202" s="31">
        <v>1765</v>
      </c>
      <c r="M202" s="31">
        <v>1.10419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224.3</v>
      </c>
      <c r="D203" s="40">
        <v>224.93333333333331</v>
      </c>
      <c r="E203" s="40">
        <v>222.81666666666661</v>
      </c>
      <c r="F203" s="40">
        <v>221.33333333333329</v>
      </c>
      <c r="G203" s="40">
        <v>219.21666666666658</v>
      </c>
      <c r="H203" s="40">
        <v>226.41666666666663</v>
      </c>
      <c r="I203" s="40">
        <v>228.53333333333336</v>
      </c>
      <c r="J203" s="40">
        <v>230.01666666666665</v>
      </c>
      <c r="K203" s="31">
        <v>227.05</v>
      </c>
      <c r="L203" s="31">
        <v>223.45</v>
      </c>
      <c r="M203" s="31">
        <v>0.42942999999999998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133.1</v>
      </c>
      <c r="D204" s="40">
        <v>133.26666666666665</v>
      </c>
      <c r="E204" s="40">
        <v>131.93333333333331</v>
      </c>
      <c r="F204" s="40">
        <v>130.76666666666665</v>
      </c>
      <c r="G204" s="40">
        <v>129.43333333333331</v>
      </c>
      <c r="H204" s="40">
        <v>134.43333333333331</v>
      </c>
      <c r="I204" s="40">
        <v>135.76666666666668</v>
      </c>
      <c r="J204" s="40">
        <v>136.93333333333331</v>
      </c>
      <c r="K204" s="31">
        <v>134.6</v>
      </c>
      <c r="L204" s="31">
        <v>132.1</v>
      </c>
      <c r="M204" s="31">
        <v>3.7439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2461.8000000000002</v>
      </c>
      <c r="D205" s="40">
        <v>2455.6333333333332</v>
      </c>
      <c r="E205" s="40">
        <v>2436.2666666666664</v>
      </c>
      <c r="F205" s="40">
        <v>2410.7333333333331</v>
      </c>
      <c r="G205" s="40">
        <v>2391.3666666666663</v>
      </c>
      <c r="H205" s="40">
        <v>2481.1666666666665</v>
      </c>
      <c r="I205" s="40">
        <v>2500.5333333333333</v>
      </c>
      <c r="J205" s="40">
        <v>2526.0666666666666</v>
      </c>
      <c r="K205" s="31">
        <v>2475</v>
      </c>
      <c r="L205" s="31">
        <v>2430.1</v>
      </c>
      <c r="M205" s="31">
        <v>3.4722599999999999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77.849999999999994</v>
      </c>
      <c r="D206" s="40">
        <v>79.63333333333334</v>
      </c>
      <c r="E206" s="40">
        <v>75.066666666666677</v>
      </c>
      <c r="F206" s="40">
        <v>72.283333333333331</v>
      </c>
      <c r="G206" s="40">
        <v>67.716666666666669</v>
      </c>
      <c r="H206" s="40">
        <v>82.416666666666686</v>
      </c>
      <c r="I206" s="40">
        <v>86.983333333333348</v>
      </c>
      <c r="J206" s="40">
        <v>89.766666666666694</v>
      </c>
      <c r="K206" s="31">
        <v>84.2</v>
      </c>
      <c r="L206" s="31">
        <v>76.849999999999994</v>
      </c>
      <c r="M206" s="31">
        <v>364.51020999999997</v>
      </c>
      <c r="N206" s="1"/>
      <c r="O206" s="1"/>
    </row>
    <row r="207" spans="1:15" ht="12.75" customHeight="1">
      <c r="A207" s="31">
        <v>197</v>
      </c>
      <c r="B207" s="31" t="s">
        <v>850</v>
      </c>
      <c r="C207" s="31">
        <v>3025.15</v>
      </c>
      <c r="D207" s="40">
        <v>2973.8333333333335</v>
      </c>
      <c r="E207" s="40">
        <v>2922.5166666666669</v>
      </c>
      <c r="F207" s="40">
        <v>2819.8833333333332</v>
      </c>
      <c r="G207" s="40">
        <v>2768.5666666666666</v>
      </c>
      <c r="H207" s="40">
        <v>3076.4666666666672</v>
      </c>
      <c r="I207" s="40">
        <v>3127.7833333333338</v>
      </c>
      <c r="J207" s="40">
        <v>3230.4166666666674</v>
      </c>
      <c r="K207" s="31">
        <v>3025.15</v>
      </c>
      <c r="L207" s="31">
        <v>2871.2</v>
      </c>
      <c r="M207" s="31">
        <v>0.20715</v>
      </c>
      <c r="N207" s="1"/>
      <c r="O207" s="1"/>
    </row>
    <row r="208" spans="1:15" ht="12.75" customHeight="1">
      <c r="A208" s="31">
        <v>198</v>
      </c>
      <c r="B208" s="31" t="s">
        <v>834</v>
      </c>
      <c r="C208" s="31">
        <v>505.6</v>
      </c>
      <c r="D208" s="40">
        <v>505.91666666666669</v>
      </c>
      <c r="E208" s="40">
        <v>498.83333333333337</v>
      </c>
      <c r="F208" s="40">
        <v>492.06666666666666</v>
      </c>
      <c r="G208" s="40">
        <v>484.98333333333335</v>
      </c>
      <c r="H208" s="40">
        <v>512.68333333333339</v>
      </c>
      <c r="I208" s="40">
        <v>519.76666666666677</v>
      </c>
      <c r="J208" s="40">
        <v>526.53333333333342</v>
      </c>
      <c r="K208" s="31">
        <v>513</v>
      </c>
      <c r="L208" s="31">
        <v>499.15</v>
      </c>
      <c r="M208" s="31">
        <v>1.0180499999999999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442.5</v>
      </c>
      <c r="D209" s="40">
        <v>437.36666666666662</v>
      </c>
      <c r="E209" s="40">
        <v>430.33333333333326</v>
      </c>
      <c r="F209" s="40">
        <v>418.16666666666663</v>
      </c>
      <c r="G209" s="40">
        <v>411.13333333333327</v>
      </c>
      <c r="H209" s="40">
        <v>449.53333333333325</v>
      </c>
      <c r="I209" s="40">
        <v>456.56666666666666</v>
      </c>
      <c r="J209" s="40">
        <v>468.73333333333323</v>
      </c>
      <c r="K209" s="31">
        <v>444.4</v>
      </c>
      <c r="L209" s="31">
        <v>425.2</v>
      </c>
      <c r="M209" s="31">
        <v>183.03734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125.8</v>
      </c>
      <c r="D210" s="40">
        <v>123.55</v>
      </c>
      <c r="E210" s="40">
        <v>118.75</v>
      </c>
      <c r="F210" s="40">
        <v>111.7</v>
      </c>
      <c r="G210" s="40">
        <v>106.9</v>
      </c>
      <c r="H210" s="40">
        <v>130.6</v>
      </c>
      <c r="I210" s="40">
        <v>135.39999999999998</v>
      </c>
      <c r="J210" s="40">
        <v>142.44999999999999</v>
      </c>
      <c r="K210" s="31">
        <v>128.35</v>
      </c>
      <c r="L210" s="31">
        <v>116.5</v>
      </c>
      <c r="M210" s="31">
        <v>153.09168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304.05</v>
      </c>
      <c r="D211" s="40">
        <v>303.84999999999997</v>
      </c>
      <c r="E211" s="40">
        <v>298.89999999999992</v>
      </c>
      <c r="F211" s="40">
        <v>293.74999999999994</v>
      </c>
      <c r="G211" s="40">
        <v>288.7999999999999</v>
      </c>
      <c r="H211" s="40">
        <v>308.99999999999994</v>
      </c>
      <c r="I211" s="40">
        <v>313.95</v>
      </c>
      <c r="J211" s="40">
        <v>319.09999999999997</v>
      </c>
      <c r="K211" s="31">
        <v>308.8</v>
      </c>
      <c r="L211" s="31">
        <v>298.7</v>
      </c>
      <c r="M211" s="31">
        <v>31.782599999999999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2321.6</v>
      </c>
      <c r="D212" s="40">
        <v>2325.0833333333335</v>
      </c>
      <c r="E212" s="40">
        <v>2308.5166666666669</v>
      </c>
      <c r="F212" s="40">
        <v>2295.4333333333334</v>
      </c>
      <c r="G212" s="40">
        <v>2278.8666666666668</v>
      </c>
      <c r="H212" s="40">
        <v>2338.166666666667</v>
      </c>
      <c r="I212" s="40">
        <v>2354.7333333333336</v>
      </c>
      <c r="J212" s="40">
        <v>2367.8166666666671</v>
      </c>
      <c r="K212" s="31">
        <v>2341.65</v>
      </c>
      <c r="L212" s="31">
        <v>2312</v>
      </c>
      <c r="M212" s="31">
        <v>8.9531299999999998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353.6</v>
      </c>
      <c r="D213" s="40">
        <v>353.05</v>
      </c>
      <c r="E213" s="40">
        <v>351.1</v>
      </c>
      <c r="F213" s="40">
        <v>348.6</v>
      </c>
      <c r="G213" s="40">
        <v>346.65000000000003</v>
      </c>
      <c r="H213" s="40">
        <v>355.55</v>
      </c>
      <c r="I213" s="40">
        <v>357.49999999999994</v>
      </c>
      <c r="J213" s="40">
        <v>360</v>
      </c>
      <c r="K213" s="31">
        <v>355</v>
      </c>
      <c r="L213" s="31">
        <v>350.55</v>
      </c>
      <c r="M213" s="31">
        <v>12.918810000000001</v>
      </c>
      <c r="N213" s="1"/>
      <c r="O213" s="1"/>
    </row>
    <row r="214" spans="1:15" ht="12.75" customHeight="1">
      <c r="A214" s="31">
        <v>204</v>
      </c>
      <c r="B214" s="31" t="s">
        <v>851</v>
      </c>
      <c r="C214" s="31">
        <v>881.7</v>
      </c>
      <c r="D214" s="40">
        <v>875.38333333333333</v>
      </c>
      <c r="E214" s="40">
        <v>846.31666666666661</v>
      </c>
      <c r="F214" s="40">
        <v>810.93333333333328</v>
      </c>
      <c r="G214" s="40">
        <v>781.86666666666656</v>
      </c>
      <c r="H214" s="40">
        <v>910.76666666666665</v>
      </c>
      <c r="I214" s="40">
        <v>939.83333333333348</v>
      </c>
      <c r="J214" s="40">
        <v>975.2166666666667</v>
      </c>
      <c r="K214" s="31">
        <v>904.45</v>
      </c>
      <c r="L214" s="31">
        <v>840</v>
      </c>
      <c r="M214" s="31">
        <v>4.45749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40545.949999999997</v>
      </c>
      <c r="D215" s="40">
        <v>40090.466666666667</v>
      </c>
      <c r="E215" s="40">
        <v>39501.633333333331</v>
      </c>
      <c r="F215" s="40">
        <v>38457.316666666666</v>
      </c>
      <c r="G215" s="40">
        <v>37868.48333333333</v>
      </c>
      <c r="H215" s="40">
        <v>41134.783333333333</v>
      </c>
      <c r="I215" s="40">
        <v>41723.616666666661</v>
      </c>
      <c r="J215" s="40">
        <v>42767.933333333334</v>
      </c>
      <c r="K215" s="31">
        <v>40679.300000000003</v>
      </c>
      <c r="L215" s="31">
        <v>39046.15</v>
      </c>
      <c r="M215" s="31">
        <v>3.3320000000000002E-2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40.1</v>
      </c>
      <c r="D216" s="40">
        <v>40.166666666666664</v>
      </c>
      <c r="E216" s="40">
        <v>39.833333333333329</v>
      </c>
      <c r="F216" s="40">
        <v>39.566666666666663</v>
      </c>
      <c r="G216" s="40">
        <v>39.233333333333327</v>
      </c>
      <c r="H216" s="40">
        <v>40.43333333333333</v>
      </c>
      <c r="I216" s="40">
        <v>40.766666666666659</v>
      </c>
      <c r="J216" s="40">
        <v>41.033333333333331</v>
      </c>
      <c r="K216" s="31">
        <v>40.5</v>
      </c>
      <c r="L216" s="31">
        <v>39.9</v>
      </c>
      <c r="M216" s="31">
        <v>8.9181100000000004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171.7</v>
      </c>
      <c r="D217" s="40">
        <v>171.4</v>
      </c>
      <c r="E217" s="40">
        <v>169.10000000000002</v>
      </c>
      <c r="F217" s="40">
        <v>166.50000000000003</v>
      </c>
      <c r="G217" s="40">
        <v>164.20000000000005</v>
      </c>
      <c r="H217" s="40">
        <v>174</v>
      </c>
      <c r="I217" s="40">
        <v>176.3</v>
      </c>
      <c r="J217" s="40">
        <v>178.89999999999998</v>
      </c>
      <c r="K217" s="31">
        <v>173.7</v>
      </c>
      <c r="L217" s="31">
        <v>168.8</v>
      </c>
      <c r="M217" s="31">
        <v>101.7924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246.9</v>
      </c>
      <c r="D218" s="40">
        <v>250.36666666666665</v>
      </c>
      <c r="E218" s="40">
        <v>241.23333333333329</v>
      </c>
      <c r="F218" s="40">
        <v>235.56666666666663</v>
      </c>
      <c r="G218" s="40">
        <v>226.43333333333328</v>
      </c>
      <c r="H218" s="40">
        <v>256.0333333333333</v>
      </c>
      <c r="I218" s="40">
        <v>265.16666666666669</v>
      </c>
      <c r="J218" s="40">
        <v>270.83333333333331</v>
      </c>
      <c r="K218" s="31">
        <v>259.5</v>
      </c>
      <c r="L218" s="31">
        <v>244.7</v>
      </c>
      <c r="M218" s="31">
        <v>351.18682999999999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734.65</v>
      </c>
      <c r="D219" s="40">
        <v>729.19999999999993</v>
      </c>
      <c r="E219" s="40">
        <v>717.44999999999982</v>
      </c>
      <c r="F219" s="40">
        <v>700.24999999999989</v>
      </c>
      <c r="G219" s="40">
        <v>688.49999999999977</v>
      </c>
      <c r="H219" s="40">
        <v>746.39999999999986</v>
      </c>
      <c r="I219" s="40">
        <v>758.15000000000009</v>
      </c>
      <c r="J219" s="40">
        <v>775.34999999999991</v>
      </c>
      <c r="K219" s="31">
        <v>740.95</v>
      </c>
      <c r="L219" s="31">
        <v>712</v>
      </c>
      <c r="M219" s="31">
        <v>305.13303000000002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1416.35</v>
      </c>
      <c r="D220" s="40">
        <v>1420.4333333333334</v>
      </c>
      <c r="E220" s="40">
        <v>1400.8666666666668</v>
      </c>
      <c r="F220" s="40">
        <v>1385.3833333333334</v>
      </c>
      <c r="G220" s="40">
        <v>1365.8166666666668</v>
      </c>
      <c r="H220" s="40">
        <v>1435.9166666666667</v>
      </c>
      <c r="I220" s="40">
        <v>1455.4833333333333</v>
      </c>
      <c r="J220" s="40">
        <v>1470.9666666666667</v>
      </c>
      <c r="K220" s="31">
        <v>1440</v>
      </c>
      <c r="L220" s="31">
        <v>1404.95</v>
      </c>
      <c r="M220" s="31">
        <v>8.7377099999999999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586.70000000000005</v>
      </c>
      <c r="D221" s="40">
        <v>589.58333333333337</v>
      </c>
      <c r="E221" s="40">
        <v>581.36666666666679</v>
      </c>
      <c r="F221" s="40">
        <v>576.03333333333342</v>
      </c>
      <c r="G221" s="40">
        <v>567.81666666666683</v>
      </c>
      <c r="H221" s="40">
        <v>594.91666666666674</v>
      </c>
      <c r="I221" s="40">
        <v>603.13333333333321</v>
      </c>
      <c r="J221" s="40">
        <v>608.4666666666667</v>
      </c>
      <c r="K221" s="31">
        <v>597.79999999999995</v>
      </c>
      <c r="L221" s="31">
        <v>584.25</v>
      </c>
      <c r="M221" s="31">
        <v>10.19618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257.2</v>
      </c>
      <c r="D222" s="40">
        <v>263.5333333333333</v>
      </c>
      <c r="E222" s="40">
        <v>248.86666666666662</v>
      </c>
      <c r="F222" s="40">
        <v>240.5333333333333</v>
      </c>
      <c r="G222" s="40">
        <v>225.86666666666662</v>
      </c>
      <c r="H222" s="40">
        <v>271.86666666666662</v>
      </c>
      <c r="I222" s="40">
        <v>286.53333333333336</v>
      </c>
      <c r="J222" s="40">
        <v>294.86666666666662</v>
      </c>
      <c r="K222" s="31">
        <v>278.2</v>
      </c>
      <c r="L222" s="31">
        <v>255.2</v>
      </c>
      <c r="M222" s="31">
        <v>14.799849999999999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47.95</v>
      </c>
      <c r="D223" s="40">
        <v>47.233333333333327</v>
      </c>
      <c r="E223" s="40">
        <v>46.066666666666656</v>
      </c>
      <c r="F223" s="40">
        <v>44.18333333333333</v>
      </c>
      <c r="G223" s="40">
        <v>43.016666666666659</v>
      </c>
      <c r="H223" s="40">
        <v>49.116666666666653</v>
      </c>
      <c r="I223" s="40">
        <v>50.283333333333324</v>
      </c>
      <c r="J223" s="40">
        <v>52.16666666666665</v>
      </c>
      <c r="K223" s="31">
        <v>48.4</v>
      </c>
      <c r="L223" s="31">
        <v>45.35</v>
      </c>
      <c r="M223" s="31">
        <v>165.23623000000001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14.25</v>
      </c>
      <c r="D224" s="40">
        <v>14.450000000000001</v>
      </c>
      <c r="E224" s="40">
        <v>13.700000000000003</v>
      </c>
      <c r="F224" s="40">
        <v>13.150000000000002</v>
      </c>
      <c r="G224" s="40">
        <v>12.400000000000004</v>
      </c>
      <c r="H224" s="40">
        <v>15.000000000000002</v>
      </c>
      <c r="I224" s="40">
        <v>15.749999999999998</v>
      </c>
      <c r="J224" s="40">
        <v>16.3</v>
      </c>
      <c r="K224" s="31">
        <v>15.2</v>
      </c>
      <c r="L224" s="31">
        <v>13.9</v>
      </c>
      <c r="M224" s="31">
        <v>5784.4456499999997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51.45</v>
      </c>
      <c r="D225" s="40">
        <v>51.216666666666669</v>
      </c>
      <c r="E225" s="40">
        <v>50.583333333333336</v>
      </c>
      <c r="F225" s="40">
        <v>49.716666666666669</v>
      </c>
      <c r="G225" s="40">
        <v>49.083333333333336</v>
      </c>
      <c r="H225" s="40">
        <v>52.083333333333336</v>
      </c>
      <c r="I225" s="40">
        <v>52.716666666666661</v>
      </c>
      <c r="J225" s="40">
        <v>53.583333333333336</v>
      </c>
      <c r="K225" s="31">
        <v>51.85</v>
      </c>
      <c r="L225" s="31">
        <v>50.35</v>
      </c>
      <c r="M225" s="31">
        <v>64.773579999999995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47.8</v>
      </c>
      <c r="D226" s="40">
        <v>47.583333333333336</v>
      </c>
      <c r="E226" s="40">
        <v>47.116666666666674</v>
      </c>
      <c r="F226" s="40">
        <v>46.433333333333337</v>
      </c>
      <c r="G226" s="40">
        <v>45.966666666666676</v>
      </c>
      <c r="H226" s="40">
        <v>48.266666666666673</v>
      </c>
      <c r="I226" s="40">
        <v>48.733333333333327</v>
      </c>
      <c r="J226" s="40">
        <v>49.416666666666671</v>
      </c>
      <c r="K226" s="31">
        <v>48.05</v>
      </c>
      <c r="L226" s="31">
        <v>46.9</v>
      </c>
      <c r="M226" s="31">
        <v>185.13543999999999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254.95</v>
      </c>
      <c r="D227" s="40">
        <v>255.03333333333333</v>
      </c>
      <c r="E227" s="40">
        <v>252.31666666666666</v>
      </c>
      <c r="F227" s="40">
        <v>249.68333333333334</v>
      </c>
      <c r="G227" s="40">
        <v>246.96666666666667</v>
      </c>
      <c r="H227" s="40">
        <v>257.66666666666663</v>
      </c>
      <c r="I227" s="40">
        <v>260.38333333333333</v>
      </c>
      <c r="J227" s="40">
        <v>263.01666666666665</v>
      </c>
      <c r="K227" s="31">
        <v>257.75</v>
      </c>
      <c r="L227" s="31">
        <v>252.4</v>
      </c>
      <c r="M227" s="31">
        <v>68.567639999999997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1177.25</v>
      </c>
      <c r="D228" s="40">
        <v>1213.4166666666667</v>
      </c>
      <c r="E228" s="40">
        <v>1127.8333333333335</v>
      </c>
      <c r="F228" s="40">
        <v>1078.4166666666667</v>
      </c>
      <c r="G228" s="40">
        <v>992.83333333333348</v>
      </c>
      <c r="H228" s="40">
        <v>1262.8333333333335</v>
      </c>
      <c r="I228" s="40">
        <v>1348.416666666667</v>
      </c>
      <c r="J228" s="40">
        <v>1397.8333333333335</v>
      </c>
      <c r="K228" s="31">
        <v>1299</v>
      </c>
      <c r="L228" s="31">
        <v>1164</v>
      </c>
      <c r="M228" s="31">
        <v>0.14918999999999999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498.65</v>
      </c>
      <c r="D229" s="40">
        <v>497.65000000000003</v>
      </c>
      <c r="E229" s="40">
        <v>493.50000000000006</v>
      </c>
      <c r="F229" s="40">
        <v>488.35</v>
      </c>
      <c r="G229" s="40">
        <v>484.20000000000005</v>
      </c>
      <c r="H229" s="40">
        <v>502.80000000000007</v>
      </c>
      <c r="I229" s="40">
        <v>506.95000000000005</v>
      </c>
      <c r="J229" s="40">
        <v>512.10000000000014</v>
      </c>
      <c r="K229" s="31">
        <v>501.8</v>
      </c>
      <c r="L229" s="31">
        <v>492.5</v>
      </c>
      <c r="M229" s="31">
        <v>8.2394400000000001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324.60000000000002</v>
      </c>
      <c r="D230" s="40">
        <v>324.8</v>
      </c>
      <c r="E230" s="40">
        <v>317.90000000000003</v>
      </c>
      <c r="F230" s="40">
        <v>311.20000000000005</v>
      </c>
      <c r="G230" s="40">
        <v>304.30000000000007</v>
      </c>
      <c r="H230" s="40">
        <v>331.5</v>
      </c>
      <c r="I230" s="40">
        <v>338.4</v>
      </c>
      <c r="J230" s="40">
        <v>345.09999999999997</v>
      </c>
      <c r="K230" s="31">
        <v>331.7</v>
      </c>
      <c r="L230" s="31">
        <v>318.10000000000002</v>
      </c>
      <c r="M230" s="31">
        <v>2.9958800000000001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1495.05</v>
      </c>
      <c r="D231" s="40">
        <v>1498.2</v>
      </c>
      <c r="E231" s="40">
        <v>1478.5</v>
      </c>
      <c r="F231" s="40">
        <v>1461.95</v>
      </c>
      <c r="G231" s="40">
        <v>1442.25</v>
      </c>
      <c r="H231" s="40">
        <v>1514.75</v>
      </c>
      <c r="I231" s="40">
        <v>1534.4500000000003</v>
      </c>
      <c r="J231" s="40">
        <v>1551</v>
      </c>
      <c r="K231" s="31">
        <v>1517.9</v>
      </c>
      <c r="L231" s="31">
        <v>1481.65</v>
      </c>
      <c r="M231" s="31">
        <v>0.27393000000000001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195.25</v>
      </c>
      <c r="D232" s="40">
        <v>193.70000000000002</v>
      </c>
      <c r="E232" s="40">
        <v>190.90000000000003</v>
      </c>
      <c r="F232" s="40">
        <v>186.55</v>
      </c>
      <c r="G232" s="40">
        <v>183.75000000000003</v>
      </c>
      <c r="H232" s="40">
        <v>198.05000000000004</v>
      </c>
      <c r="I232" s="40">
        <v>200.85000000000005</v>
      </c>
      <c r="J232" s="40">
        <v>205.20000000000005</v>
      </c>
      <c r="K232" s="31">
        <v>196.5</v>
      </c>
      <c r="L232" s="31">
        <v>189.35</v>
      </c>
      <c r="M232" s="31">
        <v>61.30489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185.95</v>
      </c>
      <c r="D233" s="40">
        <v>185.93333333333331</v>
      </c>
      <c r="E233" s="40">
        <v>184.31666666666661</v>
      </c>
      <c r="F233" s="40">
        <v>182.68333333333331</v>
      </c>
      <c r="G233" s="40">
        <v>181.06666666666661</v>
      </c>
      <c r="H233" s="40">
        <v>187.56666666666661</v>
      </c>
      <c r="I233" s="40">
        <v>189.18333333333334</v>
      </c>
      <c r="J233" s="40">
        <v>190.81666666666661</v>
      </c>
      <c r="K233" s="31">
        <v>187.55</v>
      </c>
      <c r="L233" s="31">
        <v>184.3</v>
      </c>
      <c r="M233" s="31">
        <v>8.6397700000000004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7145</v>
      </c>
      <c r="D234" s="40">
        <v>7140</v>
      </c>
      <c r="E234" s="40">
        <v>7080</v>
      </c>
      <c r="F234" s="40">
        <v>7015</v>
      </c>
      <c r="G234" s="40">
        <v>6955</v>
      </c>
      <c r="H234" s="40">
        <v>7205</v>
      </c>
      <c r="I234" s="40">
        <v>7265</v>
      </c>
      <c r="J234" s="40">
        <v>7330</v>
      </c>
      <c r="K234" s="31">
        <v>7200</v>
      </c>
      <c r="L234" s="31">
        <v>7075</v>
      </c>
      <c r="M234" s="31">
        <v>0.57194999999999996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146.19999999999999</v>
      </c>
      <c r="D235" s="40">
        <v>145.95000000000002</v>
      </c>
      <c r="E235" s="40">
        <v>144.60000000000002</v>
      </c>
      <c r="F235" s="40">
        <v>143</v>
      </c>
      <c r="G235" s="40">
        <v>141.65</v>
      </c>
      <c r="H235" s="40">
        <v>147.55000000000004</v>
      </c>
      <c r="I235" s="40">
        <v>148.9</v>
      </c>
      <c r="J235" s="40">
        <v>150.50000000000006</v>
      </c>
      <c r="K235" s="31">
        <v>147.30000000000001</v>
      </c>
      <c r="L235" s="31">
        <v>144.35</v>
      </c>
      <c r="M235" s="31">
        <v>20.703749999999999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1945.25</v>
      </c>
      <c r="D236" s="40">
        <v>1934.8166666666666</v>
      </c>
      <c r="E236" s="40">
        <v>1905.6333333333332</v>
      </c>
      <c r="F236" s="40">
        <v>1866.0166666666667</v>
      </c>
      <c r="G236" s="40">
        <v>1836.8333333333333</v>
      </c>
      <c r="H236" s="40">
        <v>1974.4333333333332</v>
      </c>
      <c r="I236" s="40">
        <v>2003.6166666666666</v>
      </c>
      <c r="J236" s="40">
        <v>2043.2333333333331</v>
      </c>
      <c r="K236" s="31">
        <v>1964</v>
      </c>
      <c r="L236" s="31">
        <v>1895.2</v>
      </c>
      <c r="M236" s="31">
        <v>20.255279999999999</v>
      </c>
      <c r="N236" s="1"/>
      <c r="O236" s="1"/>
    </row>
    <row r="237" spans="1:15" ht="12.75" customHeight="1">
      <c r="A237" s="31">
        <v>227</v>
      </c>
      <c r="B237" s="31" t="s">
        <v>852</v>
      </c>
      <c r="C237" s="31">
        <v>2068.1999999999998</v>
      </c>
      <c r="D237" s="40">
        <v>2077.5166666666664</v>
      </c>
      <c r="E237" s="40">
        <v>2040.6833333333329</v>
      </c>
      <c r="F237" s="40">
        <v>2013.1666666666665</v>
      </c>
      <c r="G237" s="40">
        <v>1976.333333333333</v>
      </c>
      <c r="H237" s="40">
        <v>2105.0333333333328</v>
      </c>
      <c r="I237" s="40">
        <v>2141.8666666666668</v>
      </c>
      <c r="J237" s="40">
        <v>2169.3833333333328</v>
      </c>
      <c r="K237" s="31">
        <v>2114.35</v>
      </c>
      <c r="L237" s="31">
        <v>2050</v>
      </c>
      <c r="M237" s="31">
        <v>0.28981000000000001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424.2</v>
      </c>
      <c r="D238" s="40">
        <v>420.91666666666669</v>
      </c>
      <c r="E238" s="40">
        <v>410.78333333333336</v>
      </c>
      <c r="F238" s="40">
        <v>397.36666666666667</v>
      </c>
      <c r="G238" s="40">
        <v>387.23333333333335</v>
      </c>
      <c r="H238" s="40">
        <v>434.33333333333337</v>
      </c>
      <c r="I238" s="40">
        <v>444.4666666666667</v>
      </c>
      <c r="J238" s="40">
        <v>457.88333333333338</v>
      </c>
      <c r="K238" s="31">
        <v>431.05</v>
      </c>
      <c r="L238" s="31">
        <v>407.5</v>
      </c>
      <c r="M238" s="31">
        <v>2.6933199999999999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926.65</v>
      </c>
      <c r="D239" s="40">
        <v>927.98333333333323</v>
      </c>
      <c r="E239" s="40">
        <v>919.46666666666647</v>
      </c>
      <c r="F239" s="40">
        <v>912.28333333333319</v>
      </c>
      <c r="G239" s="40">
        <v>903.76666666666642</v>
      </c>
      <c r="H239" s="40">
        <v>935.16666666666652</v>
      </c>
      <c r="I239" s="40">
        <v>943.68333333333317</v>
      </c>
      <c r="J239" s="40">
        <v>950.86666666666656</v>
      </c>
      <c r="K239" s="31">
        <v>936.5</v>
      </c>
      <c r="L239" s="31">
        <v>920.8</v>
      </c>
      <c r="M239" s="31">
        <v>34.347349999999999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269.3</v>
      </c>
      <c r="D240" s="40">
        <v>268.95</v>
      </c>
      <c r="E240" s="40">
        <v>265.34999999999997</v>
      </c>
      <c r="F240" s="40">
        <v>261.39999999999998</v>
      </c>
      <c r="G240" s="40">
        <v>257.79999999999995</v>
      </c>
      <c r="H240" s="40">
        <v>272.89999999999998</v>
      </c>
      <c r="I240" s="40">
        <v>276.5</v>
      </c>
      <c r="J240" s="40">
        <v>280.45</v>
      </c>
      <c r="K240" s="31">
        <v>272.55</v>
      </c>
      <c r="L240" s="31">
        <v>265</v>
      </c>
      <c r="M240" s="31">
        <v>29.291910000000001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40.15</v>
      </c>
      <c r="D241" s="40">
        <v>40.233333333333327</v>
      </c>
      <c r="E241" s="40">
        <v>39.766666666666652</v>
      </c>
      <c r="F241" s="40">
        <v>39.383333333333326</v>
      </c>
      <c r="G241" s="40">
        <v>38.91666666666665</v>
      </c>
      <c r="H241" s="40">
        <v>40.616666666666653</v>
      </c>
      <c r="I241" s="40">
        <v>41.083333333333336</v>
      </c>
      <c r="J241" s="40">
        <v>41.466666666666654</v>
      </c>
      <c r="K241" s="31">
        <v>40.700000000000003</v>
      </c>
      <c r="L241" s="31">
        <v>39.85</v>
      </c>
      <c r="M241" s="31">
        <v>17.798950000000001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1711.65</v>
      </c>
      <c r="D242" s="40">
        <v>1710.1833333333334</v>
      </c>
      <c r="E242" s="40">
        <v>1695.4666666666667</v>
      </c>
      <c r="F242" s="40">
        <v>1679.2833333333333</v>
      </c>
      <c r="G242" s="40">
        <v>1664.5666666666666</v>
      </c>
      <c r="H242" s="40">
        <v>1726.3666666666668</v>
      </c>
      <c r="I242" s="40">
        <v>1741.0833333333335</v>
      </c>
      <c r="J242" s="40">
        <v>1757.2666666666669</v>
      </c>
      <c r="K242" s="31">
        <v>1724.9</v>
      </c>
      <c r="L242" s="31">
        <v>1694</v>
      </c>
      <c r="M242" s="31">
        <v>42.02122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1251.5999999999999</v>
      </c>
      <c r="D243" s="40">
        <v>1239.6666666666667</v>
      </c>
      <c r="E243" s="40">
        <v>1217.9333333333334</v>
      </c>
      <c r="F243" s="40">
        <v>1184.2666666666667</v>
      </c>
      <c r="G243" s="40">
        <v>1162.5333333333333</v>
      </c>
      <c r="H243" s="40">
        <v>1273.3333333333335</v>
      </c>
      <c r="I243" s="40">
        <v>1295.0666666666666</v>
      </c>
      <c r="J243" s="40">
        <v>1328.7333333333336</v>
      </c>
      <c r="K243" s="31">
        <v>1261.4000000000001</v>
      </c>
      <c r="L243" s="31">
        <v>1206</v>
      </c>
      <c r="M243" s="31">
        <v>0.30375999999999997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358.9</v>
      </c>
      <c r="D244" s="40">
        <v>354.83333333333331</v>
      </c>
      <c r="E244" s="40">
        <v>346.66666666666663</v>
      </c>
      <c r="F244" s="40">
        <v>334.43333333333334</v>
      </c>
      <c r="G244" s="40">
        <v>326.26666666666665</v>
      </c>
      <c r="H244" s="40">
        <v>367.06666666666661</v>
      </c>
      <c r="I244" s="40">
        <v>375.23333333333323</v>
      </c>
      <c r="J244" s="40">
        <v>387.46666666666658</v>
      </c>
      <c r="K244" s="31">
        <v>363</v>
      </c>
      <c r="L244" s="31">
        <v>342.6</v>
      </c>
      <c r="M244" s="31">
        <v>5.5008499999999998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660.65</v>
      </c>
      <c r="D245" s="40">
        <v>658.38333333333333</v>
      </c>
      <c r="E245" s="40">
        <v>648.4666666666667</v>
      </c>
      <c r="F245" s="40">
        <v>636.28333333333342</v>
      </c>
      <c r="G245" s="40">
        <v>626.36666666666679</v>
      </c>
      <c r="H245" s="40">
        <v>670.56666666666661</v>
      </c>
      <c r="I245" s="40">
        <v>680.48333333333335</v>
      </c>
      <c r="J245" s="40">
        <v>692.66666666666652</v>
      </c>
      <c r="K245" s="31">
        <v>668.3</v>
      </c>
      <c r="L245" s="31">
        <v>646.20000000000005</v>
      </c>
      <c r="M245" s="31">
        <v>2.4815800000000001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20.95</v>
      </c>
      <c r="D246" s="40">
        <v>20.933333333333334</v>
      </c>
      <c r="E246" s="40">
        <v>20.816666666666666</v>
      </c>
      <c r="F246" s="40">
        <v>20.683333333333334</v>
      </c>
      <c r="G246" s="40">
        <v>20.566666666666666</v>
      </c>
      <c r="H246" s="40">
        <v>21.066666666666666</v>
      </c>
      <c r="I246" s="40">
        <v>21.183333333333334</v>
      </c>
      <c r="J246" s="40">
        <v>21.316666666666666</v>
      </c>
      <c r="K246" s="31">
        <v>21.05</v>
      </c>
      <c r="L246" s="31">
        <v>20.8</v>
      </c>
      <c r="M246" s="31">
        <v>29.870629999999998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120.6</v>
      </c>
      <c r="D247" s="40">
        <v>121.39999999999999</v>
      </c>
      <c r="E247" s="40">
        <v>119.44999999999999</v>
      </c>
      <c r="F247" s="40">
        <v>118.3</v>
      </c>
      <c r="G247" s="40">
        <v>116.35</v>
      </c>
      <c r="H247" s="40">
        <v>122.54999999999998</v>
      </c>
      <c r="I247" s="40">
        <v>124.5</v>
      </c>
      <c r="J247" s="40">
        <v>125.64999999999998</v>
      </c>
      <c r="K247" s="31">
        <v>123.35</v>
      </c>
      <c r="L247" s="31">
        <v>120.25</v>
      </c>
      <c r="M247" s="31">
        <v>96.431200000000004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444.25</v>
      </c>
      <c r="D248" s="40">
        <v>445.36666666666662</v>
      </c>
      <c r="E248" s="40">
        <v>440.73333333333323</v>
      </c>
      <c r="F248" s="40">
        <v>437.21666666666664</v>
      </c>
      <c r="G248" s="40">
        <v>432.58333333333326</v>
      </c>
      <c r="H248" s="40">
        <v>448.88333333333321</v>
      </c>
      <c r="I248" s="40">
        <v>453.51666666666654</v>
      </c>
      <c r="J248" s="40">
        <v>457.03333333333319</v>
      </c>
      <c r="K248" s="31">
        <v>450</v>
      </c>
      <c r="L248" s="31">
        <v>441.85</v>
      </c>
      <c r="M248" s="31">
        <v>1.1003000000000001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2011.5</v>
      </c>
      <c r="D249" s="40">
        <v>2015.1499999999999</v>
      </c>
      <c r="E249" s="40">
        <v>1991.3499999999997</v>
      </c>
      <c r="F249" s="40">
        <v>1971.1999999999998</v>
      </c>
      <c r="G249" s="40">
        <v>1947.3999999999996</v>
      </c>
      <c r="H249" s="40">
        <v>2035.2999999999997</v>
      </c>
      <c r="I249" s="40">
        <v>2059.1</v>
      </c>
      <c r="J249" s="40">
        <v>2079.25</v>
      </c>
      <c r="K249" s="31">
        <v>2038.95</v>
      </c>
      <c r="L249" s="31">
        <v>1995</v>
      </c>
      <c r="M249" s="31">
        <v>7.4140199999999998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222.15</v>
      </c>
      <c r="D250" s="40">
        <v>223.13333333333335</v>
      </c>
      <c r="E250" s="40">
        <v>219.81666666666672</v>
      </c>
      <c r="F250" s="40">
        <v>217.48333333333338</v>
      </c>
      <c r="G250" s="40">
        <v>214.16666666666674</v>
      </c>
      <c r="H250" s="40">
        <v>225.4666666666667</v>
      </c>
      <c r="I250" s="40">
        <v>228.78333333333336</v>
      </c>
      <c r="J250" s="40">
        <v>231.11666666666667</v>
      </c>
      <c r="K250" s="31">
        <v>226.45</v>
      </c>
      <c r="L250" s="31">
        <v>220.8</v>
      </c>
      <c r="M250" s="31">
        <v>7.9737400000000003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45.1</v>
      </c>
      <c r="D251" s="40">
        <v>45.133333333333326</v>
      </c>
      <c r="E251" s="40">
        <v>44.766666666666652</v>
      </c>
      <c r="F251" s="40">
        <v>44.433333333333323</v>
      </c>
      <c r="G251" s="40">
        <v>44.066666666666649</v>
      </c>
      <c r="H251" s="40">
        <v>45.466666666666654</v>
      </c>
      <c r="I251" s="40">
        <v>45.833333333333329</v>
      </c>
      <c r="J251" s="40">
        <v>46.166666666666657</v>
      </c>
      <c r="K251" s="31">
        <v>45.5</v>
      </c>
      <c r="L251" s="31">
        <v>44.8</v>
      </c>
      <c r="M251" s="31">
        <v>6.8520300000000001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823.05</v>
      </c>
      <c r="D252" s="40">
        <v>819.94999999999993</v>
      </c>
      <c r="E252" s="40">
        <v>810.09999999999991</v>
      </c>
      <c r="F252" s="40">
        <v>797.15</v>
      </c>
      <c r="G252" s="40">
        <v>787.3</v>
      </c>
      <c r="H252" s="40">
        <v>832.89999999999986</v>
      </c>
      <c r="I252" s="40">
        <v>842.75</v>
      </c>
      <c r="J252" s="40">
        <v>855.69999999999982</v>
      </c>
      <c r="K252" s="31">
        <v>829.8</v>
      </c>
      <c r="L252" s="31">
        <v>807</v>
      </c>
      <c r="M252" s="31">
        <v>45.28051</v>
      </c>
      <c r="N252" s="1"/>
      <c r="O252" s="1"/>
    </row>
    <row r="253" spans="1:15" ht="12.75" customHeight="1">
      <c r="A253" s="31">
        <v>243</v>
      </c>
      <c r="B253" s="31" t="s">
        <v>845</v>
      </c>
      <c r="C253" s="31">
        <v>23.2</v>
      </c>
      <c r="D253" s="40">
        <v>23.3</v>
      </c>
      <c r="E253" s="40">
        <v>23</v>
      </c>
      <c r="F253" s="40">
        <v>22.8</v>
      </c>
      <c r="G253" s="40">
        <v>22.5</v>
      </c>
      <c r="H253" s="40">
        <v>23.5</v>
      </c>
      <c r="I253" s="40">
        <v>23.800000000000004</v>
      </c>
      <c r="J253" s="40">
        <v>24</v>
      </c>
      <c r="K253" s="31">
        <v>23.6</v>
      </c>
      <c r="L253" s="31">
        <v>23.1</v>
      </c>
      <c r="M253" s="31">
        <v>63.282409999999999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771.2</v>
      </c>
      <c r="D254" s="40">
        <v>762.66666666666663</v>
      </c>
      <c r="E254" s="40">
        <v>748.33333333333326</v>
      </c>
      <c r="F254" s="40">
        <v>725.46666666666658</v>
      </c>
      <c r="G254" s="40">
        <v>711.13333333333321</v>
      </c>
      <c r="H254" s="40">
        <v>785.5333333333333</v>
      </c>
      <c r="I254" s="40">
        <v>799.86666666666656</v>
      </c>
      <c r="J254" s="40">
        <v>822.73333333333335</v>
      </c>
      <c r="K254" s="31">
        <v>777</v>
      </c>
      <c r="L254" s="31">
        <v>739.8</v>
      </c>
      <c r="M254" s="31">
        <v>2.5523899999999999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220.65</v>
      </c>
      <c r="D255" s="40">
        <v>220.23333333333335</v>
      </c>
      <c r="E255" s="40">
        <v>218.51666666666671</v>
      </c>
      <c r="F255" s="40">
        <v>216.38333333333335</v>
      </c>
      <c r="G255" s="40">
        <v>214.66666666666671</v>
      </c>
      <c r="H255" s="40">
        <v>222.3666666666667</v>
      </c>
      <c r="I255" s="40">
        <v>224.08333333333334</v>
      </c>
      <c r="J255" s="40">
        <v>226.2166666666667</v>
      </c>
      <c r="K255" s="31">
        <v>221.95</v>
      </c>
      <c r="L255" s="31">
        <v>218.1</v>
      </c>
      <c r="M255" s="31">
        <v>89.038420000000002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111.9</v>
      </c>
      <c r="D256" s="40">
        <v>112.35000000000001</v>
      </c>
      <c r="E256" s="40">
        <v>110.70000000000002</v>
      </c>
      <c r="F256" s="40">
        <v>109.50000000000001</v>
      </c>
      <c r="G256" s="40">
        <v>107.85000000000002</v>
      </c>
      <c r="H256" s="40">
        <v>113.55000000000001</v>
      </c>
      <c r="I256" s="40">
        <v>115.20000000000002</v>
      </c>
      <c r="J256" s="40">
        <v>116.4</v>
      </c>
      <c r="K256" s="31">
        <v>114</v>
      </c>
      <c r="L256" s="31">
        <v>111.15</v>
      </c>
      <c r="M256" s="31">
        <v>2.4760800000000001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111.85</v>
      </c>
      <c r="D257" s="40">
        <v>110.10000000000001</v>
      </c>
      <c r="E257" s="40">
        <v>101.30000000000001</v>
      </c>
      <c r="F257" s="40">
        <v>90.75</v>
      </c>
      <c r="G257" s="40">
        <v>81.95</v>
      </c>
      <c r="H257" s="40">
        <v>120.65000000000002</v>
      </c>
      <c r="I257" s="40">
        <v>129.44999999999999</v>
      </c>
      <c r="J257" s="40">
        <v>140.00000000000003</v>
      </c>
      <c r="K257" s="31">
        <v>118.9</v>
      </c>
      <c r="L257" s="31">
        <v>99.55</v>
      </c>
      <c r="M257" s="31">
        <v>19.69125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1599.85</v>
      </c>
      <c r="D258" s="40">
        <v>1592.2666666666667</v>
      </c>
      <c r="E258" s="40">
        <v>1576.5333333333333</v>
      </c>
      <c r="F258" s="40">
        <v>1553.2166666666667</v>
      </c>
      <c r="G258" s="40">
        <v>1537.4833333333333</v>
      </c>
      <c r="H258" s="40">
        <v>1615.5833333333333</v>
      </c>
      <c r="I258" s="40">
        <v>1631.3166666666664</v>
      </c>
      <c r="J258" s="40">
        <v>1654.6333333333332</v>
      </c>
      <c r="K258" s="31">
        <v>1608</v>
      </c>
      <c r="L258" s="31">
        <v>1568.95</v>
      </c>
      <c r="M258" s="31">
        <v>0.33674999999999999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1878.1</v>
      </c>
      <c r="D259" s="40">
        <v>1881.7166666666665</v>
      </c>
      <c r="E259" s="40">
        <v>1863.4333333333329</v>
      </c>
      <c r="F259" s="40">
        <v>1848.7666666666664</v>
      </c>
      <c r="G259" s="40">
        <v>1830.4833333333329</v>
      </c>
      <c r="H259" s="40">
        <v>1896.383333333333</v>
      </c>
      <c r="I259" s="40">
        <v>1914.6666666666663</v>
      </c>
      <c r="J259" s="40">
        <v>1929.333333333333</v>
      </c>
      <c r="K259" s="31">
        <v>1900</v>
      </c>
      <c r="L259" s="31">
        <v>1867.05</v>
      </c>
      <c r="M259" s="31">
        <v>5.3429999999999998E-2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105.3</v>
      </c>
      <c r="D260" s="40">
        <v>106.2</v>
      </c>
      <c r="E260" s="40">
        <v>104.10000000000001</v>
      </c>
      <c r="F260" s="40">
        <v>102.9</v>
      </c>
      <c r="G260" s="40">
        <v>100.80000000000001</v>
      </c>
      <c r="H260" s="40">
        <v>107.4</v>
      </c>
      <c r="I260" s="40">
        <v>109.5</v>
      </c>
      <c r="J260" s="40">
        <v>110.7</v>
      </c>
      <c r="K260" s="31">
        <v>108.3</v>
      </c>
      <c r="L260" s="31">
        <v>105</v>
      </c>
      <c r="M260" s="31">
        <v>7.0389299999999997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367.95</v>
      </c>
      <c r="D261" s="40">
        <v>365.90000000000003</v>
      </c>
      <c r="E261" s="40">
        <v>361.10000000000008</v>
      </c>
      <c r="F261" s="40">
        <v>354.25000000000006</v>
      </c>
      <c r="G261" s="40">
        <v>349.4500000000001</v>
      </c>
      <c r="H261" s="40">
        <v>372.75000000000006</v>
      </c>
      <c r="I261" s="40">
        <v>377.55</v>
      </c>
      <c r="J261" s="40">
        <v>384.40000000000003</v>
      </c>
      <c r="K261" s="31">
        <v>370.7</v>
      </c>
      <c r="L261" s="31">
        <v>359.05</v>
      </c>
      <c r="M261" s="31">
        <v>59.086379999999998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3361.2</v>
      </c>
      <c r="D262" s="40">
        <v>3330.25</v>
      </c>
      <c r="E262" s="40">
        <v>3287.95</v>
      </c>
      <c r="F262" s="40">
        <v>3214.7</v>
      </c>
      <c r="G262" s="40">
        <v>3172.3999999999996</v>
      </c>
      <c r="H262" s="40">
        <v>3403.5</v>
      </c>
      <c r="I262" s="40">
        <v>3445.8</v>
      </c>
      <c r="J262" s="40">
        <v>3519.05</v>
      </c>
      <c r="K262" s="31">
        <v>3372.55</v>
      </c>
      <c r="L262" s="31">
        <v>3257</v>
      </c>
      <c r="M262" s="31">
        <v>0.62529999999999997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621.25</v>
      </c>
      <c r="D263" s="40">
        <v>623.55000000000007</v>
      </c>
      <c r="E263" s="40">
        <v>617.70000000000016</v>
      </c>
      <c r="F263" s="40">
        <v>614.15000000000009</v>
      </c>
      <c r="G263" s="40">
        <v>608.30000000000018</v>
      </c>
      <c r="H263" s="40">
        <v>627.10000000000014</v>
      </c>
      <c r="I263" s="40">
        <v>632.95000000000005</v>
      </c>
      <c r="J263" s="40">
        <v>636.50000000000011</v>
      </c>
      <c r="K263" s="31">
        <v>629.4</v>
      </c>
      <c r="L263" s="31">
        <v>620</v>
      </c>
      <c r="M263" s="31">
        <v>0.41891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209.2</v>
      </c>
      <c r="D264" s="40">
        <v>208.44999999999996</v>
      </c>
      <c r="E264" s="40">
        <v>206.54999999999993</v>
      </c>
      <c r="F264" s="40">
        <v>203.89999999999998</v>
      </c>
      <c r="G264" s="40">
        <v>201.99999999999994</v>
      </c>
      <c r="H264" s="40">
        <v>211.09999999999991</v>
      </c>
      <c r="I264" s="40">
        <v>212.99999999999994</v>
      </c>
      <c r="J264" s="40">
        <v>215.64999999999989</v>
      </c>
      <c r="K264" s="31">
        <v>210.35</v>
      </c>
      <c r="L264" s="31">
        <v>205.8</v>
      </c>
      <c r="M264" s="31">
        <v>3.0299299999999998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137.9</v>
      </c>
      <c r="D265" s="40">
        <v>138.21666666666667</v>
      </c>
      <c r="E265" s="40">
        <v>135.93333333333334</v>
      </c>
      <c r="F265" s="40">
        <v>133.96666666666667</v>
      </c>
      <c r="G265" s="40">
        <v>131.68333333333334</v>
      </c>
      <c r="H265" s="40">
        <v>140.18333333333334</v>
      </c>
      <c r="I265" s="40">
        <v>142.4666666666667</v>
      </c>
      <c r="J265" s="40">
        <v>144.43333333333334</v>
      </c>
      <c r="K265" s="31">
        <v>140.5</v>
      </c>
      <c r="L265" s="31">
        <v>136.25</v>
      </c>
      <c r="M265" s="31">
        <v>10.25253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70.05</v>
      </c>
      <c r="D266" s="40">
        <v>69.95</v>
      </c>
      <c r="E266" s="40">
        <v>69.2</v>
      </c>
      <c r="F266" s="40">
        <v>68.349999999999994</v>
      </c>
      <c r="G266" s="40">
        <v>67.599999999999994</v>
      </c>
      <c r="H266" s="40">
        <v>70.800000000000011</v>
      </c>
      <c r="I266" s="40">
        <v>71.550000000000011</v>
      </c>
      <c r="J266" s="40">
        <v>72.40000000000002</v>
      </c>
      <c r="K266" s="31">
        <v>70.7</v>
      </c>
      <c r="L266" s="31">
        <v>69.099999999999994</v>
      </c>
      <c r="M266" s="31">
        <v>23.233599999999999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170.8</v>
      </c>
      <c r="D267" s="40">
        <v>168.48333333333335</v>
      </c>
      <c r="E267" s="40">
        <v>163.31666666666669</v>
      </c>
      <c r="F267" s="40">
        <v>155.83333333333334</v>
      </c>
      <c r="G267" s="40">
        <v>150.66666666666669</v>
      </c>
      <c r="H267" s="40">
        <v>175.9666666666667</v>
      </c>
      <c r="I267" s="40">
        <v>181.13333333333333</v>
      </c>
      <c r="J267" s="40">
        <v>188.6166666666667</v>
      </c>
      <c r="K267" s="31">
        <v>173.65</v>
      </c>
      <c r="L267" s="31">
        <v>161</v>
      </c>
      <c r="M267" s="31">
        <v>14.55452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297.7</v>
      </c>
      <c r="D268" s="40">
        <v>294.06666666666666</v>
      </c>
      <c r="E268" s="40">
        <v>288.98333333333335</v>
      </c>
      <c r="F268" s="40">
        <v>280.26666666666671</v>
      </c>
      <c r="G268" s="40">
        <v>275.18333333333339</v>
      </c>
      <c r="H268" s="40">
        <v>302.7833333333333</v>
      </c>
      <c r="I268" s="40">
        <v>307.86666666666667</v>
      </c>
      <c r="J268" s="40">
        <v>316.58333333333326</v>
      </c>
      <c r="K268" s="31">
        <v>299.14999999999998</v>
      </c>
      <c r="L268" s="31">
        <v>285.35000000000002</v>
      </c>
      <c r="M268" s="31">
        <v>2.1377199999999998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307</v>
      </c>
      <c r="D269" s="40">
        <v>310.23333333333335</v>
      </c>
      <c r="E269" s="40">
        <v>301.76666666666671</v>
      </c>
      <c r="F269" s="40">
        <v>296.53333333333336</v>
      </c>
      <c r="G269" s="40">
        <v>288.06666666666672</v>
      </c>
      <c r="H269" s="40">
        <v>315.4666666666667</v>
      </c>
      <c r="I269" s="40">
        <v>323.93333333333339</v>
      </c>
      <c r="J269" s="40">
        <v>329.16666666666669</v>
      </c>
      <c r="K269" s="31">
        <v>318.7</v>
      </c>
      <c r="L269" s="31">
        <v>305</v>
      </c>
      <c r="M269" s="31">
        <v>15.35829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660.65</v>
      </c>
      <c r="D270" s="40">
        <v>657.15</v>
      </c>
      <c r="E270" s="40">
        <v>650.65</v>
      </c>
      <c r="F270" s="40">
        <v>640.65</v>
      </c>
      <c r="G270" s="40">
        <v>634.15</v>
      </c>
      <c r="H270" s="40">
        <v>667.15</v>
      </c>
      <c r="I270" s="40">
        <v>673.65</v>
      </c>
      <c r="J270" s="40">
        <v>683.65</v>
      </c>
      <c r="K270" s="31">
        <v>663.65</v>
      </c>
      <c r="L270" s="31">
        <v>647.15</v>
      </c>
      <c r="M270" s="31">
        <v>128.96360000000001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3792.35</v>
      </c>
      <c r="D271" s="40">
        <v>3771.8000000000006</v>
      </c>
      <c r="E271" s="40">
        <v>3735.6000000000013</v>
      </c>
      <c r="F271" s="40">
        <v>3678.8500000000008</v>
      </c>
      <c r="G271" s="40">
        <v>3642.6500000000015</v>
      </c>
      <c r="H271" s="40">
        <v>3828.5500000000011</v>
      </c>
      <c r="I271" s="40">
        <v>3864.7500000000009</v>
      </c>
      <c r="J271" s="40">
        <v>3921.5000000000009</v>
      </c>
      <c r="K271" s="31">
        <v>3808</v>
      </c>
      <c r="L271" s="31">
        <v>3715.05</v>
      </c>
      <c r="M271" s="31">
        <v>4.1946399999999997</v>
      </c>
      <c r="N271" s="1"/>
      <c r="O271" s="1"/>
    </row>
    <row r="272" spans="1:15" ht="12.75" customHeight="1">
      <c r="A272" s="31">
        <v>262</v>
      </c>
      <c r="B272" s="31" t="s">
        <v>853</v>
      </c>
      <c r="C272" s="31">
        <v>587.45000000000005</v>
      </c>
      <c r="D272" s="40">
        <v>583.26666666666677</v>
      </c>
      <c r="E272" s="40">
        <v>576.53333333333353</v>
      </c>
      <c r="F272" s="40">
        <v>565.61666666666679</v>
      </c>
      <c r="G272" s="40">
        <v>558.88333333333355</v>
      </c>
      <c r="H272" s="40">
        <v>594.18333333333351</v>
      </c>
      <c r="I272" s="40">
        <v>600.91666666666686</v>
      </c>
      <c r="J272" s="40">
        <v>611.83333333333348</v>
      </c>
      <c r="K272" s="31">
        <v>590</v>
      </c>
      <c r="L272" s="31">
        <v>572.35</v>
      </c>
      <c r="M272" s="31">
        <v>2.6951499999999999</v>
      </c>
      <c r="N272" s="1"/>
      <c r="O272" s="1"/>
    </row>
    <row r="273" spans="1:15" ht="12.75" customHeight="1">
      <c r="A273" s="31">
        <v>263</v>
      </c>
      <c r="B273" s="31" t="s">
        <v>854</v>
      </c>
      <c r="C273" s="31">
        <v>590.9</v>
      </c>
      <c r="D273" s="40">
        <v>593.1</v>
      </c>
      <c r="E273" s="40">
        <v>582.80000000000007</v>
      </c>
      <c r="F273" s="40">
        <v>574.70000000000005</v>
      </c>
      <c r="G273" s="40">
        <v>564.40000000000009</v>
      </c>
      <c r="H273" s="40">
        <v>601.20000000000005</v>
      </c>
      <c r="I273" s="40">
        <v>611.5</v>
      </c>
      <c r="J273" s="40">
        <v>619.6</v>
      </c>
      <c r="K273" s="31">
        <v>603.4</v>
      </c>
      <c r="L273" s="31">
        <v>585</v>
      </c>
      <c r="M273" s="31">
        <v>0.78593999999999997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712.95</v>
      </c>
      <c r="D274" s="40">
        <v>714.19999999999993</v>
      </c>
      <c r="E274" s="40">
        <v>704.99999999999989</v>
      </c>
      <c r="F274" s="40">
        <v>697.05</v>
      </c>
      <c r="G274" s="40">
        <v>687.84999999999991</v>
      </c>
      <c r="H274" s="40">
        <v>722.14999999999986</v>
      </c>
      <c r="I274" s="40">
        <v>731.34999999999991</v>
      </c>
      <c r="J274" s="40">
        <v>739.29999999999984</v>
      </c>
      <c r="K274" s="31">
        <v>723.4</v>
      </c>
      <c r="L274" s="31">
        <v>706.25</v>
      </c>
      <c r="M274" s="31">
        <v>4.0537099999999997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150</v>
      </c>
      <c r="D275" s="40">
        <v>149.81666666666666</v>
      </c>
      <c r="E275" s="40">
        <v>148.68333333333334</v>
      </c>
      <c r="F275" s="40">
        <v>147.36666666666667</v>
      </c>
      <c r="G275" s="40">
        <v>146.23333333333335</v>
      </c>
      <c r="H275" s="40">
        <v>151.13333333333333</v>
      </c>
      <c r="I275" s="40">
        <v>152.26666666666665</v>
      </c>
      <c r="J275" s="40">
        <v>153.58333333333331</v>
      </c>
      <c r="K275" s="31">
        <v>150.94999999999999</v>
      </c>
      <c r="L275" s="31">
        <v>148.5</v>
      </c>
      <c r="M275" s="31">
        <v>1.3887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1125.25</v>
      </c>
      <c r="D276" s="40">
        <v>1119.8666666666668</v>
      </c>
      <c r="E276" s="40">
        <v>1108.0833333333335</v>
      </c>
      <c r="F276" s="40">
        <v>1090.9166666666667</v>
      </c>
      <c r="G276" s="40">
        <v>1079.1333333333334</v>
      </c>
      <c r="H276" s="40">
        <v>1137.0333333333335</v>
      </c>
      <c r="I276" s="40">
        <v>1148.8166666666668</v>
      </c>
      <c r="J276" s="40">
        <v>1165.9833333333336</v>
      </c>
      <c r="K276" s="31">
        <v>1131.6500000000001</v>
      </c>
      <c r="L276" s="31">
        <v>1102.7</v>
      </c>
      <c r="M276" s="31">
        <v>1.39293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380.05</v>
      </c>
      <c r="D277" s="40">
        <v>380.06666666666666</v>
      </c>
      <c r="E277" s="40">
        <v>378.2833333333333</v>
      </c>
      <c r="F277" s="40">
        <v>376.51666666666665</v>
      </c>
      <c r="G277" s="40">
        <v>374.73333333333329</v>
      </c>
      <c r="H277" s="40">
        <v>381.83333333333331</v>
      </c>
      <c r="I277" s="40">
        <v>383.61666666666673</v>
      </c>
      <c r="J277" s="40">
        <v>385.38333333333333</v>
      </c>
      <c r="K277" s="31">
        <v>381.85</v>
      </c>
      <c r="L277" s="31">
        <v>378.3</v>
      </c>
      <c r="M277" s="31">
        <v>0.85360000000000003</v>
      </c>
      <c r="N277" s="1"/>
      <c r="O277" s="1"/>
    </row>
    <row r="278" spans="1:15" ht="12.75" customHeight="1">
      <c r="A278" s="31">
        <v>268</v>
      </c>
      <c r="B278" s="31" t="s">
        <v>855</v>
      </c>
      <c r="C278" s="31">
        <v>67.849999999999994</v>
      </c>
      <c r="D278" s="40">
        <v>67.850000000000009</v>
      </c>
      <c r="E278" s="40">
        <v>67.000000000000014</v>
      </c>
      <c r="F278" s="40">
        <v>66.150000000000006</v>
      </c>
      <c r="G278" s="40">
        <v>65.300000000000011</v>
      </c>
      <c r="H278" s="40">
        <v>68.700000000000017</v>
      </c>
      <c r="I278" s="40">
        <v>69.550000000000011</v>
      </c>
      <c r="J278" s="40">
        <v>70.40000000000002</v>
      </c>
      <c r="K278" s="31">
        <v>68.7</v>
      </c>
      <c r="L278" s="31">
        <v>67</v>
      </c>
      <c r="M278" s="31">
        <v>5.8458300000000003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580.9</v>
      </c>
      <c r="D279" s="40">
        <v>584.63333333333333</v>
      </c>
      <c r="E279" s="40">
        <v>572.26666666666665</v>
      </c>
      <c r="F279" s="40">
        <v>563.63333333333333</v>
      </c>
      <c r="G279" s="40">
        <v>551.26666666666665</v>
      </c>
      <c r="H279" s="40">
        <v>593.26666666666665</v>
      </c>
      <c r="I279" s="40">
        <v>605.63333333333321</v>
      </c>
      <c r="J279" s="40">
        <v>614.26666666666665</v>
      </c>
      <c r="K279" s="31">
        <v>597</v>
      </c>
      <c r="L279" s="31">
        <v>576</v>
      </c>
      <c r="M279" s="31">
        <v>1.64653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48.65</v>
      </c>
      <c r="D280" s="40">
        <v>48.583333333333336</v>
      </c>
      <c r="E280" s="40">
        <v>48.06666666666667</v>
      </c>
      <c r="F280" s="40">
        <v>47.483333333333334</v>
      </c>
      <c r="G280" s="40">
        <v>46.966666666666669</v>
      </c>
      <c r="H280" s="40">
        <v>49.166666666666671</v>
      </c>
      <c r="I280" s="40">
        <v>49.683333333333337</v>
      </c>
      <c r="J280" s="40">
        <v>50.266666666666673</v>
      </c>
      <c r="K280" s="31">
        <v>49.1</v>
      </c>
      <c r="L280" s="31">
        <v>48</v>
      </c>
      <c r="M280" s="31">
        <v>21.657129999999999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445.6</v>
      </c>
      <c r="D281" s="40">
        <v>442.34999999999997</v>
      </c>
      <c r="E281" s="40">
        <v>435.49999999999994</v>
      </c>
      <c r="F281" s="40">
        <v>425.4</v>
      </c>
      <c r="G281" s="40">
        <v>418.54999999999995</v>
      </c>
      <c r="H281" s="40">
        <v>452.44999999999993</v>
      </c>
      <c r="I281" s="40">
        <v>459.29999999999995</v>
      </c>
      <c r="J281" s="40">
        <v>469.39999999999992</v>
      </c>
      <c r="K281" s="31">
        <v>449.2</v>
      </c>
      <c r="L281" s="31">
        <v>432.25</v>
      </c>
      <c r="M281" s="31">
        <v>4.6475400000000002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1168.6500000000001</v>
      </c>
      <c r="D282" s="40">
        <v>1181.0833333333333</v>
      </c>
      <c r="E282" s="40">
        <v>1140.1666666666665</v>
      </c>
      <c r="F282" s="40">
        <v>1111.6833333333332</v>
      </c>
      <c r="G282" s="40">
        <v>1070.7666666666664</v>
      </c>
      <c r="H282" s="40">
        <v>1209.5666666666666</v>
      </c>
      <c r="I282" s="40">
        <v>1250.4833333333331</v>
      </c>
      <c r="J282" s="40">
        <v>1278.9666666666667</v>
      </c>
      <c r="K282" s="31">
        <v>1222</v>
      </c>
      <c r="L282" s="31">
        <v>1152.5999999999999</v>
      </c>
      <c r="M282" s="31">
        <v>4.8369299999999997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275.10000000000002</v>
      </c>
      <c r="D283" s="40">
        <v>275.3</v>
      </c>
      <c r="E283" s="40">
        <v>271.05</v>
      </c>
      <c r="F283" s="40">
        <v>267</v>
      </c>
      <c r="G283" s="40">
        <v>262.75</v>
      </c>
      <c r="H283" s="40">
        <v>279.35000000000002</v>
      </c>
      <c r="I283" s="40">
        <v>283.60000000000002</v>
      </c>
      <c r="J283" s="40">
        <v>287.65000000000003</v>
      </c>
      <c r="K283" s="31">
        <v>279.55</v>
      </c>
      <c r="L283" s="31">
        <v>271.25</v>
      </c>
      <c r="M283" s="31">
        <v>1.51989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1937.15</v>
      </c>
      <c r="D284" s="40">
        <v>1937.05</v>
      </c>
      <c r="E284" s="40">
        <v>1910.3</v>
      </c>
      <c r="F284" s="40">
        <v>1883.45</v>
      </c>
      <c r="G284" s="40">
        <v>1856.7</v>
      </c>
      <c r="H284" s="40">
        <v>1963.8999999999999</v>
      </c>
      <c r="I284" s="40">
        <v>1990.6499999999999</v>
      </c>
      <c r="J284" s="40">
        <v>2017.4999999999998</v>
      </c>
      <c r="K284" s="31">
        <v>1963.8</v>
      </c>
      <c r="L284" s="31">
        <v>1910.2</v>
      </c>
      <c r="M284" s="31">
        <v>73.444749999999999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498.5</v>
      </c>
      <c r="D285" s="40">
        <v>498</v>
      </c>
      <c r="E285" s="40">
        <v>491.6</v>
      </c>
      <c r="F285" s="40">
        <v>484.70000000000005</v>
      </c>
      <c r="G285" s="40">
        <v>478.30000000000007</v>
      </c>
      <c r="H285" s="40">
        <v>504.9</v>
      </c>
      <c r="I285" s="40">
        <v>511.29999999999995</v>
      </c>
      <c r="J285" s="40">
        <v>518.19999999999993</v>
      </c>
      <c r="K285" s="31">
        <v>504.4</v>
      </c>
      <c r="L285" s="31">
        <v>491.1</v>
      </c>
      <c r="M285" s="31">
        <v>9.0831999999999997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511.35</v>
      </c>
      <c r="D286" s="40">
        <v>511.64999999999992</v>
      </c>
      <c r="E286" s="40">
        <v>507.54999999999984</v>
      </c>
      <c r="F286" s="40">
        <v>503.74999999999994</v>
      </c>
      <c r="G286" s="40">
        <v>499.64999999999986</v>
      </c>
      <c r="H286" s="40">
        <v>515.44999999999982</v>
      </c>
      <c r="I286" s="40">
        <v>519.54999999999984</v>
      </c>
      <c r="J286" s="40">
        <v>523.3499999999998</v>
      </c>
      <c r="K286" s="31">
        <v>515.75</v>
      </c>
      <c r="L286" s="31">
        <v>507.85</v>
      </c>
      <c r="M286" s="31">
        <v>1.70848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238.6</v>
      </c>
      <c r="D287" s="40">
        <v>237.80000000000004</v>
      </c>
      <c r="E287" s="40">
        <v>235.85000000000008</v>
      </c>
      <c r="F287" s="40">
        <v>233.10000000000005</v>
      </c>
      <c r="G287" s="40">
        <v>231.15000000000009</v>
      </c>
      <c r="H287" s="40">
        <v>240.55000000000007</v>
      </c>
      <c r="I287" s="40">
        <v>242.50000000000006</v>
      </c>
      <c r="J287" s="40">
        <v>245.25000000000006</v>
      </c>
      <c r="K287" s="31">
        <v>239.75</v>
      </c>
      <c r="L287" s="31">
        <v>235.05</v>
      </c>
      <c r="M287" s="31">
        <v>2.1384599999999998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1239.8</v>
      </c>
      <c r="D288" s="40">
        <v>1247.9666666666665</v>
      </c>
      <c r="E288" s="40">
        <v>1219.0333333333328</v>
      </c>
      <c r="F288" s="40">
        <v>1198.2666666666664</v>
      </c>
      <c r="G288" s="40">
        <v>1169.3333333333328</v>
      </c>
      <c r="H288" s="40">
        <v>1268.7333333333329</v>
      </c>
      <c r="I288" s="40">
        <v>1297.6666666666667</v>
      </c>
      <c r="J288" s="40">
        <v>1318.4333333333329</v>
      </c>
      <c r="K288" s="31">
        <v>1276.9000000000001</v>
      </c>
      <c r="L288" s="31">
        <v>1227.2</v>
      </c>
      <c r="M288" s="31">
        <v>1.7111799999999999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497.9</v>
      </c>
      <c r="D289" s="40">
        <v>499.61666666666662</v>
      </c>
      <c r="E289" s="40">
        <v>492.58333333333326</v>
      </c>
      <c r="F289" s="40">
        <v>487.26666666666665</v>
      </c>
      <c r="G289" s="40">
        <v>480.23333333333329</v>
      </c>
      <c r="H289" s="40">
        <v>504.93333333333322</v>
      </c>
      <c r="I289" s="40">
        <v>511.96666666666664</v>
      </c>
      <c r="J289" s="40">
        <v>517.28333333333319</v>
      </c>
      <c r="K289" s="31">
        <v>506.65</v>
      </c>
      <c r="L289" s="31">
        <v>494.3</v>
      </c>
      <c r="M289" s="31">
        <v>0.35120000000000001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79.099999999999994</v>
      </c>
      <c r="D290" s="40">
        <v>79.133333333333326</v>
      </c>
      <c r="E290" s="40">
        <v>78.266666666666652</v>
      </c>
      <c r="F290" s="40">
        <v>77.433333333333323</v>
      </c>
      <c r="G290" s="40">
        <v>76.566666666666649</v>
      </c>
      <c r="H290" s="40">
        <v>79.966666666666654</v>
      </c>
      <c r="I290" s="40">
        <v>80.833333333333329</v>
      </c>
      <c r="J290" s="40">
        <v>81.666666666666657</v>
      </c>
      <c r="K290" s="31">
        <v>80</v>
      </c>
      <c r="L290" s="31">
        <v>78.3</v>
      </c>
      <c r="M290" s="31">
        <v>55.156469999999999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3557.25</v>
      </c>
      <c r="D291" s="40">
        <v>3579.0666666666671</v>
      </c>
      <c r="E291" s="40">
        <v>3508.1833333333343</v>
      </c>
      <c r="F291" s="40">
        <v>3459.1166666666672</v>
      </c>
      <c r="G291" s="40">
        <v>3388.2333333333345</v>
      </c>
      <c r="H291" s="40">
        <v>3628.1333333333341</v>
      </c>
      <c r="I291" s="40">
        <v>3699.0166666666664</v>
      </c>
      <c r="J291" s="40">
        <v>3748.0833333333339</v>
      </c>
      <c r="K291" s="31">
        <v>3649.95</v>
      </c>
      <c r="L291" s="31">
        <v>3530</v>
      </c>
      <c r="M291" s="31">
        <v>2.6894499999999999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404.25</v>
      </c>
      <c r="D292" s="40">
        <v>396.59999999999997</v>
      </c>
      <c r="E292" s="40">
        <v>383.29999999999995</v>
      </c>
      <c r="F292" s="40">
        <v>362.34999999999997</v>
      </c>
      <c r="G292" s="40">
        <v>349.04999999999995</v>
      </c>
      <c r="H292" s="40">
        <v>417.54999999999995</v>
      </c>
      <c r="I292" s="40">
        <v>430.85</v>
      </c>
      <c r="J292" s="40">
        <v>451.79999999999995</v>
      </c>
      <c r="K292" s="31">
        <v>409.9</v>
      </c>
      <c r="L292" s="31">
        <v>375.65</v>
      </c>
      <c r="M292" s="31">
        <v>27.834540000000001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499.55</v>
      </c>
      <c r="D293" s="40">
        <v>503.05</v>
      </c>
      <c r="E293" s="40">
        <v>495.3</v>
      </c>
      <c r="F293" s="40">
        <v>491.05</v>
      </c>
      <c r="G293" s="40">
        <v>483.3</v>
      </c>
      <c r="H293" s="40">
        <v>507.3</v>
      </c>
      <c r="I293" s="40">
        <v>515.04999999999995</v>
      </c>
      <c r="J293" s="40">
        <v>519.29999999999995</v>
      </c>
      <c r="K293" s="31">
        <v>510.8</v>
      </c>
      <c r="L293" s="31">
        <v>498.8</v>
      </c>
      <c r="M293" s="31">
        <v>14.36647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9156.6</v>
      </c>
      <c r="D294" s="40">
        <v>9129.8833333333332</v>
      </c>
      <c r="E294" s="40">
        <v>8879.7666666666664</v>
      </c>
      <c r="F294" s="40">
        <v>8602.9333333333325</v>
      </c>
      <c r="G294" s="40">
        <v>8352.8166666666657</v>
      </c>
      <c r="H294" s="40">
        <v>9406.7166666666672</v>
      </c>
      <c r="I294" s="40">
        <v>9656.8333333333321</v>
      </c>
      <c r="J294" s="40">
        <v>9933.6666666666679</v>
      </c>
      <c r="K294" s="31">
        <v>9380</v>
      </c>
      <c r="L294" s="31">
        <v>8853.0499999999993</v>
      </c>
      <c r="M294" s="31">
        <v>0.29226999999999997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47</v>
      </c>
      <c r="D295" s="40">
        <v>46.866666666666667</v>
      </c>
      <c r="E295" s="40">
        <v>46.283333333333331</v>
      </c>
      <c r="F295" s="40">
        <v>45.566666666666663</v>
      </c>
      <c r="G295" s="40">
        <v>44.983333333333327</v>
      </c>
      <c r="H295" s="40">
        <v>47.583333333333336</v>
      </c>
      <c r="I295" s="40">
        <v>48.166666666666664</v>
      </c>
      <c r="J295" s="40">
        <v>48.88333333333334</v>
      </c>
      <c r="K295" s="31">
        <v>47.45</v>
      </c>
      <c r="L295" s="31">
        <v>46.15</v>
      </c>
      <c r="M295" s="31">
        <v>54.30245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383.95</v>
      </c>
      <c r="D296" s="40">
        <v>382.93333333333339</v>
      </c>
      <c r="E296" s="40">
        <v>379.86666666666679</v>
      </c>
      <c r="F296" s="40">
        <v>375.78333333333342</v>
      </c>
      <c r="G296" s="40">
        <v>372.71666666666681</v>
      </c>
      <c r="H296" s="40">
        <v>387.01666666666677</v>
      </c>
      <c r="I296" s="40">
        <v>390.08333333333337</v>
      </c>
      <c r="J296" s="40">
        <v>394.16666666666674</v>
      </c>
      <c r="K296" s="31">
        <v>386</v>
      </c>
      <c r="L296" s="31">
        <v>378.85</v>
      </c>
      <c r="M296" s="31">
        <v>14.644209999999999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2450.75</v>
      </c>
      <c r="D297" s="40">
        <v>2462.3166666666666</v>
      </c>
      <c r="E297" s="40">
        <v>2429.6833333333334</v>
      </c>
      <c r="F297" s="40">
        <v>2408.6166666666668</v>
      </c>
      <c r="G297" s="40">
        <v>2375.9833333333336</v>
      </c>
      <c r="H297" s="40">
        <v>2483.3833333333332</v>
      </c>
      <c r="I297" s="40">
        <v>2516.0166666666664</v>
      </c>
      <c r="J297" s="40">
        <v>2537.083333333333</v>
      </c>
      <c r="K297" s="31">
        <v>2494.9499999999998</v>
      </c>
      <c r="L297" s="31">
        <v>2441.25</v>
      </c>
      <c r="M297" s="31">
        <v>0.55274999999999996</v>
      </c>
      <c r="N297" s="1"/>
      <c r="O297" s="1"/>
    </row>
    <row r="298" spans="1:15" ht="12.75" customHeight="1">
      <c r="A298" s="31">
        <v>288</v>
      </c>
      <c r="B298" s="31" t="s">
        <v>856</v>
      </c>
      <c r="C298" s="31">
        <v>1430</v>
      </c>
      <c r="D298" s="40">
        <v>1439.1499999999999</v>
      </c>
      <c r="E298" s="40">
        <v>1416.8499999999997</v>
      </c>
      <c r="F298" s="40">
        <v>1403.6999999999998</v>
      </c>
      <c r="G298" s="40">
        <v>1381.3999999999996</v>
      </c>
      <c r="H298" s="40">
        <v>1452.2999999999997</v>
      </c>
      <c r="I298" s="40">
        <v>1474.6</v>
      </c>
      <c r="J298" s="40">
        <v>1487.7499999999998</v>
      </c>
      <c r="K298" s="31">
        <v>1461.45</v>
      </c>
      <c r="L298" s="31">
        <v>1426</v>
      </c>
      <c r="M298" s="31">
        <v>1.79362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1798.1</v>
      </c>
      <c r="D299" s="40">
        <v>1793.3999999999999</v>
      </c>
      <c r="E299" s="40">
        <v>1776.7999999999997</v>
      </c>
      <c r="F299" s="40">
        <v>1755.4999999999998</v>
      </c>
      <c r="G299" s="40">
        <v>1738.8999999999996</v>
      </c>
      <c r="H299" s="40">
        <v>1814.6999999999998</v>
      </c>
      <c r="I299" s="40">
        <v>1831.2999999999997</v>
      </c>
      <c r="J299" s="40">
        <v>1852.6</v>
      </c>
      <c r="K299" s="31">
        <v>1810</v>
      </c>
      <c r="L299" s="31">
        <v>1772.1</v>
      </c>
      <c r="M299" s="31">
        <v>20.972010000000001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6556.4</v>
      </c>
      <c r="D300" s="40">
        <v>6578.1166666666659</v>
      </c>
      <c r="E300" s="40">
        <v>6471.2833333333319</v>
      </c>
      <c r="F300" s="40">
        <v>6386.1666666666661</v>
      </c>
      <c r="G300" s="40">
        <v>6279.3333333333321</v>
      </c>
      <c r="H300" s="40">
        <v>6663.2333333333318</v>
      </c>
      <c r="I300" s="40">
        <v>6770.0666666666657</v>
      </c>
      <c r="J300" s="40">
        <v>6855.1833333333316</v>
      </c>
      <c r="K300" s="31">
        <v>6684.95</v>
      </c>
      <c r="L300" s="31">
        <v>6493</v>
      </c>
      <c r="M300" s="31">
        <v>2.5314899999999998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5262.55</v>
      </c>
      <c r="D301" s="40">
        <v>5239.7</v>
      </c>
      <c r="E301" s="40">
        <v>5149.3999999999996</v>
      </c>
      <c r="F301" s="40">
        <v>5036.25</v>
      </c>
      <c r="G301" s="40">
        <v>4945.95</v>
      </c>
      <c r="H301" s="40">
        <v>5352.8499999999995</v>
      </c>
      <c r="I301" s="40">
        <v>5443.1500000000005</v>
      </c>
      <c r="J301" s="40">
        <v>5556.2999999999993</v>
      </c>
      <c r="K301" s="31">
        <v>5330</v>
      </c>
      <c r="L301" s="31">
        <v>5126.55</v>
      </c>
      <c r="M301" s="31">
        <v>2.1311900000000001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866.15</v>
      </c>
      <c r="D302" s="40">
        <v>865.18333333333339</v>
      </c>
      <c r="E302" s="40">
        <v>854.46666666666681</v>
      </c>
      <c r="F302" s="40">
        <v>842.78333333333342</v>
      </c>
      <c r="G302" s="40">
        <v>832.06666666666683</v>
      </c>
      <c r="H302" s="40">
        <v>876.86666666666679</v>
      </c>
      <c r="I302" s="40">
        <v>887.58333333333348</v>
      </c>
      <c r="J302" s="40">
        <v>899.26666666666677</v>
      </c>
      <c r="K302" s="31">
        <v>875.9</v>
      </c>
      <c r="L302" s="31">
        <v>853.5</v>
      </c>
      <c r="M302" s="31">
        <v>8.1782900000000005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3719.45</v>
      </c>
      <c r="D303" s="40">
        <v>3733.0333333333333</v>
      </c>
      <c r="E303" s="40">
        <v>3686.4166666666665</v>
      </c>
      <c r="F303" s="40">
        <v>3653.3833333333332</v>
      </c>
      <c r="G303" s="40">
        <v>3606.7666666666664</v>
      </c>
      <c r="H303" s="40">
        <v>3766.0666666666666</v>
      </c>
      <c r="I303" s="40">
        <v>3812.6833333333334</v>
      </c>
      <c r="J303" s="40">
        <v>3845.7166666666667</v>
      </c>
      <c r="K303" s="31">
        <v>3779.65</v>
      </c>
      <c r="L303" s="31">
        <v>3700</v>
      </c>
      <c r="M303" s="31">
        <v>0.45200000000000001</v>
      </c>
      <c r="N303" s="1"/>
      <c r="O303" s="1"/>
    </row>
    <row r="304" spans="1:15" ht="12.75" customHeight="1">
      <c r="A304" s="31">
        <v>294</v>
      </c>
      <c r="B304" s="31" t="s">
        <v>857</v>
      </c>
      <c r="C304" s="31">
        <v>422.75</v>
      </c>
      <c r="D304" s="40">
        <v>424.40000000000003</v>
      </c>
      <c r="E304" s="40">
        <v>419.90000000000009</v>
      </c>
      <c r="F304" s="40">
        <v>417.05000000000007</v>
      </c>
      <c r="G304" s="40">
        <v>412.55000000000013</v>
      </c>
      <c r="H304" s="40">
        <v>427.25000000000006</v>
      </c>
      <c r="I304" s="40">
        <v>431.74999999999994</v>
      </c>
      <c r="J304" s="40">
        <v>434.6</v>
      </c>
      <c r="K304" s="31">
        <v>428.9</v>
      </c>
      <c r="L304" s="31">
        <v>421.55</v>
      </c>
      <c r="M304" s="31">
        <v>3.0517500000000002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825.95</v>
      </c>
      <c r="D305" s="40">
        <v>827.36666666666667</v>
      </c>
      <c r="E305" s="40">
        <v>821.08333333333337</v>
      </c>
      <c r="F305" s="40">
        <v>816.2166666666667</v>
      </c>
      <c r="G305" s="40">
        <v>809.93333333333339</v>
      </c>
      <c r="H305" s="40">
        <v>832.23333333333335</v>
      </c>
      <c r="I305" s="40">
        <v>838.51666666666665</v>
      </c>
      <c r="J305" s="40">
        <v>843.38333333333333</v>
      </c>
      <c r="K305" s="31">
        <v>833.65</v>
      </c>
      <c r="L305" s="31">
        <v>822.5</v>
      </c>
      <c r="M305" s="31">
        <v>19.764330000000001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161.15</v>
      </c>
      <c r="D306" s="40">
        <v>161.20000000000002</v>
      </c>
      <c r="E306" s="40">
        <v>159.85000000000002</v>
      </c>
      <c r="F306" s="40">
        <v>158.55000000000001</v>
      </c>
      <c r="G306" s="40">
        <v>157.20000000000002</v>
      </c>
      <c r="H306" s="40">
        <v>162.50000000000003</v>
      </c>
      <c r="I306" s="40">
        <v>163.85</v>
      </c>
      <c r="J306" s="40">
        <v>165.15000000000003</v>
      </c>
      <c r="K306" s="31">
        <v>162.55000000000001</v>
      </c>
      <c r="L306" s="31">
        <v>159.9</v>
      </c>
      <c r="M306" s="31">
        <v>41.584440000000001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19.25</v>
      </c>
      <c r="D307" s="40">
        <v>19.383333333333333</v>
      </c>
      <c r="E307" s="40">
        <v>19.016666666666666</v>
      </c>
      <c r="F307" s="40">
        <v>18.783333333333331</v>
      </c>
      <c r="G307" s="40">
        <v>18.416666666666664</v>
      </c>
      <c r="H307" s="40">
        <v>19.616666666666667</v>
      </c>
      <c r="I307" s="40">
        <v>19.983333333333334</v>
      </c>
      <c r="J307" s="40">
        <v>20.216666666666669</v>
      </c>
      <c r="K307" s="31">
        <v>19.75</v>
      </c>
      <c r="L307" s="31">
        <v>19.149999999999999</v>
      </c>
      <c r="M307" s="31">
        <v>30.408770000000001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239.3</v>
      </c>
      <c r="D308" s="40">
        <v>240</v>
      </c>
      <c r="E308" s="40">
        <v>237.4</v>
      </c>
      <c r="F308" s="40">
        <v>235.5</v>
      </c>
      <c r="G308" s="40">
        <v>232.9</v>
      </c>
      <c r="H308" s="40">
        <v>241.9</v>
      </c>
      <c r="I308" s="40">
        <v>244.50000000000003</v>
      </c>
      <c r="J308" s="40">
        <v>246.4</v>
      </c>
      <c r="K308" s="31">
        <v>242.6</v>
      </c>
      <c r="L308" s="31">
        <v>238.1</v>
      </c>
      <c r="M308" s="31">
        <v>1.13015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687</v>
      </c>
      <c r="D309" s="40">
        <v>688.76666666666677</v>
      </c>
      <c r="E309" s="40">
        <v>680.38333333333355</v>
      </c>
      <c r="F309" s="40">
        <v>673.76666666666677</v>
      </c>
      <c r="G309" s="40">
        <v>665.38333333333355</v>
      </c>
      <c r="H309" s="40">
        <v>695.38333333333355</v>
      </c>
      <c r="I309" s="40">
        <v>703.76666666666677</v>
      </c>
      <c r="J309" s="40">
        <v>710.38333333333355</v>
      </c>
      <c r="K309" s="31">
        <v>697.15</v>
      </c>
      <c r="L309" s="31">
        <v>682.15</v>
      </c>
      <c r="M309" s="31">
        <v>0.35548000000000002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174.65</v>
      </c>
      <c r="D310" s="40">
        <v>173.53333333333333</v>
      </c>
      <c r="E310" s="40">
        <v>171.16666666666666</v>
      </c>
      <c r="F310" s="40">
        <v>167.68333333333334</v>
      </c>
      <c r="G310" s="40">
        <v>165.31666666666666</v>
      </c>
      <c r="H310" s="40">
        <v>177.01666666666665</v>
      </c>
      <c r="I310" s="40">
        <v>179.38333333333333</v>
      </c>
      <c r="J310" s="40">
        <v>182.86666666666665</v>
      </c>
      <c r="K310" s="31">
        <v>175.9</v>
      </c>
      <c r="L310" s="31">
        <v>170.05</v>
      </c>
      <c r="M310" s="31">
        <v>32.034579999999998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522.6</v>
      </c>
      <c r="D311" s="40">
        <v>522.9666666666667</v>
      </c>
      <c r="E311" s="40">
        <v>517.98333333333335</v>
      </c>
      <c r="F311" s="40">
        <v>513.36666666666667</v>
      </c>
      <c r="G311" s="40">
        <v>508.38333333333333</v>
      </c>
      <c r="H311" s="40">
        <v>527.58333333333337</v>
      </c>
      <c r="I311" s="40">
        <v>532.56666666666672</v>
      </c>
      <c r="J311" s="40">
        <v>537.18333333333339</v>
      </c>
      <c r="K311" s="31">
        <v>527.95000000000005</v>
      </c>
      <c r="L311" s="31">
        <v>518.35</v>
      </c>
      <c r="M311" s="31">
        <v>11.17432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7186.6</v>
      </c>
      <c r="D312" s="40">
        <v>7179.8666666666677</v>
      </c>
      <c r="E312" s="40">
        <v>7097.9333333333352</v>
      </c>
      <c r="F312" s="40">
        <v>7009.2666666666673</v>
      </c>
      <c r="G312" s="40">
        <v>6927.3333333333348</v>
      </c>
      <c r="H312" s="40">
        <v>7268.5333333333356</v>
      </c>
      <c r="I312" s="40">
        <v>7350.4666666666681</v>
      </c>
      <c r="J312" s="40">
        <v>7439.1333333333359</v>
      </c>
      <c r="K312" s="31">
        <v>7261.8</v>
      </c>
      <c r="L312" s="31">
        <v>7091.2</v>
      </c>
      <c r="M312" s="31">
        <v>6.3715099999999998</v>
      </c>
      <c r="N312" s="1"/>
      <c r="O312" s="1"/>
    </row>
    <row r="313" spans="1:15" ht="12.75" customHeight="1">
      <c r="A313" s="31">
        <v>303</v>
      </c>
      <c r="B313" s="31" t="s">
        <v>858</v>
      </c>
      <c r="C313" s="31">
        <v>2706.4</v>
      </c>
      <c r="D313" s="40">
        <v>2733.7999999999997</v>
      </c>
      <c r="E313" s="40">
        <v>2650.5999999999995</v>
      </c>
      <c r="F313" s="40">
        <v>2594.7999999999997</v>
      </c>
      <c r="G313" s="40">
        <v>2511.5999999999995</v>
      </c>
      <c r="H313" s="40">
        <v>2789.5999999999995</v>
      </c>
      <c r="I313" s="40">
        <v>2872.7999999999993</v>
      </c>
      <c r="J313" s="40">
        <v>2928.5999999999995</v>
      </c>
      <c r="K313" s="31">
        <v>2817</v>
      </c>
      <c r="L313" s="31">
        <v>2678</v>
      </c>
      <c r="M313" s="31">
        <v>0.69428000000000001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362.4</v>
      </c>
      <c r="D314" s="40">
        <v>365.13333333333338</v>
      </c>
      <c r="E314" s="40">
        <v>355.26666666666677</v>
      </c>
      <c r="F314" s="40">
        <v>348.13333333333338</v>
      </c>
      <c r="G314" s="40">
        <v>338.26666666666677</v>
      </c>
      <c r="H314" s="40">
        <v>372.26666666666677</v>
      </c>
      <c r="I314" s="40">
        <v>382.13333333333344</v>
      </c>
      <c r="J314" s="40">
        <v>389.26666666666677</v>
      </c>
      <c r="K314" s="31">
        <v>375</v>
      </c>
      <c r="L314" s="31">
        <v>358</v>
      </c>
      <c r="M314" s="31">
        <v>10.9298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262</v>
      </c>
      <c r="D315" s="40">
        <v>262.3</v>
      </c>
      <c r="E315" s="40">
        <v>260.35000000000002</v>
      </c>
      <c r="F315" s="40">
        <v>258.7</v>
      </c>
      <c r="G315" s="40">
        <v>256.75</v>
      </c>
      <c r="H315" s="40">
        <v>263.95000000000005</v>
      </c>
      <c r="I315" s="40">
        <v>265.89999999999998</v>
      </c>
      <c r="J315" s="40">
        <v>267.55000000000007</v>
      </c>
      <c r="K315" s="31">
        <v>264.25</v>
      </c>
      <c r="L315" s="31">
        <v>260.64999999999998</v>
      </c>
      <c r="M315" s="31">
        <v>1.46052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896.15</v>
      </c>
      <c r="D316" s="40">
        <v>893.83333333333337</v>
      </c>
      <c r="E316" s="40">
        <v>882.9666666666667</v>
      </c>
      <c r="F316" s="40">
        <v>869.7833333333333</v>
      </c>
      <c r="G316" s="40">
        <v>858.91666666666663</v>
      </c>
      <c r="H316" s="40">
        <v>907.01666666666677</v>
      </c>
      <c r="I316" s="40">
        <v>917.88333333333333</v>
      </c>
      <c r="J316" s="40">
        <v>931.06666666666683</v>
      </c>
      <c r="K316" s="31">
        <v>904.7</v>
      </c>
      <c r="L316" s="31">
        <v>880.65</v>
      </c>
      <c r="M316" s="31">
        <v>11.37208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1623.25</v>
      </c>
      <c r="D317" s="40">
        <v>1620.2833333333335</v>
      </c>
      <c r="E317" s="40">
        <v>1603.116666666667</v>
      </c>
      <c r="F317" s="40">
        <v>1582.9833333333336</v>
      </c>
      <c r="G317" s="40">
        <v>1565.8166666666671</v>
      </c>
      <c r="H317" s="40">
        <v>1640.416666666667</v>
      </c>
      <c r="I317" s="40">
        <v>1657.5833333333335</v>
      </c>
      <c r="J317" s="40">
        <v>1677.7166666666669</v>
      </c>
      <c r="K317" s="31">
        <v>1637.45</v>
      </c>
      <c r="L317" s="31">
        <v>1600.15</v>
      </c>
      <c r="M317" s="31">
        <v>3.1846000000000001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3122.3</v>
      </c>
      <c r="D318" s="40">
        <v>3154.75</v>
      </c>
      <c r="E318" s="40">
        <v>3040.55</v>
      </c>
      <c r="F318" s="40">
        <v>2958.8</v>
      </c>
      <c r="G318" s="40">
        <v>2844.6000000000004</v>
      </c>
      <c r="H318" s="40">
        <v>3236.5</v>
      </c>
      <c r="I318" s="40">
        <v>3350.7</v>
      </c>
      <c r="J318" s="40">
        <v>3432.45</v>
      </c>
      <c r="K318" s="31">
        <v>3268.95</v>
      </c>
      <c r="L318" s="31">
        <v>3073</v>
      </c>
      <c r="M318" s="31">
        <v>3.7968299999999999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969.35</v>
      </c>
      <c r="D319" s="40">
        <v>962.51666666666677</v>
      </c>
      <c r="E319" s="40">
        <v>953.23333333333358</v>
      </c>
      <c r="F319" s="40">
        <v>937.11666666666679</v>
      </c>
      <c r="G319" s="40">
        <v>927.8333333333336</v>
      </c>
      <c r="H319" s="40">
        <v>978.63333333333355</v>
      </c>
      <c r="I319" s="40">
        <v>987.91666666666663</v>
      </c>
      <c r="J319" s="40">
        <v>1004.0333333333335</v>
      </c>
      <c r="K319" s="31">
        <v>971.8</v>
      </c>
      <c r="L319" s="31">
        <v>946.4</v>
      </c>
      <c r="M319" s="31">
        <v>7.3486799999999999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907.45</v>
      </c>
      <c r="D320" s="40">
        <v>901.9</v>
      </c>
      <c r="E320" s="40">
        <v>892.65</v>
      </c>
      <c r="F320" s="40">
        <v>877.85</v>
      </c>
      <c r="G320" s="40">
        <v>868.6</v>
      </c>
      <c r="H320" s="40">
        <v>916.69999999999993</v>
      </c>
      <c r="I320" s="40">
        <v>925.94999999999993</v>
      </c>
      <c r="J320" s="40">
        <v>940.74999999999989</v>
      </c>
      <c r="K320" s="31">
        <v>911.15</v>
      </c>
      <c r="L320" s="31">
        <v>887.1</v>
      </c>
      <c r="M320" s="31">
        <v>8.5411599999999996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208.4</v>
      </c>
      <c r="D321" s="40">
        <v>208.63333333333333</v>
      </c>
      <c r="E321" s="40">
        <v>205.76666666666665</v>
      </c>
      <c r="F321" s="40">
        <v>203.13333333333333</v>
      </c>
      <c r="G321" s="40">
        <v>200.26666666666665</v>
      </c>
      <c r="H321" s="40">
        <v>211.26666666666665</v>
      </c>
      <c r="I321" s="40">
        <v>214.13333333333333</v>
      </c>
      <c r="J321" s="40">
        <v>216.76666666666665</v>
      </c>
      <c r="K321" s="31">
        <v>211.5</v>
      </c>
      <c r="L321" s="31">
        <v>206</v>
      </c>
      <c r="M321" s="31">
        <v>1.5592999999999999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186.4</v>
      </c>
      <c r="D322" s="40">
        <v>186.91666666666666</v>
      </c>
      <c r="E322" s="40">
        <v>184.0333333333333</v>
      </c>
      <c r="F322" s="40">
        <v>181.66666666666666</v>
      </c>
      <c r="G322" s="40">
        <v>178.7833333333333</v>
      </c>
      <c r="H322" s="40">
        <v>189.2833333333333</v>
      </c>
      <c r="I322" s="40">
        <v>192.16666666666669</v>
      </c>
      <c r="J322" s="40">
        <v>194.5333333333333</v>
      </c>
      <c r="K322" s="31">
        <v>189.8</v>
      </c>
      <c r="L322" s="31">
        <v>184.55</v>
      </c>
      <c r="M322" s="31">
        <v>0.97836000000000001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163</v>
      </c>
      <c r="D323" s="40">
        <v>162.78333333333333</v>
      </c>
      <c r="E323" s="40">
        <v>161.41666666666666</v>
      </c>
      <c r="F323" s="40">
        <v>159.83333333333331</v>
      </c>
      <c r="G323" s="40">
        <v>158.46666666666664</v>
      </c>
      <c r="H323" s="40">
        <v>164.36666666666667</v>
      </c>
      <c r="I323" s="40">
        <v>165.73333333333335</v>
      </c>
      <c r="J323" s="40">
        <v>167.31666666666669</v>
      </c>
      <c r="K323" s="31">
        <v>164.15</v>
      </c>
      <c r="L323" s="31">
        <v>161.19999999999999</v>
      </c>
      <c r="M323" s="31">
        <v>1.18719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861.15</v>
      </c>
      <c r="D324" s="40">
        <v>859.9</v>
      </c>
      <c r="E324" s="40">
        <v>851.25</v>
      </c>
      <c r="F324" s="40">
        <v>841.35</v>
      </c>
      <c r="G324" s="40">
        <v>832.7</v>
      </c>
      <c r="H324" s="40">
        <v>869.8</v>
      </c>
      <c r="I324" s="40">
        <v>878.44999999999982</v>
      </c>
      <c r="J324" s="40">
        <v>888.34999999999991</v>
      </c>
      <c r="K324" s="31">
        <v>868.55</v>
      </c>
      <c r="L324" s="31">
        <v>850</v>
      </c>
      <c r="M324" s="31">
        <v>1.44554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4450.2</v>
      </c>
      <c r="D325" s="40">
        <v>4411.0666666666666</v>
      </c>
      <c r="E325" s="40">
        <v>4354.1333333333332</v>
      </c>
      <c r="F325" s="40">
        <v>4258.0666666666666</v>
      </c>
      <c r="G325" s="40">
        <v>4201.1333333333332</v>
      </c>
      <c r="H325" s="40">
        <v>4507.1333333333332</v>
      </c>
      <c r="I325" s="40">
        <v>4564.0666666666657</v>
      </c>
      <c r="J325" s="40">
        <v>4660.1333333333332</v>
      </c>
      <c r="K325" s="31">
        <v>4468</v>
      </c>
      <c r="L325" s="31">
        <v>4315</v>
      </c>
      <c r="M325" s="31">
        <v>7.5041099999999998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45.15</v>
      </c>
      <c r="D326" s="40">
        <v>45.5</v>
      </c>
      <c r="E326" s="40">
        <v>44.1</v>
      </c>
      <c r="F326" s="40">
        <v>43.050000000000004</v>
      </c>
      <c r="G326" s="40">
        <v>41.650000000000006</v>
      </c>
      <c r="H326" s="40">
        <v>46.55</v>
      </c>
      <c r="I326" s="40">
        <v>47.95</v>
      </c>
      <c r="J326" s="40">
        <v>48.999999999999993</v>
      </c>
      <c r="K326" s="31">
        <v>46.9</v>
      </c>
      <c r="L326" s="31">
        <v>44.45</v>
      </c>
      <c r="M326" s="31">
        <v>126.74924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174.1</v>
      </c>
      <c r="D327" s="40">
        <v>173.05000000000004</v>
      </c>
      <c r="E327" s="40">
        <v>171.60000000000008</v>
      </c>
      <c r="F327" s="40">
        <v>169.10000000000005</v>
      </c>
      <c r="G327" s="40">
        <v>167.65000000000009</v>
      </c>
      <c r="H327" s="40">
        <v>175.55000000000007</v>
      </c>
      <c r="I327" s="40">
        <v>177.00000000000006</v>
      </c>
      <c r="J327" s="40">
        <v>179.50000000000006</v>
      </c>
      <c r="K327" s="31">
        <v>174.5</v>
      </c>
      <c r="L327" s="31">
        <v>170.55</v>
      </c>
      <c r="M327" s="31">
        <v>5.3630399999999998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954.3</v>
      </c>
      <c r="D328" s="40">
        <v>944.91666666666663</v>
      </c>
      <c r="E328" s="40">
        <v>927.38333333333321</v>
      </c>
      <c r="F328" s="40">
        <v>900.46666666666658</v>
      </c>
      <c r="G328" s="40">
        <v>882.93333333333317</v>
      </c>
      <c r="H328" s="40">
        <v>971.83333333333326</v>
      </c>
      <c r="I328" s="40">
        <v>989.36666666666679</v>
      </c>
      <c r="J328" s="40">
        <v>1016.2833333333333</v>
      </c>
      <c r="K328" s="31">
        <v>962.45</v>
      </c>
      <c r="L328" s="31">
        <v>918</v>
      </c>
      <c r="M328" s="31">
        <v>2.0034399999999999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3047</v>
      </c>
      <c r="D329" s="40">
        <v>3040.2999999999997</v>
      </c>
      <c r="E329" s="40">
        <v>2997.4499999999994</v>
      </c>
      <c r="F329" s="40">
        <v>2947.8999999999996</v>
      </c>
      <c r="G329" s="40">
        <v>2905.0499999999993</v>
      </c>
      <c r="H329" s="40">
        <v>3089.8499999999995</v>
      </c>
      <c r="I329" s="40">
        <v>3132.7</v>
      </c>
      <c r="J329" s="40">
        <v>3182.2499999999995</v>
      </c>
      <c r="K329" s="31">
        <v>3083.15</v>
      </c>
      <c r="L329" s="31">
        <v>2990.75</v>
      </c>
      <c r="M329" s="31">
        <v>4.4760999999999997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73608.899999999994</v>
      </c>
      <c r="D330" s="40">
        <v>73613.233333333337</v>
      </c>
      <c r="E330" s="40">
        <v>73346.666666666672</v>
      </c>
      <c r="F330" s="40">
        <v>73084.433333333334</v>
      </c>
      <c r="G330" s="40">
        <v>72817.866666666669</v>
      </c>
      <c r="H330" s="40">
        <v>73875.466666666674</v>
      </c>
      <c r="I330" s="40">
        <v>74142.033333333326</v>
      </c>
      <c r="J330" s="40">
        <v>74404.266666666677</v>
      </c>
      <c r="K330" s="31">
        <v>73879.8</v>
      </c>
      <c r="L330" s="31">
        <v>73351</v>
      </c>
      <c r="M330" s="31">
        <v>4.6379999999999998E-2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44.65</v>
      </c>
      <c r="D331" s="40">
        <v>44.666666666666664</v>
      </c>
      <c r="E331" s="40">
        <v>44.43333333333333</v>
      </c>
      <c r="F331" s="40">
        <v>44.216666666666669</v>
      </c>
      <c r="G331" s="40">
        <v>43.983333333333334</v>
      </c>
      <c r="H331" s="40">
        <v>44.883333333333326</v>
      </c>
      <c r="I331" s="40">
        <v>45.11666666666666</v>
      </c>
      <c r="J331" s="40">
        <v>45.333333333333321</v>
      </c>
      <c r="K331" s="31">
        <v>44.9</v>
      </c>
      <c r="L331" s="31">
        <v>44.45</v>
      </c>
      <c r="M331" s="31">
        <v>4.7147699999999997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1495.4</v>
      </c>
      <c r="D332" s="40">
        <v>1486.5666666666666</v>
      </c>
      <c r="E332" s="40">
        <v>1470.1333333333332</v>
      </c>
      <c r="F332" s="40">
        <v>1444.8666666666666</v>
      </c>
      <c r="G332" s="40">
        <v>1428.4333333333332</v>
      </c>
      <c r="H332" s="40">
        <v>1511.8333333333333</v>
      </c>
      <c r="I332" s="40">
        <v>1528.2666666666667</v>
      </c>
      <c r="J332" s="40">
        <v>1553.5333333333333</v>
      </c>
      <c r="K332" s="31">
        <v>1503</v>
      </c>
      <c r="L332" s="31">
        <v>1461.3</v>
      </c>
      <c r="M332" s="31">
        <v>5.3264300000000002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364.95</v>
      </c>
      <c r="D333" s="40">
        <v>364.7833333333333</v>
      </c>
      <c r="E333" s="40">
        <v>362.56666666666661</v>
      </c>
      <c r="F333" s="40">
        <v>360.18333333333328</v>
      </c>
      <c r="G333" s="40">
        <v>357.96666666666658</v>
      </c>
      <c r="H333" s="40">
        <v>367.16666666666663</v>
      </c>
      <c r="I333" s="40">
        <v>369.38333333333333</v>
      </c>
      <c r="J333" s="40">
        <v>371.76666666666665</v>
      </c>
      <c r="K333" s="31">
        <v>367</v>
      </c>
      <c r="L333" s="31">
        <v>362.4</v>
      </c>
      <c r="M333" s="31">
        <v>9.1785899999999998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822.65</v>
      </c>
      <c r="D334" s="40">
        <v>826.44999999999993</v>
      </c>
      <c r="E334" s="40">
        <v>814.19999999999982</v>
      </c>
      <c r="F334" s="40">
        <v>805.74999999999989</v>
      </c>
      <c r="G334" s="40">
        <v>793.49999999999977</v>
      </c>
      <c r="H334" s="40">
        <v>834.89999999999986</v>
      </c>
      <c r="I334" s="40">
        <v>847.15000000000009</v>
      </c>
      <c r="J334" s="40">
        <v>855.59999999999991</v>
      </c>
      <c r="K334" s="31">
        <v>838.7</v>
      </c>
      <c r="L334" s="31">
        <v>818</v>
      </c>
      <c r="M334" s="31">
        <v>2.7136200000000001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96.6</v>
      </c>
      <c r="D335" s="40">
        <v>95.433333333333337</v>
      </c>
      <c r="E335" s="40">
        <v>93.616666666666674</v>
      </c>
      <c r="F335" s="40">
        <v>90.63333333333334</v>
      </c>
      <c r="G335" s="40">
        <v>88.816666666666677</v>
      </c>
      <c r="H335" s="40">
        <v>98.416666666666671</v>
      </c>
      <c r="I335" s="40">
        <v>100.23333333333333</v>
      </c>
      <c r="J335" s="40">
        <v>103.21666666666667</v>
      </c>
      <c r="K335" s="31">
        <v>97.25</v>
      </c>
      <c r="L335" s="31">
        <v>92.45</v>
      </c>
      <c r="M335" s="31">
        <v>659.49099000000001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5686.05</v>
      </c>
      <c r="D336" s="40">
        <v>5660.1499999999987</v>
      </c>
      <c r="E336" s="40">
        <v>5591.2999999999975</v>
      </c>
      <c r="F336" s="40">
        <v>5496.5499999999984</v>
      </c>
      <c r="G336" s="40">
        <v>5427.6999999999971</v>
      </c>
      <c r="H336" s="40">
        <v>5754.8999999999978</v>
      </c>
      <c r="I336" s="40">
        <v>5823.7499999999982</v>
      </c>
      <c r="J336" s="40">
        <v>5918.4999999999982</v>
      </c>
      <c r="K336" s="31">
        <v>5729</v>
      </c>
      <c r="L336" s="31">
        <v>5565.4</v>
      </c>
      <c r="M336" s="31">
        <v>4.37561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3859.35</v>
      </c>
      <c r="D337" s="40">
        <v>3834.9666666666672</v>
      </c>
      <c r="E337" s="40">
        <v>3779.9333333333343</v>
      </c>
      <c r="F337" s="40">
        <v>3700.5166666666673</v>
      </c>
      <c r="G337" s="40">
        <v>3645.4833333333345</v>
      </c>
      <c r="H337" s="40">
        <v>3914.3833333333341</v>
      </c>
      <c r="I337" s="40">
        <v>3969.416666666667</v>
      </c>
      <c r="J337" s="40">
        <v>4048.8333333333339</v>
      </c>
      <c r="K337" s="31">
        <v>3890</v>
      </c>
      <c r="L337" s="31">
        <v>3755.55</v>
      </c>
      <c r="M337" s="31">
        <v>1.9381999999999999</v>
      </c>
      <c r="N337" s="1"/>
      <c r="O337" s="1"/>
    </row>
    <row r="338" spans="1:15" ht="12.75" customHeight="1">
      <c r="A338" s="31">
        <v>328</v>
      </c>
      <c r="B338" s="31" t="s">
        <v>859</v>
      </c>
      <c r="C338" s="31">
        <v>2305.8000000000002</v>
      </c>
      <c r="D338" s="40">
        <v>2316.9333333333334</v>
      </c>
      <c r="E338" s="40">
        <v>2268.8666666666668</v>
      </c>
      <c r="F338" s="40">
        <v>2231.9333333333334</v>
      </c>
      <c r="G338" s="40">
        <v>2183.8666666666668</v>
      </c>
      <c r="H338" s="40">
        <v>2353.8666666666668</v>
      </c>
      <c r="I338" s="40">
        <v>2401.9333333333334</v>
      </c>
      <c r="J338" s="40">
        <v>2438.8666666666668</v>
      </c>
      <c r="K338" s="31">
        <v>2365</v>
      </c>
      <c r="L338" s="31">
        <v>2280</v>
      </c>
      <c r="M338" s="31">
        <v>0.59492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43.1</v>
      </c>
      <c r="D339" s="40">
        <v>43.199999999999996</v>
      </c>
      <c r="E339" s="40">
        <v>42.899999999999991</v>
      </c>
      <c r="F339" s="40">
        <v>42.699999999999996</v>
      </c>
      <c r="G339" s="40">
        <v>42.399999999999991</v>
      </c>
      <c r="H339" s="40">
        <v>43.399999999999991</v>
      </c>
      <c r="I339" s="40">
        <v>43.699999999999989</v>
      </c>
      <c r="J339" s="40">
        <v>43.899999999999991</v>
      </c>
      <c r="K339" s="31">
        <v>43.5</v>
      </c>
      <c r="L339" s="31">
        <v>43</v>
      </c>
      <c r="M339" s="31">
        <v>20.914999999999999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74.05</v>
      </c>
      <c r="D340" s="40">
        <v>73.916666666666657</v>
      </c>
      <c r="E340" s="40">
        <v>73.23333333333332</v>
      </c>
      <c r="F340" s="40">
        <v>72.416666666666657</v>
      </c>
      <c r="G340" s="40">
        <v>71.73333333333332</v>
      </c>
      <c r="H340" s="40">
        <v>74.73333333333332</v>
      </c>
      <c r="I340" s="40">
        <v>75.416666666666657</v>
      </c>
      <c r="J340" s="40">
        <v>76.23333333333332</v>
      </c>
      <c r="K340" s="31">
        <v>74.599999999999994</v>
      </c>
      <c r="L340" s="31">
        <v>73.099999999999994</v>
      </c>
      <c r="M340" s="31">
        <v>17.795539999999999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597.04999999999995</v>
      </c>
      <c r="D341" s="40">
        <v>598.65</v>
      </c>
      <c r="E341" s="40">
        <v>591.09999999999991</v>
      </c>
      <c r="F341" s="40">
        <v>585.15</v>
      </c>
      <c r="G341" s="40">
        <v>577.59999999999991</v>
      </c>
      <c r="H341" s="40">
        <v>604.59999999999991</v>
      </c>
      <c r="I341" s="40">
        <v>612.14999999999986</v>
      </c>
      <c r="J341" s="40">
        <v>618.09999999999991</v>
      </c>
      <c r="K341" s="31">
        <v>606.20000000000005</v>
      </c>
      <c r="L341" s="31">
        <v>592.70000000000005</v>
      </c>
      <c r="M341" s="31">
        <v>0.49391000000000002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19344.25</v>
      </c>
      <c r="D342" s="40">
        <v>19254.633333333335</v>
      </c>
      <c r="E342" s="40">
        <v>19065.616666666669</v>
      </c>
      <c r="F342" s="40">
        <v>18786.983333333334</v>
      </c>
      <c r="G342" s="40">
        <v>18597.966666666667</v>
      </c>
      <c r="H342" s="40">
        <v>19533.26666666667</v>
      </c>
      <c r="I342" s="40">
        <v>19722.28333333334</v>
      </c>
      <c r="J342" s="40">
        <v>20000.916666666672</v>
      </c>
      <c r="K342" s="31">
        <v>19443.650000000001</v>
      </c>
      <c r="L342" s="31">
        <v>18976</v>
      </c>
      <c r="M342" s="31">
        <v>0.70428999999999997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79.3</v>
      </c>
      <c r="D343" s="40">
        <v>77.36666666666666</v>
      </c>
      <c r="E343" s="40">
        <v>74.533333333333317</v>
      </c>
      <c r="F343" s="40">
        <v>69.766666666666652</v>
      </c>
      <c r="G343" s="40">
        <v>66.933333333333309</v>
      </c>
      <c r="H343" s="40">
        <v>82.133333333333326</v>
      </c>
      <c r="I343" s="40">
        <v>84.966666666666669</v>
      </c>
      <c r="J343" s="40">
        <v>89.733333333333334</v>
      </c>
      <c r="K343" s="31">
        <v>80.2</v>
      </c>
      <c r="L343" s="31">
        <v>72.599999999999994</v>
      </c>
      <c r="M343" s="31">
        <v>46.07696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50.35</v>
      </c>
      <c r="D344" s="40">
        <v>50.449999999999996</v>
      </c>
      <c r="E344" s="40">
        <v>49.999999999999993</v>
      </c>
      <c r="F344" s="40">
        <v>49.65</v>
      </c>
      <c r="G344" s="40">
        <v>49.199999999999996</v>
      </c>
      <c r="H344" s="40">
        <v>50.79999999999999</v>
      </c>
      <c r="I344" s="40">
        <v>51.249999999999993</v>
      </c>
      <c r="J344" s="40">
        <v>51.599999999999987</v>
      </c>
      <c r="K344" s="31">
        <v>50.9</v>
      </c>
      <c r="L344" s="31">
        <v>50.1</v>
      </c>
      <c r="M344" s="31">
        <v>3.6597400000000002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570.25</v>
      </c>
      <c r="D345" s="40">
        <v>568.51666666666665</v>
      </c>
      <c r="E345" s="40">
        <v>563.0333333333333</v>
      </c>
      <c r="F345" s="40">
        <v>555.81666666666661</v>
      </c>
      <c r="G345" s="40">
        <v>550.33333333333326</v>
      </c>
      <c r="H345" s="40">
        <v>575.73333333333335</v>
      </c>
      <c r="I345" s="40">
        <v>581.2166666666667</v>
      </c>
      <c r="J345" s="40">
        <v>588.43333333333339</v>
      </c>
      <c r="K345" s="31">
        <v>574</v>
      </c>
      <c r="L345" s="31">
        <v>561.29999999999995</v>
      </c>
      <c r="M345" s="31">
        <v>0.88932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33.549999999999997</v>
      </c>
      <c r="D346" s="40">
        <v>33.783333333333331</v>
      </c>
      <c r="E346" s="40">
        <v>33.066666666666663</v>
      </c>
      <c r="F346" s="40">
        <v>32.583333333333329</v>
      </c>
      <c r="G346" s="40">
        <v>31.86666666666666</v>
      </c>
      <c r="H346" s="40">
        <v>34.266666666666666</v>
      </c>
      <c r="I346" s="40">
        <v>34.983333333333334</v>
      </c>
      <c r="J346" s="40">
        <v>35.466666666666669</v>
      </c>
      <c r="K346" s="31">
        <v>34.5</v>
      </c>
      <c r="L346" s="31">
        <v>33.299999999999997</v>
      </c>
      <c r="M346" s="31">
        <v>64.800430000000006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143.80000000000001</v>
      </c>
      <c r="D347" s="40">
        <v>143.95000000000002</v>
      </c>
      <c r="E347" s="40">
        <v>142.20000000000005</v>
      </c>
      <c r="F347" s="40">
        <v>140.60000000000002</v>
      </c>
      <c r="G347" s="40">
        <v>138.85000000000005</v>
      </c>
      <c r="H347" s="40">
        <v>145.55000000000004</v>
      </c>
      <c r="I347" s="40">
        <v>147.29999999999998</v>
      </c>
      <c r="J347" s="40">
        <v>148.90000000000003</v>
      </c>
      <c r="K347" s="31">
        <v>145.69999999999999</v>
      </c>
      <c r="L347" s="31">
        <v>142.35</v>
      </c>
      <c r="M347" s="31">
        <v>0.89207999999999998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2301.85</v>
      </c>
      <c r="D348" s="40">
        <v>2291.6</v>
      </c>
      <c r="E348" s="40">
        <v>2273.25</v>
      </c>
      <c r="F348" s="40">
        <v>2244.65</v>
      </c>
      <c r="G348" s="40">
        <v>2226.3000000000002</v>
      </c>
      <c r="H348" s="40">
        <v>2320.1999999999998</v>
      </c>
      <c r="I348" s="40">
        <v>2338.5499999999993</v>
      </c>
      <c r="J348" s="40">
        <v>2367.1499999999996</v>
      </c>
      <c r="K348" s="31">
        <v>2309.9499999999998</v>
      </c>
      <c r="L348" s="31">
        <v>2263</v>
      </c>
      <c r="M348" s="31">
        <v>5.0540000000000002E-2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59.1</v>
      </c>
      <c r="D349" s="40">
        <v>59.383333333333333</v>
      </c>
      <c r="E349" s="40">
        <v>58.466666666666669</v>
      </c>
      <c r="F349" s="40">
        <v>57.833333333333336</v>
      </c>
      <c r="G349" s="40">
        <v>56.916666666666671</v>
      </c>
      <c r="H349" s="40">
        <v>60.016666666666666</v>
      </c>
      <c r="I349" s="40">
        <v>60.933333333333337</v>
      </c>
      <c r="J349" s="40">
        <v>61.566666666666663</v>
      </c>
      <c r="K349" s="31">
        <v>60.3</v>
      </c>
      <c r="L349" s="31">
        <v>58.75</v>
      </c>
      <c r="M349" s="31">
        <v>14.883330000000001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145.30000000000001</v>
      </c>
      <c r="D350" s="40">
        <v>145.21666666666667</v>
      </c>
      <c r="E350" s="40">
        <v>144.13333333333333</v>
      </c>
      <c r="F350" s="40">
        <v>142.96666666666667</v>
      </c>
      <c r="G350" s="40">
        <v>141.88333333333333</v>
      </c>
      <c r="H350" s="40">
        <v>146.38333333333333</v>
      </c>
      <c r="I350" s="40">
        <v>147.46666666666664</v>
      </c>
      <c r="J350" s="40">
        <v>148.63333333333333</v>
      </c>
      <c r="K350" s="31">
        <v>146.30000000000001</v>
      </c>
      <c r="L350" s="31">
        <v>144.05000000000001</v>
      </c>
      <c r="M350" s="31">
        <v>131.72576000000001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233.3</v>
      </c>
      <c r="D351" s="40">
        <v>234.48333333333335</v>
      </c>
      <c r="E351" s="40">
        <v>231.06666666666669</v>
      </c>
      <c r="F351" s="40">
        <v>228.83333333333334</v>
      </c>
      <c r="G351" s="40">
        <v>225.41666666666669</v>
      </c>
      <c r="H351" s="40">
        <v>236.7166666666667</v>
      </c>
      <c r="I351" s="40">
        <v>240.13333333333333</v>
      </c>
      <c r="J351" s="40">
        <v>242.3666666666667</v>
      </c>
      <c r="K351" s="31">
        <v>237.9</v>
      </c>
      <c r="L351" s="31">
        <v>232.25</v>
      </c>
      <c r="M351" s="31">
        <v>5.2061500000000001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125.35</v>
      </c>
      <c r="D352" s="40">
        <v>125.25</v>
      </c>
      <c r="E352" s="40">
        <v>124.1</v>
      </c>
      <c r="F352" s="40">
        <v>122.85</v>
      </c>
      <c r="G352" s="40">
        <v>121.69999999999999</v>
      </c>
      <c r="H352" s="40">
        <v>126.5</v>
      </c>
      <c r="I352" s="40">
        <v>127.65</v>
      </c>
      <c r="J352" s="40">
        <v>128.9</v>
      </c>
      <c r="K352" s="31">
        <v>126.4</v>
      </c>
      <c r="L352" s="31">
        <v>124</v>
      </c>
      <c r="M352" s="31">
        <v>87.013009999999994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864.75</v>
      </c>
      <c r="D353" s="40">
        <v>860.38333333333333</v>
      </c>
      <c r="E353" s="40">
        <v>851.76666666666665</v>
      </c>
      <c r="F353" s="40">
        <v>838.7833333333333</v>
      </c>
      <c r="G353" s="40">
        <v>830.16666666666663</v>
      </c>
      <c r="H353" s="40">
        <v>873.36666666666667</v>
      </c>
      <c r="I353" s="40">
        <v>881.98333333333323</v>
      </c>
      <c r="J353" s="40">
        <v>894.9666666666667</v>
      </c>
      <c r="K353" s="31">
        <v>869</v>
      </c>
      <c r="L353" s="31">
        <v>847.4</v>
      </c>
      <c r="M353" s="31">
        <v>9.5724900000000002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4171.8</v>
      </c>
      <c r="D354" s="40">
        <v>4162.6500000000005</v>
      </c>
      <c r="E354" s="40">
        <v>4123.2000000000007</v>
      </c>
      <c r="F354" s="40">
        <v>4074.6000000000004</v>
      </c>
      <c r="G354" s="40">
        <v>4035.1500000000005</v>
      </c>
      <c r="H354" s="40">
        <v>4211.2500000000009</v>
      </c>
      <c r="I354" s="40">
        <v>4250.7</v>
      </c>
      <c r="J354" s="40">
        <v>4299.3000000000011</v>
      </c>
      <c r="K354" s="31">
        <v>4202.1000000000004</v>
      </c>
      <c r="L354" s="31">
        <v>4114.05</v>
      </c>
      <c r="M354" s="31">
        <v>0.64232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213.3</v>
      </c>
      <c r="D355" s="40">
        <v>214.41666666666666</v>
      </c>
      <c r="E355" s="40">
        <v>211.38333333333333</v>
      </c>
      <c r="F355" s="40">
        <v>209.46666666666667</v>
      </c>
      <c r="G355" s="40">
        <v>206.43333333333334</v>
      </c>
      <c r="H355" s="40">
        <v>216.33333333333331</v>
      </c>
      <c r="I355" s="40">
        <v>219.36666666666667</v>
      </c>
      <c r="J355" s="40">
        <v>221.2833333333333</v>
      </c>
      <c r="K355" s="31">
        <v>217.45</v>
      </c>
      <c r="L355" s="31">
        <v>212.5</v>
      </c>
      <c r="M355" s="31">
        <v>3.2032600000000002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145.9</v>
      </c>
      <c r="D356" s="40">
        <v>145.54999999999998</v>
      </c>
      <c r="E356" s="40">
        <v>144.84999999999997</v>
      </c>
      <c r="F356" s="40">
        <v>143.79999999999998</v>
      </c>
      <c r="G356" s="40">
        <v>143.09999999999997</v>
      </c>
      <c r="H356" s="40">
        <v>146.59999999999997</v>
      </c>
      <c r="I356" s="40">
        <v>147.29999999999995</v>
      </c>
      <c r="J356" s="40">
        <v>148.34999999999997</v>
      </c>
      <c r="K356" s="31">
        <v>146.25</v>
      </c>
      <c r="L356" s="31">
        <v>144.5</v>
      </c>
      <c r="M356" s="31">
        <v>102.53663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371.2</v>
      </c>
      <c r="D357" s="40">
        <v>372.09999999999997</v>
      </c>
      <c r="E357" s="40">
        <v>368.09999999999991</v>
      </c>
      <c r="F357" s="40">
        <v>364.99999999999994</v>
      </c>
      <c r="G357" s="40">
        <v>360.99999999999989</v>
      </c>
      <c r="H357" s="40">
        <v>375.19999999999993</v>
      </c>
      <c r="I357" s="40">
        <v>379.20000000000005</v>
      </c>
      <c r="J357" s="40">
        <v>382.29999999999995</v>
      </c>
      <c r="K357" s="31">
        <v>376.1</v>
      </c>
      <c r="L357" s="31">
        <v>369</v>
      </c>
      <c r="M357" s="31">
        <v>1.7315700000000001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38916.5</v>
      </c>
      <c r="D358" s="40">
        <v>38740.200000000004</v>
      </c>
      <c r="E358" s="40">
        <v>38480.400000000009</v>
      </c>
      <c r="F358" s="40">
        <v>38044.300000000003</v>
      </c>
      <c r="G358" s="40">
        <v>37784.500000000007</v>
      </c>
      <c r="H358" s="40">
        <v>39176.30000000001</v>
      </c>
      <c r="I358" s="40">
        <v>39436.100000000013</v>
      </c>
      <c r="J358" s="40">
        <v>39872.200000000012</v>
      </c>
      <c r="K358" s="31">
        <v>39000</v>
      </c>
      <c r="L358" s="31">
        <v>38304.1</v>
      </c>
      <c r="M358" s="31">
        <v>0.19256999999999999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2584.65</v>
      </c>
      <c r="D359" s="40">
        <v>2560.2000000000003</v>
      </c>
      <c r="E359" s="40">
        <v>2525.5500000000006</v>
      </c>
      <c r="F359" s="40">
        <v>2466.4500000000003</v>
      </c>
      <c r="G359" s="40">
        <v>2431.8000000000006</v>
      </c>
      <c r="H359" s="40">
        <v>2619.3000000000006</v>
      </c>
      <c r="I359" s="40">
        <v>2653.9500000000003</v>
      </c>
      <c r="J359" s="40">
        <v>2713.0500000000006</v>
      </c>
      <c r="K359" s="31">
        <v>2594.85</v>
      </c>
      <c r="L359" s="31">
        <v>2501.1</v>
      </c>
      <c r="M359" s="31">
        <v>7.6167499999999997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4176.3500000000004</v>
      </c>
      <c r="D360" s="40">
        <v>4201.6500000000005</v>
      </c>
      <c r="E360" s="40">
        <v>4105.0000000000009</v>
      </c>
      <c r="F360" s="40">
        <v>4033.6500000000005</v>
      </c>
      <c r="G360" s="40">
        <v>3937.0000000000009</v>
      </c>
      <c r="H360" s="40">
        <v>4273.0000000000009</v>
      </c>
      <c r="I360" s="40">
        <v>4369.6500000000005</v>
      </c>
      <c r="J360" s="40">
        <v>4441.0000000000009</v>
      </c>
      <c r="K360" s="31">
        <v>4298.3</v>
      </c>
      <c r="L360" s="31">
        <v>4130.3</v>
      </c>
      <c r="M360" s="31">
        <v>2.0507200000000001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224.65</v>
      </c>
      <c r="D361" s="40">
        <v>224.25</v>
      </c>
      <c r="E361" s="40">
        <v>221.9</v>
      </c>
      <c r="F361" s="40">
        <v>219.15</v>
      </c>
      <c r="G361" s="40">
        <v>216.8</v>
      </c>
      <c r="H361" s="40">
        <v>227</v>
      </c>
      <c r="I361" s="40">
        <v>229.35000000000002</v>
      </c>
      <c r="J361" s="40">
        <v>232.1</v>
      </c>
      <c r="K361" s="31">
        <v>226.6</v>
      </c>
      <c r="L361" s="31">
        <v>221.5</v>
      </c>
      <c r="M361" s="31">
        <v>19.593440000000001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122.65</v>
      </c>
      <c r="D362" s="40">
        <v>122.35000000000001</v>
      </c>
      <c r="E362" s="40">
        <v>121.10000000000002</v>
      </c>
      <c r="F362" s="40">
        <v>119.55000000000001</v>
      </c>
      <c r="G362" s="40">
        <v>118.30000000000003</v>
      </c>
      <c r="H362" s="40">
        <v>123.90000000000002</v>
      </c>
      <c r="I362" s="40">
        <v>125.14999999999999</v>
      </c>
      <c r="J362" s="40">
        <v>126.70000000000002</v>
      </c>
      <c r="K362" s="31">
        <v>123.6</v>
      </c>
      <c r="L362" s="31">
        <v>120.8</v>
      </c>
      <c r="M362" s="31">
        <v>26.77431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4838</v>
      </c>
      <c r="D363" s="40">
        <v>4825.3</v>
      </c>
      <c r="E363" s="40">
        <v>4797.75</v>
      </c>
      <c r="F363" s="40">
        <v>4757.5</v>
      </c>
      <c r="G363" s="40">
        <v>4729.95</v>
      </c>
      <c r="H363" s="40">
        <v>4865.55</v>
      </c>
      <c r="I363" s="40">
        <v>4893.1000000000013</v>
      </c>
      <c r="J363" s="40">
        <v>4933.3500000000004</v>
      </c>
      <c r="K363" s="31">
        <v>4852.8500000000004</v>
      </c>
      <c r="L363" s="31">
        <v>4785.05</v>
      </c>
      <c r="M363" s="31">
        <v>0.24532000000000001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15101.9</v>
      </c>
      <c r="D364" s="40">
        <v>15117.300000000001</v>
      </c>
      <c r="E364" s="40">
        <v>15034.600000000002</v>
      </c>
      <c r="F364" s="40">
        <v>14967.300000000001</v>
      </c>
      <c r="G364" s="40">
        <v>14884.600000000002</v>
      </c>
      <c r="H364" s="40">
        <v>15184.600000000002</v>
      </c>
      <c r="I364" s="40">
        <v>15267.300000000003</v>
      </c>
      <c r="J364" s="40">
        <v>15334.600000000002</v>
      </c>
      <c r="K364" s="31">
        <v>15200</v>
      </c>
      <c r="L364" s="31">
        <v>15050</v>
      </c>
      <c r="M364" s="31">
        <v>0.28971000000000002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5228.95</v>
      </c>
      <c r="D365" s="40">
        <v>5190.9666666666662</v>
      </c>
      <c r="E365" s="40">
        <v>5142.2833333333328</v>
      </c>
      <c r="F365" s="40">
        <v>5055.6166666666668</v>
      </c>
      <c r="G365" s="40">
        <v>5006.9333333333334</v>
      </c>
      <c r="H365" s="40">
        <v>5277.6333333333323</v>
      </c>
      <c r="I365" s="40">
        <v>5326.3166666666648</v>
      </c>
      <c r="J365" s="40">
        <v>5412.9833333333318</v>
      </c>
      <c r="K365" s="31">
        <v>5239.6499999999996</v>
      </c>
      <c r="L365" s="31">
        <v>5104.3</v>
      </c>
      <c r="M365" s="31">
        <v>3.6909999999999998E-2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221.6</v>
      </c>
      <c r="D366" s="40">
        <v>221.19999999999996</v>
      </c>
      <c r="E366" s="40">
        <v>219.69999999999993</v>
      </c>
      <c r="F366" s="40">
        <v>217.79999999999998</v>
      </c>
      <c r="G366" s="40">
        <v>216.29999999999995</v>
      </c>
      <c r="H366" s="40">
        <v>223.09999999999991</v>
      </c>
      <c r="I366" s="40">
        <v>224.59999999999997</v>
      </c>
      <c r="J366" s="40">
        <v>226.49999999999989</v>
      </c>
      <c r="K366" s="31">
        <v>222.7</v>
      </c>
      <c r="L366" s="31">
        <v>219.3</v>
      </c>
      <c r="M366" s="31">
        <v>3.2921100000000001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1028.3</v>
      </c>
      <c r="D367" s="40">
        <v>1021.85</v>
      </c>
      <c r="E367" s="40">
        <v>993.7</v>
      </c>
      <c r="F367" s="40">
        <v>959.1</v>
      </c>
      <c r="G367" s="40">
        <v>930.95</v>
      </c>
      <c r="H367" s="40">
        <v>1056.45</v>
      </c>
      <c r="I367" s="40">
        <v>1084.5999999999999</v>
      </c>
      <c r="J367" s="40">
        <v>1119.2</v>
      </c>
      <c r="K367" s="31">
        <v>1050</v>
      </c>
      <c r="L367" s="31">
        <v>987.25</v>
      </c>
      <c r="M367" s="31">
        <v>3.0484100000000001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2213.5500000000002</v>
      </c>
      <c r="D368" s="40">
        <v>2212.3833333333332</v>
      </c>
      <c r="E368" s="40">
        <v>2201.2666666666664</v>
      </c>
      <c r="F368" s="40">
        <v>2188.9833333333331</v>
      </c>
      <c r="G368" s="40">
        <v>2177.8666666666663</v>
      </c>
      <c r="H368" s="40">
        <v>2224.6666666666665</v>
      </c>
      <c r="I368" s="40">
        <v>2235.7833333333333</v>
      </c>
      <c r="J368" s="40">
        <v>2248.0666666666666</v>
      </c>
      <c r="K368" s="31">
        <v>2223.5</v>
      </c>
      <c r="L368" s="31">
        <v>2200.1</v>
      </c>
      <c r="M368" s="31">
        <v>3.6290200000000001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2902.75</v>
      </c>
      <c r="D369" s="40">
        <v>2892.85</v>
      </c>
      <c r="E369" s="40">
        <v>2867.7</v>
      </c>
      <c r="F369" s="40">
        <v>2832.65</v>
      </c>
      <c r="G369" s="40">
        <v>2807.5</v>
      </c>
      <c r="H369" s="40">
        <v>2927.8999999999996</v>
      </c>
      <c r="I369" s="40">
        <v>2953.05</v>
      </c>
      <c r="J369" s="40">
        <v>2988.0999999999995</v>
      </c>
      <c r="K369" s="31">
        <v>2918</v>
      </c>
      <c r="L369" s="31">
        <v>2857.8</v>
      </c>
      <c r="M369" s="31">
        <v>1.1294999999999999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38.5</v>
      </c>
      <c r="D370" s="40">
        <v>38.516666666666666</v>
      </c>
      <c r="E370" s="40">
        <v>38.18333333333333</v>
      </c>
      <c r="F370" s="40">
        <v>37.866666666666667</v>
      </c>
      <c r="G370" s="40">
        <v>37.533333333333331</v>
      </c>
      <c r="H370" s="40">
        <v>38.833333333333329</v>
      </c>
      <c r="I370" s="40">
        <v>39.166666666666671</v>
      </c>
      <c r="J370" s="40">
        <v>39.483333333333327</v>
      </c>
      <c r="K370" s="31">
        <v>38.85</v>
      </c>
      <c r="L370" s="31">
        <v>38.200000000000003</v>
      </c>
      <c r="M370" s="31">
        <v>315.00355000000002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573.65</v>
      </c>
      <c r="D371" s="40">
        <v>563.1</v>
      </c>
      <c r="E371" s="40">
        <v>552.55000000000007</v>
      </c>
      <c r="F371" s="40">
        <v>531.45000000000005</v>
      </c>
      <c r="G371" s="40">
        <v>520.90000000000009</v>
      </c>
      <c r="H371" s="40">
        <v>584.20000000000005</v>
      </c>
      <c r="I371" s="40">
        <v>594.75</v>
      </c>
      <c r="J371" s="40">
        <v>615.85</v>
      </c>
      <c r="K371" s="31">
        <v>573.65</v>
      </c>
      <c r="L371" s="31">
        <v>542</v>
      </c>
      <c r="M371" s="31">
        <v>9.2157400000000003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290.2</v>
      </c>
      <c r="D372" s="40">
        <v>292.11666666666662</v>
      </c>
      <c r="E372" s="40">
        <v>287.28333333333325</v>
      </c>
      <c r="F372" s="40">
        <v>284.36666666666662</v>
      </c>
      <c r="G372" s="40">
        <v>279.53333333333325</v>
      </c>
      <c r="H372" s="40">
        <v>295.03333333333325</v>
      </c>
      <c r="I372" s="40">
        <v>299.86666666666662</v>
      </c>
      <c r="J372" s="40">
        <v>302.78333333333325</v>
      </c>
      <c r="K372" s="31">
        <v>296.95</v>
      </c>
      <c r="L372" s="31">
        <v>289.2</v>
      </c>
      <c r="M372" s="31">
        <v>1.5197000000000001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2330.6999999999998</v>
      </c>
      <c r="D373" s="40">
        <v>2337.4833333333331</v>
      </c>
      <c r="E373" s="40">
        <v>2308.2166666666662</v>
      </c>
      <c r="F373" s="40">
        <v>2285.7333333333331</v>
      </c>
      <c r="G373" s="40">
        <v>2256.4666666666662</v>
      </c>
      <c r="H373" s="40">
        <v>2359.9666666666662</v>
      </c>
      <c r="I373" s="40">
        <v>2389.2333333333336</v>
      </c>
      <c r="J373" s="40">
        <v>2411.7166666666662</v>
      </c>
      <c r="K373" s="31">
        <v>2366.75</v>
      </c>
      <c r="L373" s="31">
        <v>2315</v>
      </c>
      <c r="M373" s="31">
        <v>1.6703300000000001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985.5</v>
      </c>
      <c r="D374" s="40">
        <v>985.26666666666677</v>
      </c>
      <c r="E374" s="40">
        <v>971.53333333333353</v>
      </c>
      <c r="F374" s="40">
        <v>957.56666666666672</v>
      </c>
      <c r="G374" s="40">
        <v>943.83333333333348</v>
      </c>
      <c r="H374" s="40">
        <v>999.23333333333358</v>
      </c>
      <c r="I374" s="40">
        <v>1012.9666666666669</v>
      </c>
      <c r="J374" s="40">
        <v>1026.9333333333336</v>
      </c>
      <c r="K374" s="31">
        <v>999</v>
      </c>
      <c r="L374" s="31">
        <v>971.3</v>
      </c>
      <c r="M374" s="31">
        <v>0.45340999999999998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1829.45</v>
      </c>
      <c r="D375" s="40">
        <v>1836.25</v>
      </c>
      <c r="E375" s="40">
        <v>1810.5</v>
      </c>
      <c r="F375" s="40">
        <v>1791.55</v>
      </c>
      <c r="G375" s="40">
        <v>1765.8</v>
      </c>
      <c r="H375" s="40">
        <v>1855.2</v>
      </c>
      <c r="I375" s="40">
        <v>1880.95</v>
      </c>
      <c r="J375" s="40">
        <v>1899.9</v>
      </c>
      <c r="K375" s="31">
        <v>1862</v>
      </c>
      <c r="L375" s="31">
        <v>1817.3</v>
      </c>
      <c r="M375" s="31">
        <v>1.0821099999999999</v>
      </c>
      <c r="N375" s="1"/>
      <c r="O375" s="1"/>
    </row>
    <row r="376" spans="1:15" ht="12.75" customHeight="1">
      <c r="A376" s="31">
        <v>366</v>
      </c>
      <c r="B376" s="31" t="s">
        <v>860</v>
      </c>
      <c r="C376" s="31">
        <v>211.45</v>
      </c>
      <c r="D376" s="40">
        <v>215.75</v>
      </c>
      <c r="E376" s="40">
        <v>204.7</v>
      </c>
      <c r="F376" s="40">
        <v>197.95</v>
      </c>
      <c r="G376" s="40">
        <v>186.89999999999998</v>
      </c>
      <c r="H376" s="40">
        <v>222.5</v>
      </c>
      <c r="I376" s="40">
        <v>233.55</v>
      </c>
      <c r="J376" s="40">
        <v>240.3</v>
      </c>
      <c r="K376" s="31">
        <v>226.8</v>
      </c>
      <c r="L376" s="31">
        <v>209</v>
      </c>
      <c r="M376" s="31">
        <v>119.52697999999999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205.8</v>
      </c>
      <c r="D377" s="40">
        <v>204.96666666666667</v>
      </c>
      <c r="E377" s="40">
        <v>202.98333333333335</v>
      </c>
      <c r="F377" s="40">
        <v>200.16666666666669</v>
      </c>
      <c r="G377" s="40">
        <v>198.18333333333337</v>
      </c>
      <c r="H377" s="40">
        <v>207.78333333333333</v>
      </c>
      <c r="I377" s="40">
        <v>209.76666666666662</v>
      </c>
      <c r="J377" s="40">
        <v>212.58333333333331</v>
      </c>
      <c r="K377" s="31">
        <v>206.95</v>
      </c>
      <c r="L377" s="31">
        <v>202.15</v>
      </c>
      <c r="M377" s="31">
        <v>60.368270000000003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2572.1</v>
      </c>
      <c r="D378" s="40">
        <v>2582.6833333333334</v>
      </c>
      <c r="E378" s="40">
        <v>2540.4666666666667</v>
      </c>
      <c r="F378" s="40">
        <v>2508.8333333333335</v>
      </c>
      <c r="G378" s="40">
        <v>2466.6166666666668</v>
      </c>
      <c r="H378" s="40">
        <v>2614.3166666666666</v>
      </c>
      <c r="I378" s="40">
        <v>2656.5333333333338</v>
      </c>
      <c r="J378" s="40">
        <v>2688.1666666666665</v>
      </c>
      <c r="K378" s="31">
        <v>2624.9</v>
      </c>
      <c r="L378" s="31">
        <v>2551.0500000000002</v>
      </c>
      <c r="M378" s="31">
        <v>0.28033999999999998</v>
      </c>
      <c r="N378" s="1"/>
      <c r="O378" s="1"/>
    </row>
    <row r="379" spans="1:15" ht="12.75" customHeight="1">
      <c r="A379" s="31">
        <v>369</v>
      </c>
      <c r="B379" s="31" t="s">
        <v>861</v>
      </c>
      <c r="C379" s="31">
        <v>323.85000000000002</v>
      </c>
      <c r="D379" s="40">
        <v>324.58333333333331</v>
      </c>
      <c r="E379" s="40">
        <v>319.26666666666665</v>
      </c>
      <c r="F379" s="40">
        <v>314.68333333333334</v>
      </c>
      <c r="G379" s="40">
        <v>309.36666666666667</v>
      </c>
      <c r="H379" s="40">
        <v>329.16666666666663</v>
      </c>
      <c r="I379" s="40">
        <v>334.48333333333335</v>
      </c>
      <c r="J379" s="40">
        <v>339.06666666666661</v>
      </c>
      <c r="K379" s="31">
        <v>329.9</v>
      </c>
      <c r="L379" s="31">
        <v>320</v>
      </c>
      <c r="M379" s="31">
        <v>1.42807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440.75</v>
      </c>
      <c r="D380" s="40">
        <v>441.73333333333335</v>
      </c>
      <c r="E380" s="40">
        <v>437.2166666666667</v>
      </c>
      <c r="F380" s="40">
        <v>433.68333333333334</v>
      </c>
      <c r="G380" s="40">
        <v>429.16666666666669</v>
      </c>
      <c r="H380" s="40">
        <v>445.26666666666671</v>
      </c>
      <c r="I380" s="40">
        <v>449.78333333333336</v>
      </c>
      <c r="J380" s="40">
        <v>453.31666666666672</v>
      </c>
      <c r="K380" s="31">
        <v>446.25</v>
      </c>
      <c r="L380" s="31">
        <v>438.2</v>
      </c>
      <c r="M380" s="31">
        <v>4.8857900000000001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732.85</v>
      </c>
      <c r="D381" s="40">
        <v>732.2833333333333</v>
      </c>
      <c r="E381" s="40">
        <v>725.56666666666661</v>
      </c>
      <c r="F381" s="40">
        <v>718.2833333333333</v>
      </c>
      <c r="G381" s="40">
        <v>711.56666666666661</v>
      </c>
      <c r="H381" s="40">
        <v>739.56666666666661</v>
      </c>
      <c r="I381" s="40">
        <v>746.2833333333333</v>
      </c>
      <c r="J381" s="40">
        <v>753.56666666666661</v>
      </c>
      <c r="K381" s="31">
        <v>739</v>
      </c>
      <c r="L381" s="31">
        <v>725</v>
      </c>
      <c r="M381" s="31">
        <v>0.89637999999999995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123.95</v>
      </c>
      <c r="D382" s="40">
        <v>125.36666666666667</v>
      </c>
      <c r="E382" s="40">
        <v>121.58333333333334</v>
      </c>
      <c r="F382" s="40">
        <v>119.21666666666667</v>
      </c>
      <c r="G382" s="40">
        <v>115.43333333333334</v>
      </c>
      <c r="H382" s="40">
        <v>127.73333333333335</v>
      </c>
      <c r="I382" s="40">
        <v>131.51666666666668</v>
      </c>
      <c r="J382" s="40">
        <v>133.88333333333335</v>
      </c>
      <c r="K382" s="31">
        <v>129.15</v>
      </c>
      <c r="L382" s="31">
        <v>123</v>
      </c>
      <c r="M382" s="31">
        <v>1.3124199999999999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1414.55</v>
      </c>
      <c r="D383" s="40">
        <v>1403.8333333333333</v>
      </c>
      <c r="E383" s="40">
        <v>1380.7166666666665</v>
      </c>
      <c r="F383" s="40">
        <v>1346.8833333333332</v>
      </c>
      <c r="G383" s="40">
        <v>1323.7666666666664</v>
      </c>
      <c r="H383" s="40">
        <v>1437.6666666666665</v>
      </c>
      <c r="I383" s="40">
        <v>1460.7833333333333</v>
      </c>
      <c r="J383" s="40">
        <v>1494.6166666666666</v>
      </c>
      <c r="K383" s="31">
        <v>1426.95</v>
      </c>
      <c r="L383" s="31">
        <v>1370</v>
      </c>
      <c r="M383" s="31">
        <v>21.964009999999998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831.05</v>
      </c>
      <c r="D384" s="40">
        <v>840.83333333333337</v>
      </c>
      <c r="E384" s="40">
        <v>813.56666666666672</v>
      </c>
      <c r="F384" s="40">
        <v>796.08333333333337</v>
      </c>
      <c r="G384" s="40">
        <v>768.81666666666672</v>
      </c>
      <c r="H384" s="40">
        <v>858.31666666666672</v>
      </c>
      <c r="I384" s="40">
        <v>885.58333333333337</v>
      </c>
      <c r="J384" s="40">
        <v>903.06666666666672</v>
      </c>
      <c r="K384" s="31">
        <v>868.1</v>
      </c>
      <c r="L384" s="31">
        <v>823.35</v>
      </c>
      <c r="M384" s="31">
        <v>1.07281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1079.55</v>
      </c>
      <c r="D385" s="40">
        <v>1074.8500000000001</v>
      </c>
      <c r="E385" s="40">
        <v>1059.7000000000003</v>
      </c>
      <c r="F385" s="40">
        <v>1039.8500000000001</v>
      </c>
      <c r="G385" s="40">
        <v>1024.7000000000003</v>
      </c>
      <c r="H385" s="40">
        <v>1094.7000000000003</v>
      </c>
      <c r="I385" s="40">
        <v>1109.8500000000004</v>
      </c>
      <c r="J385" s="40">
        <v>1129.7000000000003</v>
      </c>
      <c r="K385" s="31">
        <v>1090</v>
      </c>
      <c r="L385" s="31">
        <v>1055</v>
      </c>
      <c r="M385" s="31">
        <v>3.2243400000000002</v>
      </c>
      <c r="N385" s="1"/>
      <c r="O385" s="1"/>
    </row>
    <row r="386" spans="1:15" ht="12.75" customHeight="1">
      <c r="A386" s="31">
        <v>376</v>
      </c>
      <c r="B386" s="31" t="s">
        <v>862</v>
      </c>
      <c r="C386" s="31">
        <v>118.35</v>
      </c>
      <c r="D386" s="40">
        <v>118.36666666666667</v>
      </c>
      <c r="E386" s="40">
        <v>117.08333333333334</v>
      </c>
      <c r="F386" s="40">
        <v>115.81666666666666</v>
      </c>
      <c r="G386" s="40">
        <v>114.53333333333333</v>
      </c>
      <c r="H386" s="40">
        <v>119.63333333333335</v>
      </c>
      <c r="I386" s="40">
        <v>120.91666666666669</v>
      </c>
      <c r="J386" s="40">
        <v>122.18333333333337</v>
      </c>
      <c r="K386" s="31">
        <v>119.65</v>
      </c>
      <c r="L386" s="31">
        <v>117.1</v>
      </c>
      <c r="M386" s="31">
        <v>4.8134199999999998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218.8</v>
      </c>
      <c r="D387" s="40">
        <v>218.6</v>
      </c>
      <c r="E387" s="40">
        <v>216.2</v>
      </c>
      <c r="F387" s="40">
        <v>213.6</v>
      </c>
      <c r="G387" s="40">
        <v>211.2</v>
      </c>
      <c r="H387" s="40">
        <v>221.2</v>
      </c>
      <c r="I387" s="40">
        <v>223.60000000000002</v>
      </c>
      <c r="J387" s="40">
        <v>226.2</v>
      </c>
      <c r="K387" s="31">
        <v>221</v>
      </c>
      <c r="L387" s="31">
        <v>216</v>
      </c>
      <c r="M387" s="31">
        <v>31.09206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755.55</v>
      </c>
      <c r="D388" s="40">
        <v>759.58333333333337</v>
      </c>
      <c r="E388" s="40">
        <v>744.7166666666667</v>
      </c>
      <c r="F388" s="40">
        <v>733.88333333333333</v>
      </c>
      <c r="G388" s="40">
        <v>719.01666666666665</v>
      </c>
      <c r="H388" s="40">
        <v>770.41666666666674</v>
      </c>
      <c r="I388" s="40">
        <v>785.2833333333333</v>
      </c>
      <c r="J388" s="40">
        <v>796.11666666666679</v>
      </c>
      <c r="K388" s="31">
        <v>774.45</v>
      </c>
      <c r="L388" s="31">
        <v>748.75</v>
      </c>
      <c r="M388" s="31">
        <v>4.2359799999999996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254.5</v>
      </c>
      <c r="D389" s="40">
        <v>254.15</v>
      </c>
      <c r="E389" s="40">
        <v>252.35000000000002</v>
      </c>
      <c r="F389" s="40">
        <v>250.20000000000002</v>
      </c>
      <c r="G389" s="40">
        <v>248.40000000000003</v>
      </c>
      <c r="H389" s="40">
        <v>256.3</v>
      </c>
      <c r="I389" s="40">
        <v>258.10000000000002</v>
      </c>
      <c r="J389" s="40">
        <v>260.25</v>
      </c>
      <c r="K389" s="31">
        <v>255.95</v>
      </c>
      <c r="L389" s="31">
        <v>252</v>
      </c>
      <c r="M389" s="31">
        <v>0.90656999999999999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959.15</v>
      </c>
      <c r="D390" s="40">
        <v>955.15</v>
      </c>
      <c r="E390" s="40">
        <v>943.59999999999991</v>
      </c>
      <c r="F390" s="40">
        <v>928.05</v>
      </c>
      <c r="G390" s="40">
        <v>916.49999999999989</v>
      </c>
      <c r="H390" s="40">
        <v>970.69999999999993</v>
      </c>
      <c r="I390" s="40">
        <v>982.24999999999989</v>
      </c>
      <c r="J390" s="40">
        <v>997.8</v>
      </c>
      <c r="K390" s="31">
        <v>966.7</v>
      </c>
      <c r="L390" s="31">
        <v>939.6</v>
      </c>
      <c r="M390" s="31">
        <v>2.2107999999999999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1911.7</v>
      </c>
      <c r="D391" s="40">
        <v>1927.0166666666664</v>
      </c>
      <c r="E391" s="40">
        <v>1889.0333333333328</v>
      </c>
      <c r="F391" s="40">
        <v>1866.3666666666663</v>
      </c>
      <c r="G391" s="40">
        <v>1828.3833333333328</v>
      </c>
      <c r="H391" s="40">
        <v>1949.6833333333329</v>
      </c>
      <c r="I391" s="40">
        <v>1987.6666666666665</v>
      </c>
      <c r="J391" s="40">
        <v>2010.333333333333</v>
      </c>
      <c r="K391" s="31">
        <v>1965</v>
      </c>
      <c r="L391" s="31">
        <v>1904.35</v>
      </c>
      <c r="M391" s="31">
        <v>0.19539999999999999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193.15</v>
      </c>
      <c r="D392" s="40">
        <v>193.23333333333335</v>
      </c>
      <c r="E392" s="40">
        <v>191.51666666666671</v>
      </c>
      <c r="F392" s="40">
        <v>189.88333333333335</v>
      </c>
      <c r="G392" s="40">
        <v>188.16666666666671</v>
      </c>
      <c r="H392" s="40">
        <v>194.8666666666667</v>
      </c>
      <c r="I392" s="40">
        <v>196.58333333333334</v>
      </c>
      <c r="J392" s="40">
        <v>198.2166666666667</v>
      </c>
      <c r="K392" s="31">
        <v>194.95</v>
      </c>
      <c r="L392" s="31">
        <v>191.6</v>
      </c>
      <c r="M392" s="31">
        <v>41.364829999999998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73.45</v>
      </c>
      <c r="D393" s="40">
        <v>73.2</v>
      </c>
      <c r="E393" s="40">
        <v>72.5</v>
      </c>
      <c r="F393" s="40">
        <v>71.55</v>
      </c>
      <c r="G393" s="40">
        <v>70.849999999999994</v>
      </c>
      <c r="H393" s="40">
        <v>74.150000000000006</v>
      </c>
      <c r="I393" s="40">
        <v>74.850000000000023</v>
      </c>
      <c r="J393" s="40">
        <v>75.800000000000011</v>
      </c>
      <c r="K393" s="31">
        <v>73.900000000000006</v>
      </c>
      <c r="L393" s="31">
        <v>72.25</v>
      </c>
      <c r="M393" s="31">
        <v>10.673080000000001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134.55000000000001</v>
      </c>
      <c r="D394" s="40">
        <v>134.16666666666666</v>
      </c>
      <c r="E394" s="40">
        <v>132.88333333333333</v>
      </c>
      <c r="F394" s="40">
        <v>131.21666666666667</v>
      </c>
      <c r="G394" s="40">
        <v>129.93333333333334</v>
      </c>
      <c r="H394" s="40">
        <v>135.83333333333331</v>
      </c>
      <c r="I394" s="40">
        <v>137.11666666666667</v>
      </c>
      <c r="J394" s="40">
        <v>138.7833333333333</v>
      </c>
      <c r="K394" s="31">
        <v>135.44999999999999</v>
      </c>
      <c r="L394" s="31">
        <v>132.5</v>
      </c>
      <c r="M394" s="31">
        <v>91.3035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150.25</v>
      </c>
      <c r="D395" s="40">
        <v>149.18333333333331</v>
      </c>
      <c r="E395" s="40">
        <v>146.16666666666663</v>
      </c>
      <c r="F395" s="40">
        <v>142.08333333333331</v>
      </c>
      <c r="G395" s="40">
        <v>139.06666666666663</v>
      </c>
      <c r="H395" s="40">
        <v>153.26666666666662</v>
      </c>
      <c r="I395" s="40">
        <v>156.28333333333333</v>
      </c>
      <c r="J395" s="40">
        <v>160.36666666666662</v>
      </c>
      <c r="K395" s="31">
        <v>152.19999999999999</v>
      </c>
      <c r="L395" s="31">
        <v>145.1</v>
      </c>
      <c r="M395" s="31">
        <v>67.486549999999994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1263.3</v>
      </c>
      <c r="D396" s="40">
        <v>1259.3500000000001</v>
      </c>
      <c r="E396" s="40">
        <v>1250.7000000000003</v>
      </c>
      <c r="F396" s="40">
        <v>1238.1000000000001</v>
      </c>
      <c r="G396" s="40">
        <v>1229.4500000000003</v>
      </c>
      <c r="H396" s="40">
        <v>1271.9500000000003</v>
      </c>
      <c r="I396" s="40">
        <v>1280.6000000000004</v>
      </c>
      <c r="J396" s="40">
        <v>1293.2000000000003</v>
      </c>
      <c r="K396" s="31">
        <v>1268</v>
      </c>
      <c r="L396" s="31">
        <v>1246.75</v>
      </c>
      <c r="M396" s="31">
        <v>0.76620999999999995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2381.85</v>
      </c>
      <c r="D397" s="40">
        <v>2381.9500000000003</v>
      </c>
      <c r="E397" s="40">
        <v>2359.9000000000005</v>
      </c>
      <c r="F397" s="40">
        <v>2337.9500000000003</v>
      </c>
      <c r="G397" s="40">
        <v>2315.9000000000005</v>
      </c>
      <c r="H397" s="40">
        <v>2403.9000000000005</v>
      </c>
      <c r="I397" s="40">
        <v>2425.9500000000007</v>
      </c>
      <c r="J397" s="40">
        <v>2447.9000000000005</v>
      </c>
      <c r="K397" s="31">
        <v>2404</v>
      </c>
      <c r="L397" s="31">
        <v>2360</v>
      </c>
      <c r="M397" s="31">
        <v>51.850070000000002</v>
      </c>
      <c r="N397" s="1"/>
      <c r="O397" s="1"/>
    </row>
    <row r="398" spans="1:15" ht="12.75" customHeight="1">
      <c r="A398" s="31">
        <v>388</v>
      </c>
      <c r="B398" s="31" t="s">
        <v>863</v>
      </c>
      <c r="C398" s="31">
        <v>338.5</v>
      </c>
      <c r="D398" s="40">
        <v>337.58333333333331</v>
      </c>
      <c r="E398" s="40">
        <v>335.51666666666665</v>
      </c>
      <c r="F398" s="40">
        <v>332.53333333333336</v>
      </c>
      <c r="G398" s="40">
        <v>330.4666666666667</v>
      </c>
      <c r="H398" s="40">
        <v>340.56666666666661</v>
      </c>
      <c r="I398" s="40">
        <v>342.63333333333333</v>
      </c>
      <c r="J398" s="40">
        <v>345.61666666666656</v>
      </c>
      <c r="K398" s="31">
        <v>339.65</v>
      </c>
      <c r="L398" s="31">
        <v>334.6</v>
      </c>
      <c r="M398" s="31">
        <v>0.45277000000000001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270.14999999999998</v>
      </c>
      <c r="D399" s="40">
        <v>268.75</v>
      </c>
      <c r="E399" s="40">
        <v>266.60000000000002</v>
      </c>
      <c r="F399" s="40">
        <v>263.05</v>
      </c>
      <c r="G399" s="40">
        <v>260.90000000000003</v>
      </c>
      <c r="H399" s="40">
        <v>272.3</v>
      </c>
      <c r="I399" s="40">
        <v>274.45</v>
      </c>
      <c r="J399" s="40">
        <v>278</v>
      </c>
      <c r="K399" s="31">
        <v>270.89999999999998</v>
      </c>
      <c r="L399" s="31">
        <v>265.2</v>
      </c>
      <c r="M399" s="31">
        <v>1.0242199999999999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1339.25</v>
      </c>
      <c r="D400" s="40">
        <v>1331.7166666666667</v>
      </c>
      <c r="E400" s="40">
        <v>1303.6333333333334</v>
      </c>
      <c r="F400" s="40">
        <v>1268.0166666666667</v>
      </c>
      <c r="G400" s="40">
        <v>1239.9333333333334</v>
      </c>
      <c r="H400" s="40">
        <v>1367.3333333333335</v>
      </c>
      <c r="I400" s="40">
        <v>1395.4166666666665</v>
      </c>
      <c r="J400" s="40">
        <v>1431.0333333333335</v>
      </c>
      <c r="K400" s="31">
        <v>1359.8</v>
      </c>
      <c r="L400" s="31">
        <v>1296.0999999999999</v>
      </c>
      <c r="M400" s="31">
        <v>1.3344100000000001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1755.5</v>
      </c>
      <c r="D401" s="40">
        <v>1757.7</v>
      </c>
      <c r="E401" s="40">
        <v>1723.1000000000001</v>
      </c>
      <c r="F401" s="40">
        <v>1690.7</v>
      </c>
      <c r="G401" s="40">
        <v>1656.1000000000001</v>
      </c>
      <c r="H401" s="40">
        <v>1790.1000000000001</v>
      </c>
      <c r="I401" s="40">
        <v>1824.7</v>
      </c>
      <c r="J401" s="40">
        <v>1857.1000000000001</v>
      </c>
      <c r="K401" s="31">
        <v>1792.3</v>
      </c>
      <c r="L401" s="31">
        <v>1725.3</v>
      </c>
      <c r="M401" s="31">
        <v>1.5410999999999999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34.35</v>
      </c>
      <c r="D402" s="40">
        <v>34.383333333333333</v>
      </c>
      <c r="E402" s="40">
        <v>34.066666666666663</v>
      </c>
      <c r="F402" s="40">
        <v>33.783333333333331</v>
      </c>
      <c r="G402" s="40">
        <v>33.466666666666661</v>
      </c>
      <c r="H402" s="40">
        <v>34.666666666666664</v>
      </c>
      <c r="I402" s="40">
        <v>34.983333333333341</v>
      </c>
      <c r="J402" s="40">
        <v>35.266666666666666</v>
      </c>
      <c r="K402" s="31">
        <v>34.700000000000003</v>
      </c>
      <c r="L402" s="31">
        <v>34.1</v>
      </c>
      <c r="M402" s="31">
        <v>24.80001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107.75</v>
      </c>
      <c r="D403" s="40">
        <v>106.75</v>
      </c>
      <c r="E403" s="40">
        <v>104.8</v>
      </c>
      <c r="F403" s="40">
        <v>101.85</v>
      </c>
      <c r="G403" s="40">
        <v>99.899999999999991</v>
      </c>
      <c r="H403" s="40">
        <v>109.7</v>
      </c>
      <c r="I403" s="40">
        <v>111.64999999999999</v>
      </c>
      <c r="J403" s="40">
        <v>114.60000000000001</v>
      </c>
      <c r="K403" s="31">
        <v>108.7</v>
      </c>
      <c r="L403" s="31">
        <v>103.8</v>
      </c>
      <c r="M403" s="31">
        <v>541.80253000000005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7772.1</v>
      </c>
      <c r="D404" s="40">
        <v>7790.3666666666659</v>
      </c>
      <c r="E404" s="40">
        <v>7741.7333333333318</v>
      </c>
      <c r="F404" s="40">
        <v>7711.3666666666659</v>
      </c>
      <c r="G404" s="40">
        <v>7662.7333333333318</v>
      </c>
      <c r="H404" s="40">
        <v>7820.7333333333318</v>
      </c>
      <c r="I404" s="40">
        <v>7869.366666666665</v>
      </c>
      <c r="J404" s="40">
        <v>7899.7333333333318</v>
      </c>
      <c r="K404" s="31">
        <v>7839</v>
      </c>
      <c r="L404" s="31">
        <v>7760</v>
      </c>
      <c r="M404" s="31">
        <v>0.16655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1000.5</v>
      </c>
      <c r="D405" s="40">
        <v>996</v>
      </c>
      <c r="E405" s="40">
        <v>985</v>
      </c>
      <c r="F405" s="40">
        <v>969.5</v>
      </c>
      <c r="G405" s="40">
        <v>958.5</v>
      </c>
      <c r="H405" s="40">
        <v>1011.5</v>
      </c>
      <c r="I405" s="40">
        <v>1022.5</v>
      </c>
      <c r="J405" s="40">
        <v>1038</v>
      </c>
      <c r="K405" s="31">
        <v>1007</v>
      </c>
      <c r="L405" s="31">
        <v>980.5</v>
      </c>
      <c r="M405" s="31">
        <v>7.8494799999999998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1159.1500000000001</v>
      </c>
      <c r="D406" s="40">
        <v>1153.5333333333335</v>
      </c>
      <c r="E406" s="40">
        <v>1144.616666666667</v>
      </c>
      <c r="F406" s="40">
        <v>1130.0833333333335</v>
      </c>
      <c r="G406" s="40">
        <v>1121.166666666667</v>
      </c>
      <c r="H406" s="40">
        <v>1168.0666666666671</v>
      </c>
      <c r="I406" s="40">
        <v>1176.9833333333336</v>
      </c>
      <c r="J406" s="40">
        <v>1191.5166666666671</v>
      </c>
      <c r="K406" s="31">
        <v>1162.45</v>
      </c>
      <c r="L406" s="31">
        <v>1139</v>
      </c>
      <c r="M406" s="31">
        <v>20.907910000000001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476.7</v>
      </c>
      <c r="D407" s="40">
        <v>475.2</v>
      </c>
      <c r="E407" s="40">
        <v>470.7</v>
      </c>
      <c r="F407" s="40">
        <v>464.7</v>
      </c>
      <c r="G407" s="40">
        <v>460.2</v>
      </c>
      <c r="H407" s="40">
        <v>481.2</v>
      </c>
      <c r="I407" s="40">
        <v>485.7</v>
      </c>
      <c r="J407" s="40">
        <v>491.7</v>
      </c>
      <c r="K407" s="31">
        <v>479.7</v>
      </c>
      <c r="L407" s="31">
        <v>469.2</v>
      </c>
      <c r="M407" s="31">
        <v>136.44942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7995.65</v>
      </c>
      <c r="D408" s="40">
        <v>7963.55</v>
      </c>
      <c r="E408" s="40">
        <v>7859.1</v>
      </c>
      <c r="F408" s="40">
        <v>7722.55</v>
      </c>
      <c r="G408" s="40">
        <v>7618.1</v>
      </c>
      <c r="H408" s="40">
        <v>8100.1</v>
      </c>
      <c r="I408" s="40">
        <v>8204.5499999999993</v>
      </c>
      <c r="J408" s="40">
        <v>8341.1</v>
      </c>
      <c r="K408" s="31">
        <v>8068</v>
      </c>
      <c r="L408" s="31">
        <v>7827</v>
      </c>
      <c r="M408" s="31">
        <v>0.13694000000000001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106.1</v>
      </c>
      <c r="D409" s="40">
        <v>106.05</v>
      </c>
      <c r="E409" s="40">
        <v>105.25</v>
      </c>
      <c r="F409" s="40">
        <v>104.4</v>
      </c>
      <c r="G409" s="40">
        <v>103.60000000000001</v>
      </c>
      <c r="H409" s="40">
        <v>106.89999999999999</v>
      </c>
      <c r="I409" s="40">
        <v>107.69999999999997</v>
      </c>
      <c r="J409" s="40">
        <v>108.54999999999998</v>
      </c>
      <c r="K409" s="31">
        <v>106.85</v>
      </c>
      <c r="L409" s="31">
        <v>105.2</v>
      </c>
      <c r="M409" s="31">
        <v>1.9363600000000001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147.94999999999999</v>
      </c>
      <c r="D410" s="40">
        <v>148.95000000000002</v>
      </c>
      <c r="E410" s="40">
        <v>146.25000000000003</v>
      </c>
      <c r="F410" s="40">
        <v>144.55000000000001</v>
      </c>
      <c r="G410" s="40">
        <v>141.85000000000002</v>
      </c>
      <c r="H410" s="40">
        <v>150.65000000000003</v>
      </c>
      <c r="I410" s="40">
        <v>153.35000000000002</v>
      </c>
      <c r="J410" s="40">
        <v>155.05000000000004</v>
      </c>
      <c r="K410" s="31">
        <v>151.65</v>
      </c>
      <c r="L410" s="31">
        <v>147.25</v>
      </c>
      <c r="M410" s="31">
        <v>20.364519999999999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155.9</v>
      </c>
      <c r="D411" s="40">
        <v>156.28333333333333</v>
      </c>
      <c r="E411" s="40">
        <v>153.86666666666667</v>
      </c>
      <c r="F411" s="40">
        <v>151.83333333333334</v>
      </c>
      <c r="G411" s="40">
        <v>149.41666666666669</v>
      </c>
      <c r="H411" s="40">
        <v>158.31666666666666</v>
      </c>
      <c r="I411" s="40">
        <v>160.73333333333335</v>
      </c>
      <c r="J411" s="40">
        <v>162.76666666666665</v>
      </c>
      <c r="K411" s="31">
        <v>158.69999999999999</v>
      </c>
      <c r="L411" s="31">
        <v>154.25</v>
      </c>
      <c r="M411" s="31">
        <v>5.9534799999999999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3256.15</v>
      </c>
      <c r="D412" s="40">
        <v>3255.1666666666665</v>
      </c>
      <c r="E412" s="40">
        <v>3212.5333333333328</v>
      </c>
      <c r="F412" s="40">
        <v>3168.9166666666665</v>
      </c>
      <c r="G412" s="40">
        <v>3126.2833333333328</v>
      </c>
      <c r="H412" s="40">
        <v>3298.7833333333328</v>
      </c>
      <c r="I412" s="40">
        <v>3341.416666666667</v>
      </c>
      <c r="J412" s="40">
        <v>3385.0333333333328</v>
      </c>
      <c r="K412" s="31">
        <v>3297.8</v>
      </c>
      <c r="L412" s="31">
        <v>3211.55</v>
      </c>
      <c r="M412" s="31">
        <v>0.11117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311.10000000000002</v>
      </c>
      <c r="D413" s="40">
        <v>312</v>
      </c>
      <c r="E413" s="40">
        <v>309.10000000000002</v>
      </c>
      <c r="F413" s="40">
        <v>307.10000000000002</v>
      </c>
      <c r="G413" s="40">
        <v>304.20000000000005</v>
      </c>
      <c r="H413" s="40">
        <v>314</v>
      </c>
      <c r="I413" s="40">
        <v>316.89999999999998</v>
      </c>
      <c r="J413" s="40">
        <v>318.89999999999998</v>
      </c>
      <c r="K413" s="31">
        <v>314.89999999999998</v>
      </c>
      <c r="L413" s="31">
        <v>310</v>
      </c>
      <c r="M413" s="31">
        <v>0.35770999999999997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576.6</v>
      </c>
      <c r="D414" s="40">
        <v>575.11666666666667</v>
      </c>
      <c r="E414" s="40">
        <v>566.23333333333335</v>
      </c>
      <c r="F414" s="40">
        <v>555.86666666666667</v>
      </c>
      <c r="G414" s="40">
        <v>546.98333333333335</v>
      </c>
      <c r="H414" s="40">
        <v>585.48333333333335</v>
      </c>
      <c r="I414" s="40">
        <v>594.36666666666679</v>
      </c>
      <c r="J414" s="40">
        <v>604.73333333333335</v>
      </c>
      <c r="K414" s="31">
        <v>584</v>
      </c>
      <c r="L414" s="31">
        <v>564.75</v>
      </c>
      <c r="M414" s="31">
        <v>1.98821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25746.55</v>
      </c>
      <c r="D415" s="40">
        <v>25816.5</v>
      </c>
      <c r="E415" s="40">
        <v>25543.15</v>
      </c>
      <c r="F415" s="40">
        <v>25339.75</v>
      </c>
      <c r="G415" s="40">
        <v>25066.400000000001</v>
      </c>
      <c r="H415" s="40">
        <v>26019.9</v>
      </c>
      <c r="I415" s="40">
        <v>26293.25</v>
      </c>
      <c r="J415" s="40">
        <v>26496.65</v>
      </c>
      <c r="K415" s="31">
        <v>26089.85</v>
      </c>
      <c r="L415" s="31">
        <v>25613.1</v>
      </c>
      <c r="M415" s="31">
        <v>0.22609000000000001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2111.5500000000002</v>
      </c>
      <c r="D416" s="40">
        <v>2095.5499999999997</v>
      </c>
      <c r="E416" s="40">
        <v>2021.0999999999995</v>
      </c>
      <c r="F416" s="40">
        <v>1930.6499999999996</v>
      </c>
      <c r="G416" s="40">
        <v>1856.1999999999994</v>
      </c>
      <c r="H416" s="40">
        <v>2185.9999999999995</v>
      </c>
      <c r="I416" s="40">
        <v>2260.4499999999994</v>
      </c>
      <c r="J416" s="40">
        <v>2350.8999999999996</v>
      </c>
      <c r="K416" s="31">
        <v>2170</v>
      </c>
      <c r="L416" s="31">
        <v>2005.1</v>
      </c>
      <c r="M416" s="31">
        <v>1.63561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2210.3000000000002</v>
      </c>
      <c r="D417" s="40">
        <v>2208.8833333333332</v>
      </c>
      <c r="E417" s="40">
        <v>2182.7666666666664</v>
      </c>
      <c r="F417" s="40">
        <v>2155.2333333333331</v>
      </c>
      <c r="G417" s="40">
        <v>2129.1166666666663</v>
      </c>
      <c r="H417" s="40">
        <v>2236.4166666666665</v>
      </c>
      <c r="I417" s="40">
        <v>2262.5333333333333</v>
      </c>
      <c r="J417" s="40">
        <v>2290.0666666666666</v>
      </c>
      <c r="K417" s="31">
        <v>2235</v>
      </c>
      <c r="L417" s="31">
        <v>2181.35</v>
      </c>
      <c r="M417" s="31">
        <v>4.7086899999999998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463.6</v>
      </c>
      <c r="D418" s="40">
        <v>469.7833333333333</v>
      </c>
      <c r="E418" s="40">
        <v>454.81666666666661</v>
      </c>
      <c r="F418" s="40">
        <v>446.0333333333333</v>
      </c>
      <c r="G418" s="40">
        <v>431.06666666666661</v>
      </c>
      <c r="H418" s="40">
        <v>478.56666666666661</v>
      </c>
      <c r="I418" s="40">
        <v>493.5333333333333</v>
      </c>
      <c r="J418" s="40">
        <v>502.31666666666661</v>
      </c>
      <c r="K418" s="31">
        <v>484.75</v>
      </c>
      <c r="L418" s="31">
        <v>461</v>
      </c>
      <c r="M418" s="31">
        <v>1.15466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28.3</v>
      </c>
      <c r="D419" s="40">
        <v>28.383333333333336</v>
      </c>
      <c r="E419" s="40">
        <v>28.066666666666674</v>
      </c>
      <c r="F419" s="40">
        <v>27.833333333333336</v>
      </c>
      <c r="G419" s="40">
        <v>27.516666666666673</v>
      </c>
      <c r="H419" s="40">
        <v>28.616666666666674</v>
      </c>
      <c r="I419" s="40">
        <v>28.933333333333337</v>
      </c>
      <c r="J419" s="40">
        <v>29.166666666666675</v>
      </c>
      <c r="K419" s="31">
        <v>28.7</v>
      </c>
      <c r="L419" s="31">
        <v>28.15</v>
      </c>
      <c r="M419" s="31">
        <v>13.92168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4019.95</v>
      </c>
      <c r="D420" s="40">
        <v>3964.0666666666671</v>
      </c>
      <c r="E420" s="40">
        <v>3878.1333333333341</v>
      </c>
      <c r="F420" s="40">
        <v>3736.3166666666671</v>
      </c>
      <c r="G420" s="40">
        <v>3650.3833333333341</v>
      </c>
      <c r="H420" s="40">
        <v>4105.8833333333341</v>
      </c>
      <c r="I420" s="40">
        <v>4191.8166666666675</v>
      </c>
      <c r="J420" s="40">
        <v>4333.6333333333341</v>
      </c>
      <c r="K420" s="31">
        <v>4050</v>
      </c>
      <c r="L420" s="31">
        <v>3822.25</v>
      </c>
      <c r="M420" s="31">
        <v>0.53247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842</v>
      </c>
      <c r="D421" s="40">
        <v>844.83333333333337</v>
      </c>
      <c r="E421" s="40">
        <v>829.66666666666674</v>
      </c>
      <c r="F421" s="40">
        <v>817.33333333333337</v>
      </c>
      <c r="G421" s="40">
        <v>802.16666666666674</v>
      </c>
      <c r="H421" s="40">
        <v>857.16666666666674</v>
      </c>
      <c r="I421" s="40">
        <v>872.33333333333348</v>
      </c>
      <c r="J421" s="40">
        <v>884.66666666666674</v>
      </c>
      <c r="K421" s="31">
        <v>860</v>
      </c>
      <c r="L421" s="31">
        <v>832.5</v>
      </c>
      <c r="M421" s="31">
        <v>5.2660499999999999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1154.9000000000001</v>
      </c>
      <c r="D422" s="40">
        <v>1148.4333333333334</v>
      </c>
      <c r="E422" s="40">
        <v>1128.4666666666667</v>
      </c>
      <c r="F422" s="40">
        <v>1102.0333333333333</v>
      </c>
      <c r="G422" s="40">
        <v>1082.0666666666666</v>
      </c>
      <c r="H422" s="40">
        <v>1174.8666666666668</v>
      </c>
      <c r="I422" s="40">
        <v>1194.8333333333335</v>
      </c>
      <c r="J422" s="40">
        <v>1221.2666666666669</v>
      </c>
      <c r="K422" s="31">
        <v>1168.4000000000001</v>
      </c>
      <c r="L422" s="31">
        <v>1122</v>
      </c>
      <c r="M422" s="31">
        <v>0.77034999999999998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2766.95</v>
      </c>
      <c r="D423" s="40">
        <v>2763.3833333333332</v>
      </c>
      <c r="E423" s="40">
        <v>2696.7666666666664</v>
      </c>
      <c r="F423" s="40">
        <v>2626.583333333333</v>
      </c>
      <c r="G423" s="40">
        <v>2559.9666666666662</v>
      </c>
      <c r="H423" s="40">
        <v>2833.5666666666666</v>
      </c>
      <c r="I423" s="40">
        <v>2900.1833333333334</v>
      </c>
      <c r="J423" s="40">
        <v>2970.3666666666668</v>
      </c>
      <c r="K423" s="31">
        <v>2830</v>
      </c>
      <c r="L423" s="31">
        <v>2693.2</v>
      </c>
      <c r="M423" s="31">
        <v>0.83057000000000003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816.9</v>
      </c>
      <c r="D424" s="40">
        <v>823.9666666666667</v>
      </c>
      <c r="E424" s="40">
        <v>807.93333333333339</v>
      </c>
      <c r="F424" s="40">
        <v>798.9666666666667</v>
      </c>
      <c r="G424" s="40">
        <v>782.93333333333339</v>
      </c>
      <c r="H424" s="40">
        <v>832.93333333333339</v>
      </c>
      <c r="I424" s="40">
        <v>848.9666666666667</v>
      </c>
      <c r="J424" s="40">
        <v>857.93333333333339</v>
      </c>
      <c r="K424" s="31">
        <v>840</v>
      </c>
      <c r="L424" s="31">
        <v>815</v>
      </c>
      <c r="M424" s="31">
        <v>1.2660499999999999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438.5</v>
      </c>
      <c r="D425" s="40">
        <v>442.5333333333333</v>
      </c>
      <c r="E425" s="40">
        <v>431.46666666666658</v>
      </c>
      <c r="F425" s="40">
        <v>424.43333333333328</v>
      </c>
      <c r="G425" s="40">
        <v>413.36666666666656</v>
      </c>
      <c r="H425" s="40">
        <v>449.56666666666661</v>
      </c>
      <c r="I425" s="40">
        <v>460.63333333333333</v>
      </c>
      <c r="J425" s="40">
        <v>467.66666666666663</v>
      </c>
      <c r="K425" s="31">
        <v>453.6</v>
      </c>
      <c r="L425" s="31">
        <v>435.5</v>
      </c>
      <c r="M425" s="31">
        <v>0.96541999999999994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249.6</v>
      </c>
      <c r="D426" s="40">
        <v>248.85</v>
      </c>
      <c r="E426" s="40">
        <v>246.29999999999998</v>
      </c>
      <c r="F426" s="40">
        <v>243</v>
      </c>
      <c r="G426" s="40">
        <v>240.45</v>
      </c>
      <c r="H426" s="40">
        <v>252.14999999999998</v>
      </c>
      <c r="I426" s="40">
        <v>254.7</v>
      </c>
      <c r="J426" s="40">
        <v>258</v>
      </c>
      <c r="K426" s="31">
        <v>251.4</v>
      </c>
      <c r="L426" s="31">
        <v>245.55</v>
      </c>
      <c r="M426" s="31">
        <v>1.85795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68.45</v>
      </c>
      <c r="D427" s="40">
        <v>68.88333333333334</v>
      </c>
      <c r="E427" s="40">
        <v>67.416666666666686</v>
      </c>
      <c r="F427" s="40">
        <v>66.38333333333334</v>
      </c>
      <c r="G427" s="40">
        <v>64.916666666666686</v>
      </c>
      <c r="H427" s="40">
        <v>69.916666666666686</v>
      </c>
      <c r="I427" s="40">
        <v>71.383333333333354</v>
      </c>
      <c r="J427" s="40">
        <v>72.416666666666686</v>
      </c>
      <c r="K427" s="31">
        <v>70.349999999999994</v>
      </c>
      <c r="L427" s="31">
        <v>67.849999999999994</v>
      </c>
      <c r="M427" s="31">
        <v>60.366030000000002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2088.85</v>
      </c>
      <c r="D428" s="40">
        <v>2075.1999999999998</v>
      </c>
      <c r="E428" s="40">
        <v>2050.4499999999998</v>
      </c>
      <c r="F428" s="40">
        <v>2012.05</v>
      </c>
      <c r="G428" s="40">
        <v>1987.3</v>
      </c>
      <c r="H428" s="40">
        <v>2113.5999999999995</v>
      </c>
      <c r="I428" s="40">
        <v>2138.3499999999995</v>
      </c>
      <c r="J428" s="40">
        <v>2176.7499999999995</v>
      </c>
      <c r="K428" s="31">
        <v>2099.9499999999998</v>
      </c>
      <c r="L428" s="31">
        <v>2036.8</v>
      </c>
      <c r="M428" s="31">
        <v>6.1123200000000004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1463.55</v>
      </c>
      <c r="D429" s="40">
        <v>1460.55</v>
      </c>
      <c r="E429" s="40">
        <v>1444.8</v>
      </c>
      <c r="F429" s="40">
        <v>1426.05</v>
      </c>
      <c r="G429" s="40">
        <v>1410.3</v>
      </c>
      <c r="H429" s="40">
        <v>1479.3</v>
      </c>
      <c r="I429" s="40">
        <v>1495.05</v>
      </c>
      <c r="J429" s="40">
        <v>1513.8</v>
      </c>
      <c r="K429" s="31">
        <v>1476.3</v>
      </c>
      <c r="L429" s="31">
        <v>1441.8</v>
      </c>
      <c r="M429" s="31">
        <v>7.6054199999999996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463.55</v>
      </c>
      <c r="D430" s="40">
        <v>468.06666666666666</v>
      </c>
      <c r="E430" s="40">
        <v>456.18333333333334</v>
      </c>
      <c r="F430" s="40">
        <v>448.81666666666666</v>
      </c>
      <c r="G430" s="40">
        <v>436.93333333333334</v>
      </c>
      <c r="H430" s="40">
        <v>475.43333333333334</v>
      </c>
      <c r="I430" s="40">
        <v>487.31666666666666</v>
      </c>
      <c r="J430" s="40">
        <v>494.68333333333334</v>
      </c>
      <c r="K430" s="31">
        <v>479.95</v>
      </c>
      <c r="L430" s="31">
        <v>460.7</v>
      </c>
      <c r="M430" s="31">
        <v>12.00433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97.35</v>
      </c>
      <c r="D431" s="40">
        <v>97.116666666666674</v>
      </c>
      <c r="E431" s="40">
        <v>96.233333333333348</v>
      </c>
      <c r="F431" s="40">
        <v>95.116666666666674</v>
      </c>
      <c r="G431" s="40">
        <v>94.233333333333348</v>
      </c>
      <c r="H431" s="40">
        <v>98.233333333333348</v>
      </c>
      <c r="I431" s="40">
        <v>99.116666666666674</v>
      </c>
      <c r="J431" s="40">
        <v>100.23333333333335</v>
      </c>
      <c r="K431" s="31">
        <v>98</v>
      </c>
      <c r="L431" s="31">
        <v>96</v>
      </c>
      <c r="M431" s="31">
        <v>0.89678000000000002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284.2</v>
      </c>
      <c r="D432" s="40">
        <v>284.73333333333335</v>
      </c>
      <c r="E432" s="40">
        <v>282.4666666666667</v>
      </c>
      <c r="F432" s="40">
        <v>280.73333333333335</v>
      </c>
      <c r="G432" s="40">
        <v>278.4666666666667</v>
      </c>
      <c r="H432" s="40">
        <v>286.4666666666667</v>
      </c>
      <c r="I432" s="40">
        <v>288.73333333333335</v>
      </c>
      <c r="J432" s="40">
        <v>290.4666666666667</v>
      </c>
      <c r="K432" s="31">
        <v>287</v>
      </c>
      <c r="L432" s="31">
        <v>283</v>
      </c>
      <c r="M432" s="31">
        <v>2.2260900000000001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563.35</v>
      </c>
      <c r="D433" s="40">
        <v>565.91666666666663</v>
      </c>
      <c r="E433" s="40">
        <v>557.7833333333333</v>
      </c>
      <c r="F433" s="40">
        <v>552.2166666666667</v>
      </c>
      <c r="G433" s="40">
        <v>544.08333333333337</v>
      </c>
      <c r="H433" s="40">
        <v>571.48333333333323</v>
      </c>
      <c r="I433" s="40">
        <v>579.61666666666667</v>
      </c>
      <c r="J433" s="40">
        <v>585.18333333333317</v>
      </c>
      <c r="K433" s="31">
        <v>574.04999999999995</v>
      </c>
      <c r="L433" s="31">
        <v>560.35</v>
      </c>
      <c r="M433" s="31">
        <v>0.41749000000000003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367.95</v>
      </c>
      <c r="D434" s="40">
        <v>368.88333333333338</v>
      </c>
      <c r="E434" s="40">
        <v>365.26666666666677</v>
      </c>
      <c r="F434" s="40">
        <v>362.58333333333337</v>
      </c>
      <c r="G434" s="40">
        <v>358.96666666666675</v>
      </c>
      <c r="H434" s="40">
        <v>371.56666666666678</v>
      </c>
      <c r="I434" s="40">
        <v>375.18333333333345</v>
      </c>
      <c r="J434" s="40">
        <v>377.86666666666679</v>
      </c>
      <c r="K434" s="31">
        <v>372.5</v>
      </c>
      <c r="L434" s="31">
        <v>366.2</v>
      </c>
      <c r="M434" s="31">
        <v>1.35802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2330.1</v>
      </c>
      <c r="D435" s="40">
        <v>2340.2833333333333</v>
      </c>
      <c r="E435" s="40">
        <v>2305.6166666666668</v>
      </c>
      <c r="F435" s="40">
        <v>2281.1333333333337</v>
      </c>
      <c r="G435" s="40">
        <v>2246.4666666666672</v>
      </c>
      <c r="H435" s="40">
        <v>2364.7666666666664</v>
      </c>
      <c r="I435" s="40">
        <v>2399.4333333333334</v>
      </c>
      <c r="J435" s="40">
        <v>2423.9166666666661</v>
      </c>
      <c r="K435" s="31">
        <v>2374.9499999999998</v>
      </c>
      <c r="L435" s="31">
        <v>2315.8000000000002</v>
      </c>
      <c r="M435" s="31">
        <v>0.23455000000000001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847.05</v>
      </c>
      <c r="D436" s="40">
        <v>840.51666666666677</v>
      </c>
      <c r="E436" s="40">
        <v>831.53333333333353</v>
      </c>
      <c r="F436" s="40">
        <v>816.01666666666677</v>
      </c>
      <c r="G436" s="40">
        <v>807.03333333333353</v>
      </c>
      <c r="H436" s="40">
        <v>856.03333333333353</v>
      </c>
      <c r="I436" s="40">
        <v>865.01666666666688</v>
      </c>
      <c r="J436" s="40">
        <v>880.53333333333353</v>
      </c>
      <c r="K436" s="31">
        <v>849.5</v>
      </c>
      <c r="L436" s="31">
        <v>825</v>
      </c>
      <c r="M436" s="31">
        <v>0.37607000000000002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743.7</v>
      </c>
      <c r="D437" s="40">
        <v>743.23333333333323</v>
      </c>
      <c r="E437" s="40">
        <v>735.46666666666647</v>
      </c>
      <c r="F437" s="40">
        <v>727.23333333333323</v>
      </c>
      <c r="G437" s="40">
        <v>719.46666666666647</v>
      </c>
      <c r="H437" s="40">
        <v>751.46666666666647</v>
      </c>
      <c r="I437" s="40">
        <v>759.23333333333312</v>
      </c>
      <c r="J437" s="40">
        <v>767.46666666666647</v>
      </c>
      <c r="K437" s="31">
        <v>751</v>
      </c>
      <c r="L437" s="31">
        <v>735</v>
      </c>
      <c r="M437" s="31">
        <v>25.834620000000001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439.45</v>
      </c>
      <c r="D438" s="40">
        <v>438.56666666666666</v>
      </c>
      <c r="E438" s="40">
        <v>432.13333333333333</v>
      </c>
      <c r="F438" s="40">
        <v>424.81666666666666</v>
      </c>
      <c r="G438" s="40">
        <v>418.38333333333333</v>
      </c>
      <c r="H438" s="40">
        <v>445.88333333333333</v>
      </c>
      <c r="I438" s="40">
        <v>452.31666666666661</v>
      </c>
      <c r="J438" s="40">
        <v>459.63333333333333</v>
      </c>
      <c r="K438" s="31">
        <v>445</v>
      </c>
      <c r="L438" s="31">
        <v>431.25</v>
      </c>
      <c r="M438" s="31">
        <v>2.6884800000000002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531.20000000000005</v>
      </c>
      <c r="D439" s="40">
        <v>533.2833333333333</v>
      </c>
      <c r="E439" s="40">
        <v>526.76666666666665</v>
      </c>
      <c r="F439" s="40">
        <v>522.33333333333337</v>
      </c>
      <c r="G439" s="40">
        <v>515.81666666666672</v>
      </c>
      <c r="H439" s="40">
        <v>537.71666666666658</v>
      </c>
      <c r="I439" s="40">
        <v>544.23333333333323</v>
      </c>
      <c r="J439" s="40">
        <v>548.66666666666652</v>
      </c>
      <c r="K439" s="31">
        <v>539.79999999999995</v>
      </c>
      <c r="L439" s="31">
        <v>528.85</v>
      </c>
      <c r="M439" s="31">
        <v>9.4859100000000005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719.8</v>
      </c>
      <c r="D440" s="40">
        <v>717.36666666666667</v>
      </c>
      <c r="E440" s="40">
        <v>709.93333333333339</v>
      </c>
      <c r="F440" s="40">
        <v>700.06666666666672</v>
      </c>
      <c r="G440" s="40">
        <v>692.63333333333344</v>
      </c>
      <c r="H440" s="40">
        <v>727.23333333333335</v>
      </c>
      <c r="I440" s="40">
        <v>734.66666666666652</v>
      </c>
      <c r="J440" s="40">
        <v>744.5333333333333</v>
      </c>
      <c r="K440" s="31">
        <v>724.8</v>
      </c>
      <c r="L440" s="31">
        <v>707.5</v>
      </c>
      <c r="M440" s="31">
        <v>0.94149000000000005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404.95</v>
      </c>
      <c r="D441" s="40">
        <v>405.43333333333339</v>
      </c>
      <c r="E441" s="40">
        <v>400.61666666666679</v>
      </c>
      <c r="F441" s="40">
        <v>396.28333333333342</v>
      </c>
      <c r="G441" s="40">
        <v>391.46666666666681</v>
      </c>
      <c r="H441" s="40">
        <v>409.76666666666677</v>
      </c>
      <c r="I441" s="40">
        <v>414.58333333333337</v>
      </c>
      <c r="J441" s="40">
        <v>418.91666666666674</v>
      </c>
      <c r="K441" s="31">
        <v>410.25</v>
      </c>
      <c r="L441" s="31">
        <v>401.1</v>
      </c>
      <c r="M441" s="31">
        <v>0.82374000000000003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2329.9</v>
      </c>
      <c r="D442" s="40">
        <v>2317.65</v>
      </c>
      <c r="E442" s="40">
        <v>2293.3000000000002</v>
      </c>
      <c r="F442" s="40">
        <v>2256.7000000000003</v>
      </c>
      <c r="G442" s="40">
        <v>2232.3500000000004</v>
      </c>
      <c r="H442" s="40">
        <v>2354.25</v>
      </c>
      <c r="I442" s="40">
        <v>2378.5999999999995</v>
      </c>
      <c r="J442" s="40">
        <v>2415.1999999999998</v>
      </c>
      <c r="K442" s="31">
        <v>2342</v>
      </c>
      <c r="L442" s="31">
        <v>2281.0500000000002</v>
      </c>
      <c r="M442" s="31">
        <v>0.55086999999999997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506.1</v>
      </c>
      <c r="D443" s="40">
        <v>502.7</v>
      </c>
      <c r="E443" s="40">
        <v>489.4</v>
      </c>
      <c r="F443" s="40">
        <v>472.7</v>
      </c>
      <c r="G443" s="40">
        <v>459.4</v>
      </c>
      <c r="H443" s="40">
        <v>519.4</v>
      </c>
      <c r="I443" s="40">
        <v>532.70000000000005</v>
      </c>
      <c r="J443" s="40">
        <v>549.4</v>
      </c>
      <c r="K443" s="31">
        <v>516</v>
      </c>
      <c r="L443" s="31">
        <v>486</v>
      </c>
      <c r="M443" s="31">
        <v>2.45628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</v>
      </c>
      <c r="D444" s="40">
        <v>7.05</v>
      </c>
      <c r="E444" s="40">
        <v>6.9499999999999993</v>
      </c>
      <c r="F444" s="40">
        <v>6.8999999999999995</v>
      </c>
      <c r="G444" s="40">
        <v>6.7999999999999989</v>
      </c>
      <c r="H444" s="40">
        <v>7.1</v>
      </c>
      <c r="I444" s="40">
        <v>7.1999999999999993</v>
      </c>
      <c r="J444" s="40">
        <v>7.25</v>
      </c>
      <c r="K444" s="31">
        <v>7.15</v>
      </c>
      <c r="L444" s="31">
        <v>7</v>
      </c>
      <c r="M444" s="31">
        <v>282.37671999999998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386.65</v>
      </c>
      <c r="D445" s="40">
        <v>389.51666666666665</v>
      </c>
      <c r="E445" s="40">
        <v>382.63333333333333</v>
      </c>
      <c r="F445" s="40">
        <v>378.61666666666667</v>
      </c>
      <c r="G445" s="40">
        <v>371.73333333333335</v>
      </c>
      <c r="H445" s="40">
        <v>393.5333333333333</v>
      </c>
      <c r="I445" s="40">
        <v>400.41666666666663</v>
      </c>
      <c r="J445" s="40">
        <v>404.43333333333328</v>
      </c>
      <c r="K445" s="31">
        <v>396.4</v>
      </c>
      <c r="L445" s="31">
        <v>385.5</v>
      </c>
      <c r="M445" s="31">
        <v>4.66751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948.8</v>
      </c>
      <c r="D446" s="40">
        <v>964.30000000000007</v>
      </c>
      <c r="E446" s="40">
        <v>928.60000000000014</v>
      </c>
      <c r="F446" s="40">
        <v>908.40000000000009</v>
      </c>
      <c r="G446" s="40">
        <v>872.70000000000016</v>
      </c>
      <c r="H446" s="40">
        <v>984.50000000000011</v>
      </c>
      <c r="I446" s="40">
        <v>1020.2000000000002</v>
      </c>
      <c r="J446" s="40">
        <v>1040.4000000000001</v>
      </c>
      <c r="K446" s="31">
        <v>1000</v>
      </c>
      <c r="L446" s="31">
        <v>944.1</v>
      </c>
      <c r="M446" s="31">
        <v>0.38151000000000002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575.15</v>
      </c>
      <c r="D447" s="40">
        <v>575.05000000000007</v>
      </c>
      <c r="E447" s="40">
        <v>561.10000000000014</v>
      </c>
      <c r="F447" s="40">
        <v>547.05000000000007</v>
      </c>
      <c r="G447" s="40">
        <v>533.10000000000014</v>
      </c>
      <c r="H447" s="40">
        <v>589.10000000000014</v>
      </c>
      <c r="I447" s="40">
        <v>603.05000000000018</v>
      </c>
      <c r="J447" s="40">
        <v>617.10000000000014</v>
      </c>
      <c r="K447" s="31">
        <v>589</v>
      </c>
      <c r="L447" s="31">
        <v>561</v>
      </c>
      <c r="M447" s="31">
        <v>4.24451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1675.25</v>
      </c>
      <c r="D448" s="40">
        <v>1657.3833333333332</v>
      </c>
      <c r="E448" s="40">
        <v>1639.5166666666664</v>
      </c>
      <c r="F448" s="40">
        <v>1603.7833333333333</v>
      </c>
      <c r="G448" s="40">
        <v>1585.9166666666665</v>
      </c>
      <c r="H448" s="40">
        <v>1693.1166666666663</v>
      </c>
      <c r="I448" s="40">
        <v>1710.9833333333331</v>
      </c>
      <c r="J448" s="40">
        <v>1746.7166666666662</v>
      </c>
      <c r="K448" s="31">
        <v>1675.25</v>
      </c>
      <c r="L448" s="31">
        <v>1621.65</v>
      </c>
      <c r="M448" s="31">
        <v>4.5767800000000003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13256.9</v>
      </c>
      <c r="D449" s="40">
        <v>13239.966666666667</v>
      </c>
      <c r="E449" s="40">
        <v>13129.933333333334</v>
      </c>
      <c r="F449" s="40">
        <v>13002.966666666667</v>
      </c>
      <c r="G449" s="40">
        <v>12892.933333333334</v>
      </c>
      <c r="H449" s="40">
        <v>13366.933333333334</v>
      </c>
      <c r="I449" s="40">
        <v>13476.966666666667</v>
      </c>
      <c r="J449" s="40">
        <v>13603.933333333334</v>
      </c>
      <c r="K449" s="31">
        <v>13350</v>
      </c>
      <c r="L449" s="31">
        <v>13113</v>
      </c>
      <c r="M449" s="31">
        <v>8.5400000000000007E-3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909.45</v>
      </c>
      <c r="D450" s="40">
        <v>907.85</v>
      </c>
      <c r="E450" s="40">
        <v>901.6</v>
      </c>
      <c r="F450" s="40">
        <v>893.75</v>
      </c>
      <c r="G450" s="40">
        <v>887.5</v>
      </c>
      <c r="H450" s="40">
        <v>915.7</v>
      </c>
      <c r="I450" s="40">
        <v>921.95</v>
      </c>
      <c r="J450" s="40">
        <v>929.80000000000007</v>
      </c>
      <c r="K450" s="31">
        <v>914.1</v>
      </c>
      <c r="L450" s="31">
        <v>900</v>
      </c>
      <c r="M450" s="31">
        <v>10.70496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212.4</v>
      </c>
      <c r="D451" s="40">
        <v>210.29999999999998</v>
      </c>
      <c r="E451" s="40">
        <v>206.19999999999996</v>
      </c>
      <c r="F451" s="40">
        <v>199.99999999999997</v>
      </c>
      <c r="G451" s="40">
        <v>195.89999999999995</v>
      </c>
      <c r="H451" s="40">
        <v>216.49999999999997</v>
      </c>
      <c r="I451" s="40">
        <v>220.6</v>
      </c>
      <c r="J451" s="40">
        <v>226.79999999999998</v>
      </c>
      <c r="K451" s="31">
        <v>214.4</v>
      </c>
      <c r="L451" s="31">
        <v>204.1</v>
      </c>
      <c r="M451" s="31">
        <v>16.592199999999998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1341.35</v>
      </c>
      <c r="D452" s="40">
        <v>1328.8999999999999</v>
      </c>
      <c r="E452" s="40">
        <v>1300.9999999999998</v>
      </c>
      <c r="F452" s="40">
        <v>1260.6499999999999</v>
      </c>
      <c r="G452" s="40">
        <v>1232.7499999999998</v>
      </c>
      <c r="H452" s="40">
        <v>1369.2499999999998</v>
      </c>
      <c r="I452" s="40">
        <v>1397.1499999999999</v>
      </c>
      <c r="J452" s="40">
        <v>1437.4999999999998</v>
      </c>
      <c r="K452" s="31">
        <v>1356.8</v>
      </c>
      <c r="L452" s="31">
        <v>1288.55</v>
      </c>
      <c r="M452" s="31">
        <v>9.1767000000000003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760.7</v>
      </c>
      <c r="D453" s="40">
        <v>756.73333333333323</v>
      </c>
      <c r="E453" s="40">
        <v>747.96666666666647</v>
      </c>
      <c r="F453" s="40">
        <v>735.23333333333323</v>
      </c>
      <c r="G453" s="40">
        <v>726.46666666666647</v>
      </c>
      <c r="H453" s="40">
        <v>769.46666666666647</v>
      </c>
      <c r="I453" s="40">
        <v>778.23333333333312</v>
      </c>
      <c r="J453" s="40">
        <v>790.96666666666647</v>
      </c>
      <c r="K453" s="31">
        <v>765.5</v>
      </c>
      <c r="L453" s="31">
        <v>744</v>
      </c>
      <c r="M453" s="31">
        <v>17.417950000000001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5898.15</v>
      </c>
      <c r="D454" s="40">
        <v>5824.0333333333328</v>
      </c>
      <c r="E454" s="40">
        <v>5688.0666666666657</v>
      </c>
      <c r="F454" s="40">
        <v>5477.9833333333327</v>
      </c>
      <c r="G454" s="40">
        <v>5342.0166666666655</v>
      </c>
      <c r="H454" s="40">
        <v>6034.1166666666659</v>
      </c>
      <c r="I454" s="40">
        <v>6170.083333333333</v>
      </c>
      <c r="J454" s="40">
        <v>6380.1666666666661</v>
      </c>
      <c r="K454" s="31">
        <v>5960</v>
      </c>
      <c r="L454" s="31">
        <v>5613.95</v>
      </c>
      <c r="M454" s="31">
        <v>2.60215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481.8</v>
      </c>
      <c r="D455" s="40">
        <v>479.23333333333335</v>
      </c>
      <c r="E455" s="40">
        <v>473.56666666666672</v>
      </c>
      <c r="F455" s="40">
        <v>465.33333333333337</v>
      </c>
      <c r="G455" s="40">
        <v>459.66666666666674</v>
      </c>
      <c r="H455" s="40">
        <v>487.4666666666667</v>
      </c>
      <c r="I455" s="40">
        <v>493.13333333333333</v>
      </c>
      <c r="J455" s="40">
        <v>501.36666666666667</v>
      </c>
      <c r="K455" s="31">
        <v>484.9</v>
      </c>
      <c r="L455" s="31">
        <v>471</v>
      </c>
      <c r="M455" s="31">
        <v>212.80797000000001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254.8</v>
      </c>
      <c r="D456" s="40">
        <v>253.86666666666667</v>
      </c>
      <c r="E456" s="40">
        <v>250.93333333333334</v>
      </c>
      <c r="F456" s="40">
        <v>247.06666666666666</v>
      </c>
      <c r="G456" s="40">
        <v>244.13333333333333</v>
      </c>
      <c r="H456" s="40">
        <v>257.73333333333335</v>
      </c>
      <c r="I456" s="40">
        <v>260.66666666666669</v>
      </c>
      <c r="J456" s="40">
        <v>264.53333333333336</v>
      </c>
      <c r="K456" s="31">
        <v>256.8</v>
      </c>
      <c r="L456" s="31">
        <v>250</v>
      </c>
      <c r="M456" s="31">
        <v>29.03745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226.45</v>
      </c>
      <c r="D457" s="40">
        <v>225.65</v>
      </c>
      <c r="E457" s="40">
        <v>223.55</v>
      </c>
      <c r="F457" s="40">
        <v>220.65</v>
      </c>
      <c r="G457" s="40">
        <v>218.55</v>
      </c>
      <c r="H457" s="40">
        <v>228.55</v>
      </c>
      <c r="I457" s="40">
        <v>230.64999999999998</v>
      </c>
      <c r="J457" s="40">
        <v>233.55</v>
      </c>
      <c r="K457" s="31">
        <v>227.75</v>
      </c>
      <c r="L457" s="31">
        <v>222.75</v>
      </c>
      <c r="M457" s="31">
        <v>362.87628999999998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1148.8</v>
      </c>
      <c r="D458" s="40">
        <v>1141.7833333333333</v>
      </c>
      <c r="E458" s="40">
        <v>1128.0166666666667</v>
      </c>
      <c r="F458" s="40">
        <v>1107.2333333333333</v>
      </c>
      <c r="G458" s="40">
        <v>1093.4666666666667</v>
      </c>
      <c r="H458" s="40">
        <v>1162.5666666666666</v>
      </c>
      <c r="I458" s="40">
        <v>1176.333333333333</v>
      </c>
      <c r="J458" s="40">
        <v>1197.1166666666666</v>
      </c>
      <c r="K458" s="31">
        <v>1155.55</v>
      </c>
      <c r="L458" s="31">
        <v>1121</v>
      </c>
      <c r="M458" s="31">
        <v>85.053899999999999</v>
      </c>
      <c r="N458" s="1"/>
      <c r="O458" s="1"/>
    </row>
    <row r="459" spans="1:15" ht="12.75" customHeight="1">
      <c r="A459" s="31">
        <v>449</v>
      </c>
      <c r="B459" s="31" t="s">
        <v>864</v>
      </c>
      <c r="C459" s="31">
        <v>731.7</v>
      </c>
      <c r="D459" s="40">
        <v>735.88333333333333</v>
      </c>
      <c r="E459" s="40">
        <v>722.81666666666661</v>
      </c>
      <c r="F459" s="40">
        <v>713.93333333333328</v>
      </c>
      <c r="G459" s="40">
        <v>700.86666666666656</v>
      </c>
      <c r="H459" s="40">
        <v>744.76666666666665</v>
      </c>
      <c r="I459" s="40">
        <v>757.83333333333348</v>
      </c>
      <c r="J459" s="40">
        <v>766.7166666666667</v>
      </c>
      <c r="K459" s="31">
        <v>748.95</v>
      </c>
      <c r="L459" s="31">
        <v>727</v>
      </c>
      <c r="M459" s="31">
        <v>1.0672699999999999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2171.6</v>
      </c>
      <c r="D460" s="40">
        <v>2187.7000000000003</v>
      </c>
      <c r="E460" s="40">
        <v>2131.0000000000005</v>
      </c>
      <c r="F460" s="40">
        <v>2090.4</v>
      </c>
      <c r="G460" s="40">
        <v>2033.7000000000003</v>
      </c>
      <c r="H460" s="40">
        <v>2228.3000000000006</v>
      </c>
      <c r="I460" s="40">
        <v>2285.0000000000005</v>
      </c>
      <c r="J460" s="40">
        <v>2325.6000000000008</v>
      </c>
      <c r="K460" s="31">
        <v>2244.4</v>
      </c>
      <c r="L460" s="31">
        <v>2147.1</v>
      </c>
      <c r="M460" s="31">
        <v>0.52234999999999998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817.35</v>
      </c>
      <c r="D461" s="40">
        <v>813.58333333333337</v>
      </c>
      <c r="E461" s="40">
        <v>807.16666666666674</v>
      </c>
      <c r="F461" s="40">
        <v>796.98333333333335</v>
      </c>
      <c r="G461" s="40">
        <v>790.56666666666672</v>
      </c>
      <c r="H461" s="40">
        <v>823.76666666666677</v>
      </c>
      <c r="I461" s="40">
        <v>830.18333333333351</v>
      </c>
      <c r="J461" s="40">
        <v>840.36666666666679</v>
      </c>
      <c r="K461" s="31">
        <v>820</v>
      </c>
      <c r="L461" s="31">
        <v>803.4</v>
      </c>
      <c r="M461" s="31">
        <v>0.26463999999999999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3584.5</v>
      </c>
      <c r="D462" s="40">
        <v>3568.9333333333329</v>
      </c>
      <c r="E462" s="40">
        <v>3539.8666666666659</v>
      </c>
      <c r="F462" s="40">
        <v>3495.2333333333331</v>
      </c>
      <c r="G462" s="40">
        <v>3466.1666666666661</v>
      </c>
      <c r="H462" s="40">
        <v>3613.5666666666657</v>
      </c>
      <c r="I462" s="40">
        <v>3642.6333333333323</v>
      </c>
      <c r="J462" s="40">
        <v>3687.2666666666655</v>
      </c>
      <c r="K462" s="31">
        <v>3598</v>
      </c>
      <c r="L462" s="31">
        <v>3524.3</v>
      </c>
      <c r="M462" s="31">
        <v>14.844580000000001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4147.1499999999996</v>
      </c>
      <c r="D463" s="40">
        <v>4170.8</v>
      </c>
      <c r="E463" s="40">
        <v>4091.6000000000004</v>
      </c>
      <c r="F463" s="40">
        <v>4036.05</v>
      </c>
      <c r="G463" s="40">
        <v>3956.8500000000004</v>
      </c>
      <c r="H463" s="40">
        <v>4226.3500000000004</v>
      </c>
      <c r="I463" s="40">
        <v>4305.5499999999993</v>
      </c>
      <c r="J463" s="40">
        <v>4361.1000000000004</v>
      </c>
      <c r="K463" s="31">
        <v>4250</v>
      </c>
      <c r="L463" s="31">
        <v>4115.25</v>
      </c>
      <c r="M463" s="31">
        <v>0.10364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1576.65</v>
      </c>
      <c r="D464" s="40">
        <v>1564.6666666666667</v>
      </c>
      <c r="E464" s="40">
        <v>1547.9833333333336</v>
      </c>
      <c r="F464" s="40">
        <v>1519.3166666666668</v>
      </c>
      <c r="G464" s="40">
        <v>1502.6333333333337</v>
      </c>
      <c r="H464" s="40">
        <v>1593.3333333333335</v>
      </c>
      <c r="I464" s="40">
        <v>1610.0166666666664</v>
      </c>
      <c r="J464" s="40">
        <v>1638.6833333333334</v>
      </c>
      <c r="K464" s="31">
        <v>1581.35</v>
      </c>
      <c r="L464" s="31">
        <v>1536</v>
      </c>
      <c r="M464" s="31">
        <v>17.582540000000002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1709</v>
      </c>
      <c r="D465" s="40">
        <v>1703.2166666666665</v>
      </c>
      <c r="E465" s="40">
        <v>1691.4333333333329</v>
      </c>
      <c r="F465" s="40">
        <v>1673.8666666666666</v>
      </c>
      <c r="G465" s="40">
        <v>1662.083333333333</v>
      </c>
      <c r="H465" s="40">
        <v>1720.7833333333328</v>
      </c>
      <c r="I465" s="40">
        <v>1732.5666666666662</v>
      </c>
      <c r="J465" s="40">
        <v>1750.1333333333328</v>
      </c>
      <c r="K465" s="31">
        <v>1715</v>
      </c>
      <c r="L465" s="31">
        <v>1685.65</v>
      </c>
      <c r="M465" s="31">
        <v>0.44995000000000002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1085.4000000000001</v>
      </c>
      <c r="D466" s="40">
        <v>1091.8333333333333</v>
      </c>
      <c r="E466" s="40">
        <v>1074.6166666666666</v>
      </c>
      <c r="F466" s="40">
        <v>1063.8333333333333</v>
      </c>
      <c r="G466" s="40">
        <v>1046.6166666666666</v>
      </c>
      <c r="H466" s="40">
        <v>1102.6166666666666</v>
      </c>
      <c r="I466" s="40">
        <v>1119.8333333333333</v>
      </c>
      <c r="J466" s="40">
        <v>1130.6166666666666</v>
      </c>
      <c r="K466" s="31">
        <v>1109.05</v>
      </c>
      <c r="L466" s="31">
        <v>1081.05</v>
      </c>
      <c r="M466" s="31">
        <v>0.62082999999999999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1648</v>
      </c>
      <c r="D467" s="40">
        <v>1653.2</v>
      </c>
      <c r="E467" s="40">
        <v>1616.4</v>
      </c>
      <c r="F467" s="40">
        <v>1584.8</v>
      </c>
      <c r="G467" s="40">
        <v>1548</v>
      </c>
      <c r="H467" s="40">
        <v>1684.8000000000002</v>
      </c>
      <c r="I467" s="40">
        <v>1721.6</v>
      </c>
      <c r="J467" s="40">
        <v>1753.2000000000003</v>
      </c>
      <c r="K467" s="31">
        <v>1690</v>
      </c>
      <c r="L467" s="31">
        <v>1621.6</v>
      </c>
      <c r="M467" s="31">
        <v>0.59560000000000002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1948.9</v>
      </c>
      <c r="D468" s="40">
        <v>1964.8166666666668</v>
      </c>
      <c r="E468" s="40">
        <v>1920.2333333333336</v>
      </c>
      <c r="F468" s="40">
        <v>1891.5666666666668</v>
      </c>
      <c r="G468" s="40">
        <v>1846.9833333333336</v>
      </c>
      <c r="H468" s="40">
        <v>1993.4833333333336</v>
      </c>
      <c r="I468" s="40">
        <v>2038.0666666666671</v>
      </c>
      <c r="J468" s="40">
        <v>2066.7333333333336</v>
      </c>
      <c r="K468" s="31">
        <v>2009.4</v>
      </c>
      <c r="L468" s="31">
        <v>1936.15</v>
      </c>
      <c r="M468" s="31">
        <v>0.45415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2380.5500000000002</v>
      </c>
      <c r="D469" s="40">
        <v>2363.9166666666665</v>
      </c>
      <c r="E469" s="40">
        <v>2341.9833333333331</v>
      </c>
      <c r="F469" s="40">
        <v>2303.4166666666665</v>
      </c>
      <c r="G469" s="40">
        <v>2281.4833333333331</v>
      </c>
      <c r="H469" s="40">
        <v>2402.4833333333331</v>
      </c>
      <c r="I469" s="40">
        <v>2424.4166666666665</v>
      </c>
      <c r="J469" s="40">
        <v>2462.9833333333331</v>
      </c>
      <c r="K469" s="31">
        <v>2385.85</v>
      </c>
      <c r="L469" s="31">
        <v>2325.35</v>
      </c>
      <c r="M469" s="31">
        <v>9.0417500000000004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3074.6</v>
      </c>
      <c r="D470" s="40">
        <v>3037.25</v>
      </c>
      <c r="E470" s="40">
        <v>2967.5</v>
      </c>
      <c r="F470" s="40">
        <v>2860.4</v>
      </c>
      <c r="G470" s="40">
        <v>2790.65</v>
      </c>
      <c r="H470" s="40">
        <v>3144.35</v>
      </c>
      <c r="I470" s="40">
        <v>3214.1</v>
      </c>
      <c r="J470" s="40">
        <v>3321.2</v>
      </c>
      <c r="K470" s="31">
        <v>3107</v>
      </c>
      <c r="L470" s="31">
        <v>2930.15</v>
      </c>
      <c r="M470" s="31">
        <v>8.4117200000000008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585.9</v>
      </c>
      <c r="D471" s="40">
        <v>575.46666666666658</v>
      </c>
      <c r="E471" s="40">
        <v>561.98333333333312</v>
      </c>
      <c r="F471" s="40">
        <v>538.06666666666649</v>
      </c>
      <c r="G471" s="40">
        <v>524.58333333333303</v>
      </c>
      <c r="H471" s="40">
        <v>599.38333333333321</v>
      </c>
      <c r="I471" s="40">
        <v>612.86666666666656</v>
      </c>
      <c r="J471" s="40">
        <v>636.7833333333333</v>
      </c>
      <c r="K471" s="31">
        <v>588.95000000000005</v>
      </c>
      <c r="L471" s="31">
        <v>551.54999999999995</v>
      </c>
      <c r="M471" s="31">
        <v>20.308440000000001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1017.95</v>
      </c>
      <c r="D472" s="40">
        <v>1016.3666666666667</v>
      </c>
      <c r="E472" s="40">
        <v>996.73333333333335</v>
      </c>
      <c r="F472" s="40">
        <v>975.51666666666665</v>
      </c>
      <c r="G472" s="40">
        <v>955.88333333333333</v>
      </c>
      <c r="H472" s="40">
        <v>1037.5833333333335</v>
      </c>
      <c r="I472" s="40">
        <v>1057.2166666666667</v>
      </c>
      <c r="J472" s="40">
        <v>1078.4333333333334</v>
      </c>
      <c r="K472" s="31">
        <v>1036</v>
      </c>
      <c r="L472" s="31">
        <v>995.15</v>
      </c>
      <c r="M472" s="31">
        <v>6.4461899999999996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49.15</v>
      </c>
      <c r="D473" s="40">
        <v>49.15</v>
      </c>
      <c r="E473" s="40">
        <v>49.15</v>
      </c>
      <c r="F473" s="40">
        <v>49.15</v>
      </c>
      <c r="G473" s="40">
        <v>49.15</v>
      </c>
      <c r="H473" s="40">
        <v>49.15</v>
      </c>
      <c r="I473" s="40">
        <v>49.15</v>
      </c>
      <c r="J473" s="40">
        <v>49.15</v>
      </c>
      <c r="K473" s="31">
        <v>49.15</v>
      </c>
      <c r="L473" s="31">
        <v>49.15</v>
      </c>
      <c r="M473" s="31">
        <v>20.27233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181.2</v>
      </c>
      <c r="D474" s="40">
        <v>182.03333333333333</v>
      </c>
      <c r="E474" s="40">
        <v>179.16666666666666</v>
      </c>
      <c r="F474" s="40">
        <v>177.13333333333333</v>
      </c>
      <c r="G474" s="40">
        <v>174.26666666666665</v>
      </c>
      <c r="H474" s="40">
        <v>184.06666666666666</v>
      </c>
      <c r="I474" s="40">
        <v>186.93333333333334</v>
      </c>
      <c r="J474" s="40">
        <v>188.96666666666667</v>
      </c>
      <c r="K474" s="31">
        <v>184.9</v>
      </c>
      <c r="L474" s="31">
        <v>180</v>
      </c>
      <c r="M474" s="31">
        <v>9.02027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10301.200000000001</v>
      </c>
      <c r="D475" s="40">
        <v>10287.083333333334</v>
      </c>
      <c r="E475" s="40">
        <v>10104.116666666669</v>
      </c>
      <c r="F475" s="40">
        <v>9907.0333333333347</v>
      </c>
      <c r="G475" s="40">
        <v>9724.0666666666693</v>
      </c>
      <c r="H475" s="40">
        <v>10484.166666666668</v>
      </c>
      <c r="I475" s="40">
        <v>10667.133333333331</v>
      </c>
      <c r="J475" s="40">
        <v>10864.216666666667</v>
      </c>
      <c r="K475" s="31">
        <v>10470.049999999999</v>
      </c>
      <c r="L475" s="31">
        <v>10090</v>
      </c>
      <c r="M475" s="31">
        <v>0.18781</v>
      </c>
      <c r="N475" s="1"/>
      <c r="O475" s="1"/>
    </row>
    <row r="476" spans="1:15" ht="12.75" customHeight="1">
      <c r="A476" s="31">
        <v>466</v>
      </c>
      <c r="B476" s="31" t="s">
        <v>865</v>
      </c>
      <c r="C476" s="31">
        <v>141.55000000000001</v>
      </c>
      <c r="D476" s="40">
        <v>139.36666666666667</v>
      </c>
      <c r="E476" s="40">
        <v>135.18333333333334</v>
      </c>
      <c r="F476" s="40">
        <v>128.81666666666666</v>
      </c>
      <c r="G476" s="40">
        <v>124.63333333333333</v>
      </c>
      <c r="H476" s="40">
        <v>145.73333333333335</v>
      </c>
      <c r="I476" s="40">
        <v>149.91666666666669</v>
      </c>
      <c r="J476" s="40">
        <v>156.28333333333336</v>
      </c>
      <c r="K476" s="31">
        <v>143.55000000000001</v>
      </c>
      <c r="L476" s="31">
        <v>133</v>
      </c>
      <c r="M476" s="31">
        <v>107.22613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41.05</v>
      </c>
      <c r="D477" s="40">
        <v>41.116666666666667</v>
      </c>
      <c r="E477" s="40">
        <v>40.633333333333333</v>
      </c>
      <c r="F477" s="40">
        <v>40.216666666666669</v>
      </c>
      <c r="G477" s="40">
        <v>39.733333333333334</v>
      </c>
      <c r="H477" s="40">
        <v>41.533333333333331</v>
      </c>
      <c r="I477" s="40">
        <v>42.016666666666666</v>
      </c>
      <c r="J477" s="40">
        <v>42.43333333333333</v>
      </c>
      <c r="K477" s="31">
        <v>41.6</v>
      </c>
      <c r="L477" s="31">
        <v>40.700000000000003</v>
      </c>
      <c r="M477" s="31">
        <v>73.964410000000001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666.25</v>
      </c>
      <c r="D478" s="40">
        <v>668.83333333333337</v>
      </c>
      <c r="E478" s="40">
        <v>660.66666666666674</v>
      </c>
      <c r="F478" s="40">
        <v>655.08333333333337</v>
      </c>
      <c r="G478" s="40">
        <v>646.91666666666674</v>
      </c>
      <c r="H478" s="40">
        <v>674.41666666666674</v>
      </c>
      <c r="I478" s="40">
        <v>682.58333333333348</v>
      </c>
      <c r="J478" s="40">
        <v>688.16666666666674</v>
      </c>
      <c r="K478" s="31">
        <v>677</v>
      </c>
      <c r="L478" s="31">
        <v>663.25</v>
      </c>
      <c r="M478" s="31">
        <v>6.4443999999999999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1530.75</v>
      </c>
      <c r="D479" s="40">
        <v>1523.8999999999999</v>
      </c>
      <c r="E479" s="40">
        <v>1507.9499999999998</v>
      </c>
      <c r="F479" s="40">
        <v>1485.1499999999999</v>
      </c>
      <c r="G479" s="40">
        <v>1469.1999999999998</v>
      </c>
      <c r="H479" s="40">
        <v>1546.6999999999998</v>
      </c>
      <c r="I479" s="40">
        <v>1562.65</v>
      </c>
      <c r="J479" s="40">
        <v>1585.4499999999998</v>
      </c>
      <c r="K479" s="31">
        <v>1539.85</v>
      </c>
      <c r="L479" s="31">
        <v>1501.1</v>
      </c>
      <c r="M479" s="31">
        <v>2.4721899999999999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13.1</v>
      </c>
      <c r="D480" s="40">
        <v>13.1</v>
      </c>
      <c r="E480" s="40">
        <v>13.049999999999999</v>
      </c>
      <c r="F480" s="40">
        <v>13</v>
      </c>
      <c r="G480" s="40">
        <v>12.95</v>
      </c>
      <c r="H480" s="40">
        <v>13.149999999999999</v>
      </c>
      <c r="I480" s="40">
        <v>13.2</v>
      </c>
      <c r="J480" s="40">
        <v>13.249999999999998</v>
      </c>
      <c r="K480" s="31">
        <v>13.15</v>
      </c>
      <c r="L480" s="31">
        <v>13.05</v>
      </c>
      <c r="M480" s="31">
        <v>18.073650000000001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527.79999999999995</v>
      </c>
      <c r="D481" s="40">
        <v>528.35</v>
      </c>
      <c r="E481" s="40">
        <v>514.70000000000005</v>
      </c>
      <c r="F481" s="40">
        <v>501.6</v>
      </c>
      <c r="G481" s="40">
        <v>487.95000000000005</v>
      </c>
      <c r="H481" s="40">
        <v>541.45000000000005</v>
      </c>
      <c r="I481" s="40">
        <v>555.09999999999991</v>
      </c>
      <c r="J481" s="40">
        <v>568.20000000000005</v>
      </c>
      <c r="K481" s="31">
        <v>542</v>
      </c>
      <c r="L481" s="31">
        <v>515.25</v>
      </c>
      <c r="M481" s="31">
        <v>3.7957000000000001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139.75</v>
      </c>
      <c r="D482" s="40">
        <v>139.85</v>
      </c>
      <c r="E482" s="40">
        <v>138.69999999999999</v>
      </c>
      <c r="F482" s="40">
        <v>137.65</v>
      </c>
      <c r="G482" s="40">
        <v>136.5</v>
      </c>
      <c r="H482" s="40">
        <v>140.89999999999998</v>
      </c>
      <c r="I482" s="40">
        <v>142.05000000000001</v>
      </c>
      <c r="J482" s="40">
        <v>143.09999999999997</v>
      </c>
      <c r="K482" s="31">
        <v>141</v>
      </c>
      <c r="L482" s="31">
        <v>138.80000000000001</v>
      </c>
      <c r="M482" s="31">
        <v>5.6012899999999997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19.25</v>
      </c>
      <c r="D483" s="40">
        <v>19.266666666666666</v>
      </c>
      <c r="E483" s="40">
        <v>19.133333333333333</v>
      </c>
      <c r="F483" s="40">
        <v>19.016666666666666</v>
      </c>
      <c r="G483" s="40">
        <v>18.883333333333333</v>
      </c>
      <c r="H483" s="40">
        <v>19.383333333333333</v>
      </c>
      <c r="I483" s="40">
        <v>19.516666666666666</v>
      </c>
      <c r="J483" s="40">
        <v>19.633333333333333</v>
      </c>
      <c r="K483" s="31">
        <v>19.399999999999999</v>
      </c>
      <c r="L483" s="31">
        <v>19.149999999999999</v>
      </c>
      <c r="M483" s="31">
        <v>11.89209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7299.4</v>
      </c>
      <c r="D484" s="40">
        <v>7290.45</v>
      </c>
      <c r="E484" s="40">
        <v>7243.95</v>
      </c>
      <c r="F484" s="40">
        <v>7188.5</v>
      </c>
      <c r="G484" s="40">
        <v>7142</v>
      </c>
      <c r="H484" s="40">
        <v>7345.9</v>
      </c>
      <c r="I484" s="40">
        <v>7392.4</v>
      </c>
      <c r="J484" s="40">
        <v>7447.8499999999995</v>
      </c>
      <c r="K484" s="31">
        <v>7336.95</v>
      </c>
      <c r="L484" s="31">
        <v>7235</v>
      </c>
      <c r="M484" s="31">
        <v>1.62646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46.55</v>
      </c>
      <c r="D485" s="40">
        <v>46.183333333333337</v>
      </c>
      <c r="E485" s="40">
        <v>45.366666666666674</v>
      </c>
      <c r="F485" s="40">
        <v>44.183333333333337</v>
      </c>
      <c r="G485" s="40">
        <v>43.366666666666674</v>
      </c>
      <c r="H485" s="40">
        <v>47.366666666666674</v>
      </c>
      <c r="I485" s="40">
        <v>48.183333333333337</v>
      </c>
      <c r="J485" s="40">
        <v>49.366666666666674</v>
      </c>
      <c r="K485" s="31">
        <v>47</v>
      </c>
      <c r="L485" s="31">
        <v>45</v>
      </c>
      <c r="M485" s="31">
        <v>141.39291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726.95</v>
      </c>
      <c r="D486" s="40">
        <v>724.88333333333333</v>
      </c>
      <c r="E486" s="40">
        <v>719.06666666666661</v>
      </c>
      <c r="F486" s="40">
        <v>711.18333333333328</v>
      </c>
      <c r="G486" s="40">
        <v>705.36666666666656</v>
      </c>
      <c r="H486" s="40">
        <v>732.76666666666665</v>
      </c>
      <c r="I486" s="40">
        <v>738.58333333333348</v>
      </c>
      <c r="J486" s="40">
        <v>746.4666666666667</v>
      </c>
      <c r="K486" s="31">
        <v>730.7</v>
      </c>
      <c r="L486" s="31">
        <v>717</v>
      </c>
      <c r="M486" s="31">
        <v>14.67958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1009.35</v>
      </c>
      <c r="D487" s="40">
        <v>1015.7833333333333</v>
      </c>
      <c r="E487" s="40">
        <v>996.56666666666661</v>
      </c>
      <c r="F487" s="40">
        <v>983.7833333333333</v>
      </c>
      <c r="G487" s="40">
        <v>964.56666666666661</v>
      </c>
      <c r="H487" s="40">
        <v>1028.5666666666666</v>
      </c>
      <c r="I487" s="40">
        <v>1047.7833333333333</v>
      </c>
      <c r="J487" s="40">
        <v>1060.5666666666666</v>
      </c>
      <c r="K487" s="31">
        <v>1035</v>
      </c>
      <c r="L487" s="31">
        <v>1003</v>
      </c>
      <c r="M487" s="31">
        <v>0.79364000000000001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523.1</v>
      </c>
      <c r="D488" s="40">
        <v>521.54999999999995</v>
      </c>
      <c r="E488" s="40">
        <v>511.84999999999991</v>
      </c>
      <c r="F488" s="40">
        <v>500.59999999999997</v>
      </c>
      <c r="G488" s="40">
        <v>490.89999999999992</v>
      </c>
      <c r="H488" s="40">
        <v>532.79999999999995</v>
      </c>
      <c r="I488" s="40">
        <v>542.5</v>
      </c>
      <c r="J488" s="40">
        <v>553.74999999999989</v>
      </c>
      <c r="K488" s="31">
        <v>531.25</v>
      </c>
      <c r="L488" s="31">
        <v>510.3</v>
      </c>
      <c r="M488" s="31">
        <v>0.47367999999999999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34.200000000000003</v>
      </c>
      <c r="D489" s="40">
        <v>34.25</v>
      </c>
      <c r="E489" s="40">
        <v>33.950000000000003</v>
      </c>
      <c r="F489" s="40">
        <v>33.700000000000003</v>
      </c>
      <c r="G489" s="40">
        <v>33.400000000000006</v>
      </c>
      <c r="H489" s="40">
        <v>34.5</v>
      </c>
      <c r="I489" s="40">
        <v>34.799999999999997</v>
      </c>
      <c r="J489" s="40">
        <v>35.049999999999997</v>
      </c>
      <c r="K489" s="31">
        <v>34.549999999999997</v>
      </c>
      <c r="L489" s="31">
        <v>34</v>
      </c>
      <c r="M489" s="31">
        <v>17.90061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1056.6500000000001</v>
      </c>
      <c r="D490" s="40">
        <v>1060.55</v>
      </c>
      <c r="E490" s="40">
        <v>1046.0999999999999</v>
      </c>
      <c r="F490" s="40">
        <v>1035.55</v>
      </c>
      <c r="G490" s="40">
        <v>1021.0999999999999</v>
      </c>
      <c r="H490" s="40">
        <v>1071.0999999999999</v>
      </c>
      <c r="I490" s="40">
        <v>1085.5500000000002</v>
      </c>
      <c r="J490" s="40">
        <v>1096.0999999999999</v>
      </c>
      <c r="K490" s="31">
        <v>1075</v>
      </c>
      <c r="L490" s="31">
        <v>1050</v>
      </c>
      <c r="M490" s="31">
        <v>0.19602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300.85000000000002</v>
      </c>
      <c r="D491" s="40">
        <v>297.59999999999997</v>
      </c>
      <c r="E491" s="40">
        <v>290.44999999999993</v>
      </c>
      <c r="F491" s="40">
        <v>280.04999999999995</v>
      </c>
      <c r="G491" s="40">
        <v>272.89999999999992</v>
      </c>
      <c r="H491" s="40">
        <v>307.99999999999994</v>
      </c>
      <c r="I491" s="40">
        <v>315.14999999999992</v>
      </c>
      <c r="J491" s="40">
        <v>325.54999999999995</v>
      </c>
      <c r="K491" s="31">
        <v>304.75</v>
      </c>
      <c r="L491" s="31">
        <v>287.2</v>
      </c>
      <c r="M491" s="31">
        <v>5.89194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871.4</v>
      </c>
      <c r="D492" s="40">
        <v>877.26666666666677</v>
      </c>
      <c r="E492" s="40">
        <v>861.63333333333355</v>
      </c>
      <c r="F492" s="40">
        <v>851.86666666666679</v>
      </c>
      <c r="G492" s="40">
        <v>836.23333333333358</v>
      </c>
      <c r="H492" s="40">
        <v>887.03333333333353</v>
      </c>
      <c r="I492" s="40">
        <v>902.66666666666674</v>
      </c>
      <c r="J492" s="40">
        <v>912.43333333333351</v>
      </c>
      <c r="K492" s="31">
        <v>892.9</v>
      </c>
      <c r="L492" s="31">
        <v>867.5</v>
      </c>
      <c r="M492" s="31">
        <v>2.0985900000000002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344.15</v>
      </c>
      <c r="D493" s="40">
        <v>343.56666666666666</v>
      </c>
      <c r="E493" s="40">
        <v>338.63333333333333</v>
      </c>
      <c r="F493" s="40">
        <v>333.11666666666667</v>
      </c>
      <c r="G493" s="40">
        <v>328.18333333333334</v>
      </c>
      <c r="H493" s="40">
        <v>349.08333333333331</v>
      </c>
      <c r="I493" s="40">
        <v>354.01666666666659</v>
      </c>
      <c r="J493" s="40">
        <v>359.5333333333333</v>
      </c>
      <c r="K493" s="31">
        <v>348.5</v>
      </c>
      <c r="L493" s="31">
        <v>338.05</v>
      </c>
      <c r="M493" s="31">
        <v>200.32366999999999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2585.5500000000002</v>
      </c>
      <c r="D494" s="40">
        <v>2581.9166666666665</v>
      </c>
      <c r="E494" s="40">
        <v>2553.833333333333</v>
      </c>
      <c r="F494" s="40">
        <v>2522.1166666666663</v>
      </c>
      <c r="G494" s="40">
        <v>2494.0333333333328</v>
      </c>
      <c r="H494" s="40">
        <v>2613.6333333333332</v>
      </c>
      <c r="I494" s="40">
        <v>2641.7166666666662</v>
      </c>
      <c r="J494" s="40">
        <v>2673.4333333333334</v>
      </c>
      <c r="K494" s="31">
        <v>2610</v>
      </c>
      <c r="L494" s="31">
        <v>2550.1999999999998</v>
      </c>
      <c r="M494" s="31">
        <v>0.37284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235.85</v>
      </c>
      <c r="D495" s="40">
        <v>235.04999999999998</v>
      </c>
      <c r="E495" s="40">
        <v>233.44999999999996</v>
      </c>
      <c r="F495" s="40">
        <v>231.04999999999998</v>
      </c>
      <c r="G495" s="40">
        <v>229.44999999999996</v>
      </c>
      <c r="H495" s="40">
        <v>237.44999999999996</v>
      </c>
      <c r="I495" s="40">
        <v>239.04999999999998</v>
      </c>
      <c r="J495" s="40">
        <v>241.44999999999996</v>
      </c>
      <c r="K495" s="31">
        <v>236.65</v>
      </c>
      <c r="L495" s="31">
        <v>232.65</v>
      </c>
      <c r="M495" s="31">
        <v>3.1188899999999999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1852.45</v>
      </c>
      <c r="D496" s="40">
        <v>1863.7333333333333</v>
      </c>
      <c r="E496" s="40">
        <v>1836.2666666666667</v>
      </c>
      <c r="F496" s="40">
        <v>1820.0833333333333</v>
      </c>
      <c r="G496" s="40">
        <v>1792.6166666666666</v>
      </c>
      <c r="H496" s="40">
        <v>1879.9166666666667</v>
      </c>
      <c r="I496" s="40">
        <v>1907.3833333333334</v>
      </c>
      <c r="J496" s="40">
        <v>1923.5666666666668</v>
      </c>
      <c r="K496" s="31">
        <v>1891.2</v>
      </c>
      <c r="L496" s="31">
        <v>1847.55</v>
      </c>
      <c r="M496" s="31">
        <v>0.31095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528.9</v>
      </c>
      <c r="D497" s="40">
        <v>529.38333333333333</v>
      </c>
      <c r="E497" s="40">
        <v>517.56666666666661</v>
      </c>
      <c r="F497" s="40">
        <v>506.23333333333323</v>
      </c>
      <c r="G497" s="40">
        <v>494.41666666666652</v>
      </c>
      <c r="H497" s="40">
        <v>540.7166666666667</v>
      </c>
      <c r="I497" s="40">
        <v>552.53333333333353</v>
      </c>
      <c r="J497" s="40">
        <v>563.86666666666679</v>
      </c>
      <c r="K497" s="31">
        <v>541.20000000000005</v>
      </c>
      <c r="L497" s="31">
        <v>518.04999999999995</v>
      </c>
      <c r="M497" s="31">
        <v>3.4396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3784.65</v>
      </c>
      <c r="D498" s="40">
        <v>3759.8833333333332</v>
      </c>
      <c r="E498" s="40">
        <v>3719.7666666666664</v>
      </c>
      <c r="F498" s="40">
        <v>3654.8833333333332</v>
      </c>
      <c r="G498" s="40">
        <v>3614.7666666666664</v>
      </c>
      <c r="H498" s="40">
        <v>3824.7666666666664</v>
      </c>
      <c r="I498" s="40">
        <v>3864.8833333333332</v>
      </c>
      <c r="J498" s="40">
        <v>3929.7666666666664</v>
      </c>
      <c r="K498" s="31">
        <v>3800</v>
      </c>
      <c r="L498" s="31">
        <v>3695</v>
      </c>
      <c r="M498" s="31">
        <v>0.13561000000000001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1254.45</v>
      </c>
      <c r="D499" s="40">
        <v>1244.3666666666668</v>
      </c>
      <c r="E499" s="40">
        <v>1228.7833333333335</v>
      </c>
      <c r="F499" s="40">
        <v>1203.1166666666668</v>
      </c>
      <c r="G499" s="40">
        <v>1187.5333333333335</v>
      </c>
      <c r="H499" s="40">
        <v>1270.0333333333335</v>
      </c>
      <c r="I499" s="40">
        <v>1285.6166666666666</v>
      </c>
      <c r="J499" s="40">
        <v>1311.2833333333335</v>
      </c>
      <c r="K499" s="31">
        <v>1259.95</v>
      </c>
      <c r="L499" s="31">
        <v>1218.7</v>
      </c>
      <c r="M499" s="31">
        <v>13.501659999999999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1938.9</v>
      </c>
      <c r="D500" s="40">
        <v>1936.25</v>
      </c>
      <c r="E500" s="40">
        <v>1922.65</v>
      </c>
      <c r="F500" s="40">
        <v>1906.4</v>
      </c>
      <c r="G500" s="40">
        <v>1892.8000000000002</v>
      </c>
      <c r="H500" s="40">
        <v>1952.5</v>
      </c>
      <c r="I500" s="40">
        <v>1966.1</v>
      </c>
      <c r="J500" s="40">
        <v>1982.35</v>
      </c>
      <c r="K500" s="31">
        <v>1949.85</v>
      </c>
      <c r="L500" s="31">
        <v>1920</v>
      </c>
      <c r="M500" s="31">
        <v>0.73219000000000001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8113.6</v>
      </c>
      <c r="D501" s="40">
        <v>8107.8666666666659</v>
      </c>
      <c r="E501" s="40">
        <v>8065.7333333333318</v>
      </c>
      <c r="F501" s="40">
        <v>8017.8666666666659</v>
      </c>
      <c r="G501" s="40">
        <v>7975.7333333333318</v>
      </c>
      <c r="H501" s="40">
        <v>8155.7333333333318</v>
      </c>
      <c r="I501" s="40">
        <v>8197.866666666665</v>
      </c>
      <c r="J501" s="40">
        <v>8245.7333333333318</v>
      </c>
      <c r="K501" s="31">
        <v>8150</v>
      </c>
      <c r="L501" s="31">
        <v>8060</v>
      </c>
      <c r="M501" s="31">
        <v>6.1249999999999999E-2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164.45</v>
      </c>
      <c r="D502" s="40">
        <v>165.11666666666665</v>
      </c>
      <c r="E502" s="40">
        <v>162.6333333333333</v>
      </c>
      <c r="F502" s="40">
        <v>160.81666666666666</v>
      </c>
      <c r="G502" s="40">
        <v>158.33333333333331</v>
      </c>
      <c r="H502" s="40">
        <v>166.93333333333328</v>
      </c>
      <c r="I502" s="40">
        <v>169.41666666666663</v>
      </c>
      <c r="J502" s="40">
        <v>171.23333333333326</v>
      </c>
      <c r="K502" s="31">
        <v>167.6</v>
      </c>
      <c r="L502" s="31">
        <v>163.30000000000001</v>
      </c>
      <c r="M502" s="31">
        <v>19.62067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141.94999999999999</v>
      </c>
      <c r="D503" s="40">
        <v>140.91666666666666</v>
      </c>
      <c r="E503" s="40">
        <v>138.63333333333333</v>
      </c>
      <c r="F503" s="40">
        <v>135.31666666666666</v>
      </c>
      <c r="G503" s="40">
        <v>133.03333333333333</v>
      </c>
      <c r="H503" s="40">
        <v>144.23333333333332</v>
      </c>
      <c r="I503" s="40">
        <v>146.51666666666668</v>
      </c>
      <c r="J503" s="40">
        <v>149.83333333333331</v>
      </c>
      <c r="K503" s="31">
        <v>143.19999999999999</v>
      </c>
      <c r="L503" s="31">
        <v>137.6</v>
      </c>
      <c r="M503" s="31">
        <v>10.095750000000001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564.79999999999995</v>
      </c>
      <c r="D504" s="40">
        <v>564.6</v>
      </c>
      <c r="E504" s="40">
        <v>560.20000000000005</v>
      </c>
      <c r="F504" s="40">
        <v>555.6</v>
      </c>
      <c r="G504" s="40">
        <v>551.20000000000005</v>
      </c>
      <c r="H504" s="40">
        <v>569.20000000000005</v>
      </c>
      <c r="I504" s="40">
        <v>573.59999999999991</v>
      </c>
      <c r="J504" s="40">
        <v>578.20000000000005</v>
      </c>
      <c r="K504" s="31">
        <v>569</v>
      </c>
      <c r="L504" s="31">
        <v>560</v>
      </c>
      <c r="M504" s="31">
        <v>0.74902999999999997</v>
      </c>
      <c r="N504" s="1"/>
      <c r="O504" s="1"/>
    </row>
    <row r="505" spans="1:15" ht="12.75" customHeight="1">
      <c r="A505" s="31">
        <v>495</v>
      </c>
      <c r="B505" s="322" t="s">
        <v>282</v>
      </c>
      <c r="C505" s="322">
        <v>2013.65</v>
      </c>
      <c r="D505" s="323">
        <v>2015.5166666666667</v>
      </c>
      <c r="E505" s="323">
        <v>1962.1333333333332</v>
      </c>
      <c r="F505" s="323">
        <v>1910.6166666666666</v>
      </c>
      <c r="G505" s="323">
        <v>1857.2333333333331</v>
      </c>
      <c r="H505" s="323">
        <v>2067.0333333333333</v>
      </c>
      <c r="I505" s="323">
        <v>2120.416666666667</v>
      </c>
      <c r="J505" s="323">
        <v>2171.9333333333334</v>
      </c>
      <c r="K505" s="322">
        <v>2068.9</v>
      </c>
      <c r="L505" s="322">
        <v>1964</v>
      </c>
      <c r="M505" s="322">
        <v>4.8068999999999997</v>
      </c>
      <c r="N505" s="1"/>
      <c r="O505" s="1"/>
    </row>
    <row r="506" spans="1:15" ht="12.75" customHeight="1">
      <c r="A506" s="31">
        <v>496</v>
      </c>
      <c r="B506" s="324" t="s">
        <v>214</v>
      </c>
      <c r="C506" s="310">
        <v>632.4</v>
      </c>
      <c r="D506" s="325">
        <v>629.98333333333323</v>
      </c>
      <c r="E506" s="325">
        <v>625.41666666666652</v>
      </c>
      <c r="F506" s="325">
        <v>618.43333333333328</v>
      </c>
      <c r="G506" s="325">
        <v>613.86666666666656</v>
      </c>
      <c r="H506" s="325">
        <v>636.96666666666647</v>
      </c>
      <c r="I506" s="325">
        <v>641.5333333333333</v>
      </c>
      <c r="J506" s="325">
        <v>648.51666666666642</v>
      </c>
      <c r="K506" s="310">
        <v>634.54999999999995</v>
      </c>
      <c r="L506" s="310">
        <v>623</v>
      </c>
      <c r="M506" s="310">
        <v>42.785449999999997</v>
      </c>
      <c r="N506" s="1"/>
      <c r="O506" s="1"/>
    </row>
    <row r="507" spans="1:15" ht="12.75" customHeight="1">
      <c r="A507" s="31">
        <v>497</v>
      </c>
      <c r="B507" s="324" t="s">
        <v>562</v>
      </c>
      <c r="C507" s="310">
        <v>432.55</v>
      </c>
      <c r="D507" s="325">
        <v>431.73333333333335</v>
      </c>
      <c r="E507" s="325">
        <v>429.01666666666671</v>
      </c>
      <c r="F507" s="325">
        <v>425.48333333333335</v>
      </c>
      <c r="G507" s="325">
        <v>422.76666666666671</v>
      </c>
      <c r="H507" s="325">
        <v>435.26666666666671</v>
      </c>
      <c r="I507" s="325">
        <v>437.98333333333341</v>
      </c>
      <c r="J507" s="325">
        <v>441.51666666666671</v>
      </c>
      <c r="K507" s="310">
        <v>434.45</v>
      </c>
      <c r="L507" s="310">
        <v>428.2</v>
      </c>
      <c r="M507" s="310">
        <v>2.7221199999999999</v>
      </c>
      <c r="N507" s="1"/>
      <c r="O507" s="1"/>
    </row>
    <row r="508" spans="1:15" ht="12.75" customHeight="1">
      <c r="A508" s="31">
        <v>498</v>
      </c>
      <c r="B508" s="324" t="s">
        <v>283</v>
      </c>
      <c r="C508" s="310">
        <v>13.1</v>
      </c>
      <c r="D508" s="325">
        <v>13.133333333333333</v>
      </c>
      <c r="E508" s="325">
        <v>12.566666666666666</v>
      </c>
      <c r="F508" s="325">
        <v>12.033333333333333</v>
      </c>
      <c r="G508" s="325">
        <v>11.466666666666667</v>
      </c>
      <c r="H508" s="325">
        <v>13.666666666666666</v>
      </c>
      <c r="I508" s="325">
        <v>14.233333333333333</v>
      </c>
      <c r="J508" s="325">
        <v>14.766666666666666</v>
      </c>
      <c r="K508" s="310">
        <v>13.7</v>
      </c>
      <c r="L508" s="310">
        <v>12.6</v>
      </c>
      <c r="M508" s="310">
        <v>3180.18723</v>
      </c>
      <c r="N508" s="1"/>
      <c r="O508" s="1"/>
    </row>
    <row r="509" spans="1:15" ht="12.75" customHeight="1">
      <c r="A509" s="31">
        <v>499</v>
      </c>
      <c r="B509" s="309" t="s">
        <v>215</v>
      </c>
      <c r="C509" s="310">
        <v>350.65</v>
      </c>
      <c r="D509" s="325">
        <v>353.7833333333333</v>
      </c>
      <c r="E509" s="325">
        <v>345.71666666666658</v>
      </c>
      <c r="F509" s="325">
        <v>340.7833333333333</v>
      </c>
      <c r="G509" s="325">
        <v>332.71666666666658</v>
      </c>
      <c r="H509" s="325">
        <v>358.71666666666658</v>
      </c>
      <c r="I509" s="325">
        <v>366.7833333333333</v>
      </c>
      <c r="J509" s="325">
        <v>371.71666666666658</v>
      </c>
      <c r="K509" s="310">
        <v>361.85</v>
      </c>
      <c r="L509" s="310">
        <v>348.85</v>
      </c>
      <c r="M509" s="310">
        <v>174.28899999999999</v>
      </c>
      <c r="N509" s="1"/>
      <c r="O509" s="1"/>
    </row>
    <row r="510" spans="1:15" ht="12.75" customHeight="1">
      <c r="A510" s="31">
        <v>500</v>
      </c>
      <c r="B510" s="310" t="s">
        <v>563</v>
      </c>
      <c r="C510" s="325">
        <v>425.5</v>
      </c>
      <c r="D510" s="325">
        <v>428.7</v>
      </c>
      <c r="E510" s="325">
        <v>417.7</v>
      </c>
      <c r="F510" s="325">
        <v>409.9</v>
      </c>
      <c r="G510" s="325">
        <v>398.9</v>
      </c>
      <c r="H510" s="325">
        <v>436.5</v>
      </c>
      <c r="I510" s="325">
        <v>447.5</v>
      </c>
      <c r="J510" s="310">
        <v>455.3</v>
      </c>
      <c r="K510" s="310">
        <v>439.7</v>
      </c>
      <c r="L510" s="310">
        <v>420.9</v>
      </c>
      <c r="M510" s="309">
        <v>7.2888500000000001</v>
      </c>
      <c r="N510" s="1"/>
      <c r="O510" s="1"/>
    </row>
    <row r="511" spans="1:15" ht="12.75" customHeight="1">
      <c r="A511" s="31">
        <v>501</v>
      </c>
      <c r="B511" s="310" t="s">
        <v>564</v>
      </c>
      <c r="C511" s="325">
        <v>1946.55</v>
      </c>
      <c r="D511" s="325">
        <v>1946.1833333333334</v>
      </c>
      <c r="E511" s="325">
        <v>1930.3666666666668</v>
      </c>
      <c r="F511" s="325">
        <v>1914.1833333333334</v>
      </c>
      <c r="G511" s="325">
        <v>1898.3666666666668</v>
      </c>
      <c r="H511" s="325">
        <v>1962.3666666666668</v>
      </c>
      <c r="I511" s="325">
        <v>1978.1833333333334</v>
      </c>
      <c r="J511" s="310">
        <v>1994.3666666666668</v>
      </c>
      <c r="K511" s="310">
        <v>1962</v>
      </c>
      <c r="L511" s="310">
        <v>1930</v>
      </c>
      <c r="M511" s="309">
        <v>0.11358</v>
      </c>
      <c r="N511" s="1"/>
      <c r="O511" s="1"/>
    </row>
    <row r="512" spans="1:15" ht="12.75" customHeight="1">
      <c r="A512" s="376"/>
      <c r="B512" s="376"/>
      <c r="C512" s="377"/>
      <c r="D512" s="377"/>
      <c r="E512" s="377"/>
      <c r="F512" s="377"/>
      <c r="G512" s="377"/>
      <c r="H512" s="377"/>
      <c r="I512" s="377"/>
      <c r="J512" s="376"/>
      <c r="K512" s="376"/>
      <c r="L512" s="376"/>
      <c r="M512" s="378"/>
      <c r="N512" s="1"/>
      <c r="O512" s="1"/>
    </row>
    <row r="513" spans="1:15" ht="12.75" customHeight="1">
      <c r="A513" s="376"/>
      <c r="B513" s="376"/>
      <c r="C513" s="377"/>
      <c r="D513" s="377"/>
      <c r="E513" s="377"/>
      <c r="F513" s="377"/>
      <c r="G513" s="377"/>
      <c r="H513" s="377"/>
      <c r="I513" s="377"/>
      <c r="J513" s="376"/>
      <c r="K513" s="376"/>
      <c r="L513" s="376"/>
      <c r="M513" s="378"/>
      <c r="N513" s="1"/>
      <c r="O513" s="1"/>
    </row>
    <row r="514" spans="1:15" ht="12.75" customHeight="1">
      <c r="A514" s="376"/>
      <c r="B514" s="376"/>
      <c r="C514" s="377"/>
      <c r="D514" s="377"/>
      <c r="E514" s="377"/>
      <c r="F514" s="377"/>
      <c r="G514" s="377"/>
      <c r="H514" s="377"/>
      <c r="I514" s="377"/>
      <c r="J514" s="376"/>
      <c r="K514" s="376"/>
      <c r="L514" s="376"/>
      <c r="M514" s="378"/>
      <c r="N514" s="1"/>
      <c r="O514" s="1"/>
    </row>
    <row r="515" spans="1:15" ht="12.75" customHeight="1">
      <c r="A515" s="376"/>
      <c r="B515" s="376"/>
      <c r="C515" s="377"/>
      <c r="D515" s="377"/>
      <c r="E515" s="377"/>
      <c r="F515" s="377"/>
      <c r="G515" s="377"/>
      <c r="H515" s="377"/>
      <c r="I515" s="377"/>
      <c r="J515" s="376"/>
      <c r="K515" s="376"/>
      <c r="L515" s="376"/>
      <c r="M515" s="37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92"/>
      <c r="B5" s="493"/>
      <c r="C5" s="492"/>
      <c r="D5" s="49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94" t="s">
        <v>567</v>
      </c>
      <c r="C7" s="493"/>
      <c r="D7" s="7">
        <f>Main!B10</f>
        <v>44538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44537</v>
      </c>
      <c r="B10" s="32">
        <v>540146</v>
      </c>
      <c r="C10" s="31" t="s">
        <v>991</v>
      </c>
      <c r="D10" s="31" t="s">
        <v>992</v>
      </c>
      <c r="E10" s="31" t="s">
        <v>577</v>
      </c>
      <c r="F10" s="90">
        <v>101000</v>
      </c>
      <c r="G10" s="32">
        <v>48.72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44537</v>
      </c>
      <c r="B11" s="32">
        <v>542865</v>
      </c>
      <c r="C11" s="31" t="s">
        <v>993</v>
      </c>
      <c r="D11" s="31" t="s">
        <v>994</v>
      </c>
      <c r="E11" s="31" t="s">
        <v>576</v>
      </c>
      <c r="F11" s="90">
        <v>40000</v>
      </c>
      <c r="G11" s="32">
        <v>16.95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44537</v>
      </c>
      <c r="B12" s="32">
        <v>542865</v>
      </c>
      <c r="C12" s="31" t="s">
        <v>993</v>
      </c>
      <c r="D12" s="31" t="s">
        <v>995</v>
      </c>
      <c r="E12" s="31" t="s">
        <v>577</v>
      </c>
      <c r="F12" s="90">
        <v>50000</v>
      </c>
      <c r="G12" s="32">
        <v>16.47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44537</v>
      </c>
      <c r="B13" s="32">
        <v>542865</v>
      </c>
      <c r="C13" s="31" t="s">
        <v>993</v>
      </c>
      <c r="D13" s="31" t="s">
        <v>996</v>
      </c>
      <c r="E13" s="31" t="s">
        <v>576</v>
      </c>
      <c r="F13" s="90">
        <v>70000</v>
      </c>
      <c r="G13" s="32">
        <v>16.23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44537</v>
      </c>
      <c r="B14" s="32">
        <v>542865</v>
      </c>
      <c r="C14" s="31" t="s">
        <v>993</v>
      </c>
      <c r="D14" s="31" t="s">
        <v>996</v>
      </c>
      <c r="E14" s="31" t="s">
        <v>577</v>
      </c>
      <c r="F14" s="90">
        <v>40000</v>
      </c>
      <c r="G14" s="32">
        <v>16.25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44537</v>
      </c>
      <c r="B15" s="32">
        <v>540135</v>
      </c>
      <c r="C15" s="31" t="s">
        <v>997</v>
      </c>
      <c r="D15" s="31" t="s">
        <v>998</v>
      </c>
      <c r="E15" s="31" t="s">
        <v>577</v>
      </c>
      <c r="F15" s="90">
        <v>350000</v>
      </c>
      <c r="G15" s="32">
        <v>6.75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44537</v>
      </c>
      <c r="B16" s="32">
        <v>539621</v>
      </c>
      <c r="C16" s="31" t="s">
        <v>999</v>
      </c>
      <c r="D16" s="31" t="s">
        <v>1000</v>
      </c>
      <c r="E16" s="31" t="s">
        <v>576</v>
      </c>
      <c r="F16" s="90">
        <v>32202</v>
      </c>
      <c r="G16" s="32">
        <v>10.68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44537</v>
      </c>
      <c r="B17" s="32">
        <v>536965</v>
      </c>
      <c r="C17" s="31" t="s">
        <v>1001</v>
      </c>
      <c r="D17" s="31" t="s">
        <v>1002</v>
      </c>
      <c r="E17" s="31" t="s">
        <v>576</v>
      </c>
      <c r="F17" s="90">
        <v>275</v>
      </c>
      <c r="G17" s="32">
        <v>6.79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44537</v>
      </c>
      <c r="B18" s="32">
        <v>536965</v>
      </c>
      <c r="C18" s="31" t="s">
        <v>1001</v>
      </c>
      <c r="D18" s="31" t="s">
        <v>1002</v>
      </c>
      <c r="E18" s="31" t="s">
        <v>577</v>
      </c>
      <c r="F18" s="90">
        <v>18571</v>
      </c>
      <c r="G18" s="32">
        <v>6.53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44537</v>
      </c>
      <c r="B19" s="32">
        <v>532113</v>
      </c>
      <c r="C19" s="31" t="s">
        <v>1003</v>
      </c>
      <c r="D19" s="31" t="s">
        <v>1004</v>
      </c>
      <c r="E19" s="31" t="s">
        <v>576</v>
      </c>
      <c r="F19" s="90">
        <v>34644</v>
      </c>
      <c r="G19" s="32">
        <v>1.92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44537</v>
      </c>
      <c r="B20" s="32">
        <v>532113</v>
      </c>
      <c r="C20" s="31" t="s">
        <v>1003</v>
      </c>
      <c r="D20" s="31" t="s">
        <v>1005</v>
      </c>
      <c r="E20" s="31" t="s">
        <v>577</v>
      </c>
      <c r="F20" s="90">
        <v>56088</v>
      </c>
      <c r="G20" s="32">
        <v>1.92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44537</v>
      </c>
      <c r="B21" s="32">
        <v>531977</v>
      </c>
      <c r="C21" s="31" t="s">
        <v>1006</v>
      </c>
      <c r="D21" s="31" t="s">
        <v>1007</v>
      </c>
      <c r="E21" s="31" t="s">
        <v>577</v>
      </c>
      <c r="F21" s="90">
        <v>655000</v>
      </c>
      <c r="G21" s="32">
        <v>10.01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44537</v>
      </c>
      <c r="B22" s="32">
        <v>531977</v>
      </c>
      <c r="C22" s="31" t="s">
        <v>1006</v>
      </c>
      <c r="D22" s="31" t="s">
        <v>926</v>
      </c>
      <c r="E22" s="31" t="s">
        <v>576</v>
      </c>
      <c r="F22" s="90">
        <v>799893</v>
      </c>
      <c r="G22" s="32">
        <v>9.98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44537</v>
      </c>
      <c r="B23" s="32">
        <v>531977</v>
      </c>
      <c r="C23" s="31" t="s">
        <v>1006</v>
      </c>
      <c r="D23" s="31" t="s">
        <v>926</v>
      </c>
      <c r="E23" s="31" t="s">
        <v>577</v>
      </c>
      <c r="F23" s="90">
        <v>214880</v>
      </c>
      <c r="G23" s="32">
        <v>9.94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44537</v>
      </c>
      <c r="B24" s="32">
        <v>542727</v>
      </c>
      <c r="C24" s="31" t="s">
        <v>1008</v>
      </c>
      <c r="D24" s="31" t="s">
        <v>1009</v>
      </c>
      <c r="E24" s="31" t="s">
        <v>577</v>
      </c>
      <c r="F24" s="90">
        <v>24000</v>
      </c>
      <c r="G24" s="32">
        <v>45.58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44537</v>
      </c>
      <c r="B25" s="32">
        <v>512379</v>
      </c>
      <c r="C25" s="31" t="s">
        <v>919</v>
      </c>
      <c r="D25" s="31" t="s">
        <v>920</v>
      </c>
      <c r="E25" s="31" t="s">
        <v>576</v>
      </c>
      <c r="F25" s="90">
        <v>146113</v>
      </c>
      <c r="G25" s="32">
        <v>4.92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44537</v>
      </c>
      <c r="B26" s="32">
        <v>512379</v>
      </c>
      <c r="C26" s="31" t="s">
        <v>919</v>
      </c>
      <c r="D26" s="31" t="s">
        <v>920</v>
      </c>
      <c r="E26" s="31" t="s">
        <v>577</v>
      </c>
      <c r="F26" s="90">
        <v>2253696</v>
      </c>
      <c r="G26" s="32">
        <v>4.93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44537</v>
      </c>
      <c r="B27" s="32">
        <v>512379</v>
      </c>
      <c r="C27" s="31" t="s">
        <v>919</v>
      </c>
      <c r="D27" s="31" t="s">
        <v>1010</v>
      </c>
      <c r="E27" s="31" t="s">
        <v>577</v>
      </c>
      <c r="F27" s="90">
        <v>1600449</v>
      </c>
      <c r="G27" s="32">
        <v>4.93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44537</v>
      </c>
      <c r="B28" s="32">
        <v>539197</v>
      </c>
      <c r="C28" s="31" t="s">
        <v>950</v>
      </c>
      <c r="D28" s="31" t="s">
        <v>951</v>
      </c>
      <c r="E28" s="31" t="s">
        <v>577</v>
      </c>
      <c r="F28" s="90">
        <v>620002</v>
      </c>
      <c r="G28" s="32">
        <v>0.66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44537</v>
      </c>
      <c r="B29" s="32">
        <v>540151</v>
      </c>
      <c r="C29" s="31" t="s">
        <v>1011</v>
      </c>
      <c r="D29" s="31" t="s">
        <v>1012</v>
      </c>
      <c r="E29" s="31" t="s">
        <v>576</v>
      </c>
      <c r="F29" s="90">
        <v>180000</v>
      </c>
      <c r="G29" s="32">
        <v>100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44537</v>
      </c>
      <c r="B30" s="32">
        <v>540151</v>
      </c>
      <c r="C30" s="31" t="s">
        <v>1011</v>
      </c>
      <c r="D30" s="31" t="s">
        <v>1013</v>
      </c>
      <c r="E30" s="31" t="s">
        <v>577</v>
      </c>
      <c r="F30" s="90">
        <v>108000</v>
      </c>
      <c r="G30" s="32">
        <v>100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44537</v>
      </c>
      <c r="B31" s="32">
        <v>539405</v>
      </c>
      <c r="C31" s="31" t="s">
        <v>1014</v>
      </c>
      <c r="D31" s="31" t="s">
        <v>1015</v>
      </c>
      <c r="E31" s="31" t="s">
        <v>576</v>
      </c>
      <c r="F31" s="90">
        <v>30000</v>
      </c>
      <c r="G31" s="32">
        <v>16.5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44537</v>
      </c>
      <c r="B32" s="32">
        <v>539405</v>
      </c>
      <c r="C32" s="31" t="s">
        <v>1014</v>
      </c>
      <c r="D32" s="31" t="s">
        <v>1016</v>
      </c>
      <c r="E32" s="31" t="s">
        <v>577</v>
      </c>
      <c r="F32" s="90">
        <v>97856</v>
      </c>
      <c r="G32" s="32">
        <v>16.5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44537</v>
      </c>
      <c r="B33" s="32">
        <v>539405</v>
      </c>
      <c r="C33" s="31" t="s">
        <v>1014</v>
      </c>
      <c r="D33" s="31" t="s">
        <v>1017</v>
      </c>
      <c r="E33" s="31" t="s">
        <v>576</v>
      </c>
      <c r="F33" s="90">
        <v>60600</v>
      </c>
      <c r="G33" s="32">
        <v>16.5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44537</v>
      </c>
      <c r="B34" s="32">
        <v>539405</v>
      </c>
      <c r="C34" s="31" t="s">
        <v>1014</v>
      </c>
      <c r="D34" s="31" t="s">
        <v>1018</v>
      </c>
      <c r="E34" s="31" t="s">
        <v>577</v>
      </c>
      <c r="F34" s="90">
        <v>23400</v>
      </c>
      <c r="G34" s="32">
        <v>16.5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44537</v>
      </c>
      <c r="B35" s="32">
        <v>539405</v>
      </c>
      <c r="C35" s="31" t="s">
        <v>1014</v>
      </c>
      <c r="D35" s="31" t="s">
        <v>1019</v>
      </c>
      <c r="E35" s="31" t="s">
        <v>576</v>
      </c>
      <c r="F35" s="90">
        <v>30300</v>
      </c>
      <c r="G35" s="32">
        <v>16.5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44537</v>
      </c>
      <c r="B36" s="32">
        <v>543410</v>
      </c>
      <c r="C36" s="31" t="s">
        <v>1020</v>
      </c>
      <c r="D36" s="31" t="s">
        <v>1021</v>
      </c>
      <c r="E36" s="31" t="s">
        <v>576</v>
      </c>
      <c r="F36" s="90">
        <v>54000</v>
      </c>
      <c r="G36" s="32">
        <v>24.74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44537</v>
      </c>
      <c r="B37" s="32">
        <v>543410</v>
      </c>
      <c r="C37" s="31" t="s">
        <v>1020</v>
      </c>
      <c r="D37" s="31" t="s">
        <v>1022</v>
      </c>
      <c r="E37" s="31" t="s">
        <v>576</v>
      </c>
      <c r="F37" s="90">
        <v>48000</v>
      </c>
      <c r="G37" s="32">
        <v>25.41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44537</v>
      </c>
      <c r="B38" s="32">
        <v>543410</v>
      </c>
      <c r="C38" s="31" t="s">
        <v>1020</v>
      </c>
      <c r="D38" s="31" t="s">
        <v>1023</v>
      </c>
      <c r="E38" s="31" t="s">
        <v>577</v>
      </c>
      <c r="F38" s="90">
        <v>24000</v>
      </c>
      <c r="G38" s="32">
        <v>25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44537</v>
      </c>
      <c r="B39" s="32">
        <v>526355</v>
      </c>
      <c r="C39" s="31" t="s">
        <v>1024</v>
      </c>
      <c r="D39" s="31" t="s">
        <v>952</v>
      </c>
      <c r="E39" s="31" t="s">
        <v>576</v>
      </c>
      <c r="F39" s="90">
        <v>26962</v>
      </c>
      <c r="G39" s="32">
        <v>28.15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44537</v>
      </c>
      <c r="B40" s="32">
        <v>538882</v>
      </c>
      <c r="C40" s="31" t="s">
        <v>1025</v>
      </c>
      <c r="D40" s="31" t="s">
        <v>1026</v>
      </c>
      <c r="E40" s="31" t="s">
        <v>577</v>
      </c>
      <c r="F40" s="90">
        <v>167124</v>
      </c>
      <c r="G40" s="32">
        <v>16.32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44537</v>
      </c>
      <c r="B41" s="32">
        <v>542668</v>
      </c>
      <c r="C41" s="31" t="s">
        <v>1027</v>
      </c>
      <c r="D41" s="31" t="s">
        <v>1028</v>
      </c>
      <c r="E41" s="31" t="s">
        <v>576</v>
      </c>
      <c r="F41" s="90">
        <v>10000</v>
      </c>
      <c r="G41" s="32">
        <v>71.95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44537</v>
      </c>
      <c r="B42" s="32">
        <v>542668</v>
      </c>
      <c r="C42" s="31" t="s">
        <v>1027</v>
      </c>
      <c r="D42" s="31" t="s">
        <v>1029</v>
      </c>
      <c r="E42" s="31" t="s">
        <v>577</v>
      </c>
      <c r="F42" s="90">
        <v>8500</v>
      </c>
      <c r="G42" s="32">
        <v>72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44537</v>
      </c>
      <c r="B43" s="32">
        <v>513536</v>
      </c>
      <c r="C43" s="31" t="s">
        <v>1030</v>
      </c>
      <c r="D43" s="31" t="s">
        <v>1031</v>
      </c>
      <c r="E43" s="31" t="s">
        <v>577</v>
      </c>
      <c r="F43" s="90">
        <v>550000</v>
      </c>
      <c r="G43" s="32">
        <v>11.81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44537</v>
      </c>
      <c r="B44" s="32">
        <v>513536</v>
      </c>
      <c r="C44" s="31" t="s">
        <v>1030</v>
      </c>
      <c r="D44" s="31" t="s">
        <v>1032</v>
      </c>
      <c r="E44" s="31" t="s">
        <v>577</v>
      </c>
      <c r="F44" s="90">
        <v>750000</v>
      </c>
      <c r="G44" s="32">
        <v>11.84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44537</v>
      </c>
      <c r="B45" s="32">
        <v>513536</v>
      </c>
      <c r="C45" s="31" t="s">
        <v>1030</v>
      </c>
      <c r="D45" s="31" t="s">
        <v>1033</v>
      </c>
      <c r="E45" s="31" t="s">
        <v>577</v>
      </c>
      <c r="F45" s="90">
        <v>1870000</v>
      </c>
      <c r="G45" s="32">
        <v>11.82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44537</v>
      </c>
      <c r="B46" s="32">
        <v>513536</v>
      </c>
      <c r="C46" s="31" t="s">
        <v>1030</v>
      </c>
      <c r="D46" s="31" t="s">
        <v>1034</v>
      </c>
      <c r="E46" s="31" t="s">
        <v>577</v>
      </c>
      <c r="F46" s="90">
        <v>1175003</v>
      </c>
      <c r="G46" s="32">
        <v>11.81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44537</v>
      </c>
      <c r="B47" s="32">
        <v>513536</v>
      </c>
      <c r="C47" s="31" t="s">
        <v>1030</v>
      </c>
      <c r="D47" s="31" t="s">
        <v>1035</v>
      </c>
      <c r="E47" s="31" t="s">
        <v>576</v>
      </c>
      <c r="F47" s="90">
        <v>350000</v>
      </c>
      <c r="G47" s="32">
        <v>11.8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44537</v>
      </c>
      <c r="B48" s="32">
        <v>513536</v>
      </c>
      <c r="C48" s="31" t="s">
        <v>1030</v>
      </c>
      <c r="D48" s="31" t="s">
        <v>1036</v>
      </c>
      <c r="E48" s="31" t="s">
        <v>576</v>
      </c>
      <c r="F48" s="90">
        <v>350000</v>
      </c>
      <c r="G48" s="32">
        <v>11.81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44537</v>
      </c>
      <c r="B49" s="32">
        <v>513536</v>
      </c>
      <c r="C49" s="31" t="s">
        <v>1030</v>
      </c>
      <c r="D49" s="31" t="s">
        <v>1037</v>
      </c>
      <c r="E49" s="31" t="s">
        <v>576</v>
      </c>
      <c r="F49" s="90">
        <v>350000</v>
      </c>
      <c r="G49" s="32">
        <v>11.86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44537</v>
      </c>
      <c r="B50" s="32">
        <v>513536</v>
      </c>
      <c r="C50" s="31" t="s">
        <v>1030</v>
      </c>
      <c r="D50" s="31" t="s">
        <v>1038</v>
      </c>
      <c r="E50" s="31" t="s">
        <v>576</v>
      </c>
      <c r="F50" s="90">
        <v>350000</v>
      </c>
      <c r="G50" s="32">
        <v>11.85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44537</v>
      </c>
      <c r="B51" s="32">
        <v>513536</v>
      </c>
      <c r="C51" s="31" t="s">
        <v>1030</v>
      </c>
      <c r="D51" s="31" t="s">
        <v>1039</v>
      </c>
      <c r="E51" s="31" t="s">
        <v>576</v>
      </c>
      <c r="F51" s="90">
        <v>400000</v>
      </c>
      <c r="G51" s="32">
        <v>11.8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44537</v>
      </c>
      <c r="B52" s="32">
        <v>513536</v>
      </c>
      <c r="C52" s="31" t="s">
        <v>1030</v>
      </c>
      <c r="D52" s="31" t="s">
        <v>1040</v>
      </c>
      <c r="E52" s="31" t="s">
        <v>576</v>
      </c>
      <c r="F52" s="90">
        <v>340200</v>
      </c>
      <c r="G52" s="32">
        <v>11.85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44537</v>
      </c>
      <c r="B53" s="32">
        <v>509051</v>
      </c>
      <c r="C53" s="31" t="s">
        <v>953</v>
      </c>
      <c r="D53" s="31" t="s">
        <v>867</v>
      </c>
      <c r="E53" s="31" t="s">
        <v>576</v>
      </c>
      <c r="F53" s="90">
        <v>5116801</v>
      </c>
      <c r="G53" s="32">
        <v>4.5599999999999996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44537</v>
      </c>
      <c r="B54" s="32">
        <v>509051</v>
      </c>
      <c r="C54" s="31" t="s">
        <v>953</v>
      </c>
      <c r="D54" s="31" t="s">
        <v>867</v>
      </c>
      <c r="E54" s="31" t="s">
        <v>577</v>
      </c>
      <c r="F54" s="90">
        <v>2546019</v>
      </c>
      <c r="G54" s="32">
        <v>4.74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44537</v>
      </c>
      <c r="B55" s="32">
        <v>509051</v>
      </c>
      <c r="C55" s="31" t="s">
        <v>953</v>
      </c>
      <c r="D55" s="31" t="s">
        <v>1041</v>
      </c>
      <c r="E55" s="31" t="s">
        <v>577</v>
      </c>
      <c r="F55" s="90">
        <v>20500000</v>
      </c>
      <c r="G55" s="32">
        <v>4.76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44537</v>
      </c>
      <c r="B56" s="32">
        <v>506134</v>
      </c>
      <c r="C56" s="31" t="s">
        <v>1042</v>
      </c>
      <c r="D56" s="31" t="s">
        <v>867</v>
      </c>
      <c r="E56" s="31" t="s">
        <v>576</v>
      </c>
      <c r="F56" s="90">
        <v>4</v>
      </c>
      <c r="G56" s="32">
        <v>7.55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44537</v>
      </c>
      <c r="B57" s="32">
        <v>506134</v>
      </c>
      <c r="C57" s="31" t="s">
        <v>1042</v>
      </c>
      <c r="D57" s="31" t="s">
        <v>867</v>
      </c>
      <c r="E57" s="31" t="s">
        <v>577</v>
      </c>
      <c r="F57" s="90">
        <v>150004</v>
      </c>
      <c r="G57" s="32">
        <v>7.59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44537</v>
      </c>
      <c r="B58" s="32">
        <v>539679</v>
      </c>
      <c r="C58" s="31" t="s">
        <v>1043</v>
      </c>
      <c r="D58" s="31" t="s">
        <v>1044</v>
      </c>
      <c r="E58" s="31" t="s">
        <v>576</v>
      </c>
      <c r="F58" s="90">
        <v>26744</v>
      </c>
      <c r="G58" s="32">
        <v>9.5299999999999994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44537</v>
      </c>
      <c r="B59" s="32">
        <v>539679</v>
      </c>
      <c r="C59" s="31" t="s">
        <v>1043</v>
      </c>
      <c r="D59" s="31" t="s">
        <v>1045</v>
      </c>
      <c r="E59" s="31" t="s">
        <v>576</v>
      </c>
      <c r="F59" s="90">
        <v>250000</v>
      </c>
      <c r="G59" s="32">
        <v>9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44537</v>
      </c>
      <c r="B60" s="32">
        <v>539679</v>
      </c>
      <c r="C60" s="31" t="s">
        <v>1043</v>
      </c>
      <c r="D60" s="31" t="s">
        <v>1046</v>
      </c>
      <c r="E60" s="31" t="s">
        <v>577</v>
      </c>
      <c r="F60" s="90">
        <v>250000</v>
      </c>
      <c r="G60" s="32">
        <v>9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44537</v>
      </c>
      <c r="B61" s="32">
        <v>540385</v>
      </c>
      <c r="C61" s="31" t="s">
        <v>1047</v>
      </c>
      <c r="D61" s="31" t="s">
        <v>1048</v>
      </c>
      <c r="E61" s="31" t="s">
        <v>576</v>
      </c>
      <c r="F61" s="90">
        <v>17415</v>
      </c>
      <c r="G61" s="32">
        <v>9.83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44537</v>
      </c>
      <c r="B62" s="32">
        <v>540385</v>
      </c>
      <c r="C62" s="20" t="s">
        <v>1047</v>
      </c>
      <c r="D62" s="20" t="s">
        <v>1049</v>
      </c>
      <c r="E62" s="31" t="s">
        <v>577</v>
      </c>
      <c r="F62" s="90">
        <v>20000</v>
      </c>
      <c r="G62" s="32">
        <v>9.84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44537</v>
      </c>
      <c r="B63" s="32">
        <v>539814</v>
      </c>
      <c r="C63" s="31" t="s">
        <v>921</v>
      </c>
      <c r="D63" s="31" t="s">
        <v>1050</v>
      </c>
      <c r="E63" s="31" t="s">
        <v>576</v>
      </c>
      <c r="F63" s="90">
        <v>20000</v>
      </c>
      <c r="G63" s="32">
        <v>34.9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44537</v>
      </c>
      <c r="B64" s="32">
        <v>539814</v>
      </c>
      <c r="C64" s="31" t="s">
        <v>921</v>
      </c>
      <c r="D64" s="31" t="s">
        <v>1051</v>
      </c>
      <c r="E64" s="31" t="s">
        <v>576</v>
      </c>
      <c r="F64" s="90">
        <v>3090</v>
      </c>
      <c r="G64" s="32">
        <v>35.06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44537</v>
      </c>
      <c r="B65" s="32">
        <v>539814</v>
      </c>
      <c r="C65" s="31" t="s">
        <v>921</v>
      </c>
      <c r="D65" s="31" t="s">
        <v>1051</v>
      </c>
      <c r="E65" s="31" t="s">
        <v>577</v>
      </c>
      <c r="F65" s="90">
        <v>22789</v>
      </c>
      <c r="G65" s="32">
        <v>35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44537</v>
      </c>
      <c r="B66" s="32">
        <v>534563</v>
      </c>
      <c r="C66" s="31" t="s">
        <v>1052</v>
      </c>
      <c r="D66" s="31" t="s">
        <v>1053</v>
      </c>
      <c r="E66" s="31" t="s">
        <v>577</v>
      </c>
      <c r="F66" s="90">
        <v>120800</v>
      </c>
      <c r="G66" s="32">
        <v>2.77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44537</v>
      </c>
      <c r="B67" s="32">
        <v>539767</v>
      </c>
      <c r="C67" s="31" t="s">
        <v>1054</v>
      </c>
      <c r="D67" s="31" t="s">
        <v>1055</v>
      </c>
      <c r="E67" s="31" t="s">
        <v>577</v>
      </c>
      <c r="F67" s="90">
        <v>252141</v>
      </c>
      <c r="G67" s="32">
        <v>11.2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44537</v>
      </c>
      <c r="B68" s="32">
        <v>539767</v>
      </c>
      <c r="C68" s="31" t="s">
        <v>1054</v>
      </c>
      <c r="D68" s="31" t="s">
        <v>1056</v>
      </c>
      <c r="E68" s="31" t="s">
        <v>576</v>
      </c>
      <c r="F68" s="90">
        <v>259941</v>
      </c>
      <c r="G68" s="32">
        <v>11.2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44537</v>
      </c>
      <c r="B69" s="32">
        <v>524654</v>
      </c>
      <c r="C69" s="31" t="s">
        <v>1057</v>
      </c>
      <c r="D69" s="31" t="s">
        <v>1058</v>
      </c>
      <c r="E69" s="31" t="s">
        <v>576</v>
      </c>
      <c r="F69" s="90">
        <v>41978</v>
      </c>
      <c r="G69" s="32">
        <v>243.34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44537</v>
      </c>
      <c r="B70" s="32">
        <v>524654</v>
      </c>
      <c r="C70" s="31" t="s">
        <v>1057</v>
      </c>
      <c r="D70" s="31" t="s">
        <v>1059</v>
      </c>
      <c r="E70" s="31" t="s">
        <v>577</v>
      </c>
      <c r="F70" s="90">
        <v>63904</v>
      </c>
      <c r="G70" s="32">
        <v>244.3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44537</v>
      </c>
      <c r="B71" s="32">
        <v>543207</v>
      </c>
      <c r="C71" s="31" t="s">
        <v>1060</v>
      </c>
      <c r="D71" s="31" t="s">
        <v>1061</v>
      </c>
      <c r="E71" s="31" t="s">
        <v>576</v>
      </c>
      <c r="F71" s="90">
        <v>60437</v>
      </c>
      <c r="G71" s="32">
        <v>15.61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44537</v>
      </c>
      <c r="B72" s="32">
        <v>543207</v>
      </c>
      <c r="C72" s="31" t="s">
        <v>1060</v>
      </c>
      <c r="D72" s="31" t="s">
        <v>1061</v>
      </c>
      <c r="E72" s="31" t="s">
        <v>577</v>
      </c>
      <c r="F72" s="90">
        <v>46466</v>
      </c>
      <c r="G72" s="32">
        <v>15.63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44537</v>
      </c>
      <c r="B73" s="32">
        <v>531494</v>
      </c>
      <c r="C73" s="31" t="s">
        <v>1062</v>
      </c>
      <c r="D73" s="31" t="s">
        <v>1063</v>
      </c>
      <c r="E73" s="31" t="s">
        <v>577</v>
      </c>
      <c r="F73" s="90">
        <v>100000</v>
      </c>
      <c r="G73" s="32">
        <v>44.28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44537</v>
      </c>
      <c r="B74" s="32">
        <v>530557</v>
      </c>
      <c r="C74" s="31" t="s">
        <v>922</v>
      </c>
      <c r="D74" s="31" t="s">
        <v>923</v>
      </c>
      <c r="E74" s="31" t="s">
        <v>577</v>
      </c>
      <c r="F74" s="90">
        <v>3000000</v>
      </c>
      <c r="G74" s="32">
        <v>1.7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44537</v>
      </c>
      <c r="B75" s="32">
        <v>530557</v>
      </c>
      <c r="C75" s="31" t="s">
        <v>922</v>
      </c>
      <c r="D75" s="31" t="s">
        <v>1064</v>
      </c>
      <c r="E75" s="31" t="s">
        <v>577</v>
      </c>
      <c r="F75" s="90">
        <v>3809750</v>
      </c>
      <c r="G75" s="32">
        <v>1.7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44537</v>
      </c>
      <c r="B76" s="32">
        <v>530557</v>
      </c>
      <c r="C76" s="31" t="s">
        <v>922</v>
      </c>
      <c r="D76" s="31" t="s">
        <v>954</v>
      </c>
      <c r="E76" s="31" t="s">
        <v>577</v>
      </c>
      <c r="F76" s="90">
        <v>5414250</v>
      </c>
      <c r="G76" s="32">
        <v>1.7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44537</v>
      </c>
      <c r="B77" s="32">
        <v>530557</v>
      </c>
      <c r="C77" s="31" t="s">
        <v>922</v>
      </c>
      <c r="D77" s="31" t="s">
        <v>955</v>
      </c>
      <c r="E77" s="31" t="s">
        <v>577</v>
      </c>
      <c r="F77" s="90">
        <v>1900000</v>
      </c>
      <c r="G77" s="32">
        <v>1.7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44537</v>
      </c>
      <c r="B78" s="32">
        <v>540243</v>
      </c>
      <c r="C78" s="31" t="s">
        <v>956</v>
      </c>
      <c r="D78" s="31" t="s">
        <v>1065</v>
      </c>
      <c r="E78" s="31" t="s">
        <v>577</v>
      </c>
      <c r="F78" s="90">
        <v>15236</v>
      </c>
      <c r="G78" s="32">
        <v>51.21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44537</v>
      </c>
      <c r="B79" s="32">
        <v>540243</v>
      </c>
      <c r="C79" s="31" t="s">
        <v>956</v>
      </c>
      <c r="D79" s="31" t="s">
        <v>1066</v>
      </c>
      <c r="E79" s="31" t="s">
        <v>577</v>
      </c>
      <c r="F79" s="90">
        <v>55198</v>
      </c>
      <c r="G79" s="32">
        <v>52.29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44537</v>
      </c>
      <c r="B80" s="32">
        <v>540243</v>
      </c>
      <c r="C80" s="31" t="s">
        <v>956</v>
      </c>
      <c r="D80" s="31" t="s">
        <v>958</v>
      </c>
      <c r="E80" s="31" t="s">
        <v>577</v>
      </c>
      <c r="F80" s="90">
        <v>12000</v>
      </c>
      <c r="G80" s="32">
        <v>50.86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44537</v>
      </c>
      <c r="B81" s="32">
        <v>540243</v>
      </c>
      <c r="C81" s="31" t="s">
        <v>956</v>
      </c>
      <c r="D81" s="31" t="s">
        <v>957</v>
      </c>
      <c r="E81" s="31" t="s">
        <v>576</v>
      </c>
      <c r="F81" s="90">
        <v>10108</v>
      </c>
      <c r="G81" s="32">
        <v>51.76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44537</v>
      </c>
      <c r="B82" s="32">
        <v>540243</v>
      </c>
      <c r="C82" s="31" t="s">
        <v>956</v>
      </c>
      <c r="D82" s="31" t="s">
        <v>957</v>
      </c>
      <c r="E82" s="31" t="s">
        <v>577</v>
      </c>
      <c r="F82" s="90">
        <v>91800</v>
      </c>
      <c r="G82" s="32">
        <v>52.13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44537</v>
      </c>
      <c r="B83" s="32">
        <v>540243</v>
      </c>
      <c r="C83" s="31" t="s">
        <v>956</v>
      </c>
      <c r="D83" s="31" t="s">
        <v>1067</v>
      </c>
      <c r="E83" s="31" t="s">
        <v>576</v>
      </c>
      <c r="F83" s="90">
        <v>15000</v>
      </c>
      <c r="G83" s="32">
        <v>52.23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44537</v>
      </c>
      <c r="B84" s="32">
        <v>540243</v>
      </c>
      <c r="C84" s="31" t="s">
        <v>956</v>
      </c>
      <c r="D84" s="31" t="s">
        <v>1068</v>
      </c>
      <c r="E84" s="31" t="s">
        <v>576</v>
      </c>
      <c r="F84" s="90">
        <v>23000</v>
      </c>
      <c r="G84" s="32">
        <v>51.95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44537</v>
      </c>
      <c r="B85" s="32">
        <v>531083</v>
      </c>
      <c r="C85" s="31" t="s">
        <v>1069</v>
      </c>
      <c r="D85" s="31" t="s">
        <v>1070</v>
      </c>
      <c r="E85" s="31" t="s">
        <v>577</v>
      </c>
      <c r="F85" s="90">
        <v>48500</v>
      </c>
      <c r="G85" s="32">
        <v>11.35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44537</v>
      </c>
      <c r="B86" s="32">
        <v>538537</v>
      </c>
      <c r="C86" s="31" t="s">
        <v>1071</v>
      </c>
      <c r="D86" s="31" t="s">
        <v>1072</v>
      </c>
      <c r="E86" s="31" t="s">
        <v>577</v>
      </c>
      <c r="F86" s="90">
        <v>169591</v>
      </c>
      <c r="G86" s="32">
        <v>0.91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44537</v>
      </c>
      <c r="B87" s="32">
        <v>531726</v>
      </c>
      <c r="C87" s="31" t="s">
        <v>959</v>
      </c>
      <c r="D87" s="31" t="s">
        <v>1073</v>
      </c>
      <c r="E87" s="31" t="s">
        <v>577</v>
      </c>
      <c r="F87" s="90">
        <v>37900</v>
      </c>
      <c r="G87" s="32">
        <v>119.13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44537</v>
      </c>
      <c r="B88" s="32">
        <v>531726</v>
      </c>
      <c r="C88" s="31" t="s">
        <v>959</v>
      </c>
      <c r="D88" s="31" t="s">
        <v>1074</v>
      </c>
      <c r="E88" s="31" t="s">
        <v>576</v>
      </c>
      <c r="F88" s="90">
        <v>30383</v>
      </c>
      <c r="G88" s="32">
        <v>118.65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44537</v>
      </c>
      <c r="B89" s="32">
        <v>531726</v>
      </c>
      <c r="C89" s="31" t="s">
        <v>959</v>
      </c>
      <c r="D89" s="31" t="s">
        <v>1074</v>
      </c>
      <c r="E89" s="31" t="s">
        <v>577</v>
      </c>
      <c r="F89" s="90">
        <v>30383</v>
      </c>
      <c r="G89" s="32">
        <v>119.52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44537</v>
      </c>
      <c r="B90" s="32">
        <v>531726</v>
      </c>
      <c r="C90" s="31" t="s">
        <v>959</v>
      </c>
      <c r="D90" s="31" t="s">
        <v>1075</v>
      </c>
      <c r="E90" s="31" t="s">
        <v>577</v>
      </c>
      <c r="F90" s="90">
        <v>35920</v>
      </c>
      <c r="G90" s="32">
        <v>119.4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44537</v>
      </c>
      <c r="B91" s="32">
        <v>531726</v>
      </c>
      <c r="C91" s="31" t="s">
        <v>959</v>
      </c>
      <c r="D91" s="31" t="s">
        <v>1076</v>
      </c>
      <c r="E91" s="31" t="s">
        <v>576</v>
      </c>
      <c r="F91" s="90">
        <v>1500</v>
      </c>
      <c r="G91" s="32">
        <v>118.25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44537</v>
      </c>
      <c r="B92" s="32">
        <v>531726</v>
      </c>
      <c r="C92" s="31" t="s">
        <v>959</v>
      </c>
      <c r="D92" s="31" t="s">
        <v>1077</v>
      </c>
      <c r="E92" s="31" t="s">
        <v>576</v>
      </c>
      <c r="F92" s="90">
        <v>5000</v>
      </c>
      <c r="G92" s="32">
        <v>119.5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44537</v>
      </c>
      <c r="B93" s="32">
        <v>531726</v>
      </c>
      <c r="C93" s="31" t="s">
        <v>959</v>
      </c>
      <c r="D93" s="31" t="s">
        <v>1077</v>
      </c>
      <c r="E93" s="31" t="s">
        <v>577</v>
      </c>
      <c r="F93" s="90">
        <v>27500</v>
      </c>
      <c r="G93" s="32">
        <v>118.55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44537</v>
      </c>
      <c r="B94" s="32">
        <v>531726</v>
      </c>
      <c r="C94" s="31" t="s">
        <v>959</v>
      </c>
      <c r="D94" s="31" t="s">
        <v>1076</v>
      </c>
      <c r="E94" s="31" t="s">
        <v>577</v>
      </c>
      <c r="F94" s="90">
        <v>32400</v>
      </c>
      <c r="G94" s="32">
        <v>118.26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44537</v>
      </c>
      <c r="B95" s="32">
        <v>531726</v>
      </c>
      <c r="C95" s="31" t="s">
        <v>959</v>
      </c>
      <c r="D95" s="31" t="s">
        <v>995</v>
      </c>
      <c r="E95" s="31" t="s">
        <v>577</v>
      </c>
      <c r="F95" s="90">
        <v>35000</v>
      </c>
      <c r="G95" s="32">
        <v>118.64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44537</v>
      </c>
      <c r="B96" s="32">
        <v>531726</v>
      </c>
      <c r="C96" s="31" t="s">
        <v>959</v>
      </c>
      <c r="D96" s="31" t="s">
        <v>1078</v>
      </c>
      <c r="E96" s="31" t="s">
        <v>577</v>
      </c>
      <c r="F96" s="90">
        <v>40000</v>
      </c>
      <c r="G96" s="32">
        <v>118.45</v>
      </c>
      <c r="H96" s="32" t="s">
        <v>884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44537</v>
      </c>
      <c r="B97" s="32">
        <v>531726</v>
      </c>
      <c r="C97" s="31" t="s">
        <v>959</v>
      </c>
      <c r="D97" s="31" t="s">
        <v>1079</v>
      </c>
      <c r="E97" s="31" t="s">
        <v>576</v>
      </c>
      <c r="F97" s="90">
        <v>30000</v>
      </c>
      <c r="G97" s="32">
        <v>118.34</v>
      </c>
      <c r="H97" s="32" t="s">
        <v>884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44537</v>
      </c>
      <c r="B98" s="32">
        <v>531726</v>
      </c>
      <c r="C98" s="31" t="s">
        <v>959</v>
      </c>
      <c r="D98" s="31" t="s">
        <v>1080</v>
      </c>
      <c r="E98" s="31" t="s">
        <v>577</v>
      </c>
      <c r="F98" s="90">
        <v>68950</v>
      </c>
      <c r="G98" s="32">
        <v>118.51</v>
      </c>
      <c r="H98" s="32" t="s">
        <v>884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44537</v>
      </c>
      <c r="B99" s="32">
        <v>531726</v>
      </c>
      <c r="C99" s="31" t="s">
        <v>959</v>
      </c>
      <c r="D99" s="31" t="s">
        <v>1081</v>
      </c>
      <c r="E99" s="31" t="s">
        <v>576</v>
      </c>
      <c r="F99" s="90">
        <v>42315</v>
      </c>
      <c r="G99" s="32">
        <v>119.03</v>
      </c>
      <c r="H99" s="32" t="s">
        <v>884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44537</v>
      </c>
      <c r="B100" s="32">
        <v>531726</v>
      </c>
      <c r="C100" s="31" t="s">
        <v>959</v>
      </c>
      <c r="D100" s="31" t="s">
        <v>1081</v>
      </c>
      <c r="E100" s="31" t="s">
        <v>577</v>
      </c>
      <c r="F100" s="90">
        <v>51041</v>
      </c>
      <c r="G100" s="32">
        <v>121.3</v>
      </c>
      <c r="H100" s="32" t="s">
        <v>884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44537</v>
      </c>
      <c r="B101" s="32">
        <v>531726</v>
      </c>
      <c r="C101" s="31" t="s">
        <v>959</v>
      </c>
      <c r="D101" s="31" t="s">
        <v>867</v>
      </c>
      <c r="E101" s="31" t="s">
        <v>576</v>
      </c>
      <c r="F101" s="90">
        <v>63257</v>
      </c>
      <c r="G101" s="32">
        <v>118.42</v>
      </c>
      <c r="H101" s="32" t="s">
        <v>884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44537</v>
      </c>
      <c r="B102" s="32">
        <v>531726</v>
      </c>
      <c r="C102" s="31" t="s">
        <v>959</v>
      </c>
      <c r="D102" s="31" t="s">
        <v>867</v>
      </c>
      <c r="E102" s="31" t="s">
        <v>577</v>
      </c>
      <c r="F102" s="90">
        <v>32351</v>
      </c>
      <c r="G102" s="32">
        <v>119.92</v>
      </c>
      <c r="H102" s="32" t="s">
        <v>884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44537</v>
      </c>
      <c r="B103" s="32">
        <v>531726</v>
      </c>
      <c r="C103" s="31" t="s">
        <v>959</v>
      </c>
      <c r="D103" s="31" t="s">
        <v>1082</v>
      </c>
      <c r="E103" s="31" t="s">
        <v>577</v>
      </c>
      <c r="F103" s="90">
        <v>40800</v>
      </c>
      <c r="G103" s="32">
        <v>118.89</v>
      </c>
      <c r="H103" s="32" t="s">
        <v>884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44537</v>
      </c>
      <c r="B104" s="32">
        <v>533239</v>
      </c>
      <c r="C104" s="31" t="s">
        <v>1083</v>
      </c>
      <c r="D104" s="31" t="s">
        <v>1084</v>
      </c>
      <c r="E104" s="31" t="s">
        <v>577</v>
      </c>
      <c r="F104" s="90">
        <v>1108740</v>
      </c>
      <c r="G104" s="32">
        <v>6.99</v>
      </c>
      <c r="H104" s="32" t="s">
        <v>884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44537</v>
      </c>
      <c r="B105" s="32">
        <v>540796</v>
      </c>
      <c r="C105" s="31" t="s">
        <v>1085</v>
      </c>
      <c r="D105" s="31" t="s">
        <v>1012</v>
      </c>
      <c r="E105" s="31" t="s">
        <v>576</v>
      </c>
      <c r="F105" s="90">
        <v>200382</v>
      </c>
      <c r="G105" s="32">
        <v>67.099999999999994</v>
      </c>
      <c r="H105" s="32" t="s">
        <v>884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44537</v>
      </c>
      <c r="B106" s="32">
        <v>540796</v>
      </c>
      <c r="C106" s="31" t="s">
        <v>1085</v>
      </c>
      <c r="D106" s="31" t="s">
        <v>1086</v>
      </c>
      <c r="E106" s="31" t="s">
        <v>577</v>
      </c>
      <c r="F106" s="90">
        <v>90000</v>
      </c>
      <c r="G106" s="32">
        <v>66.900000000000006</v>
      </c>
      <c r="H106" s="32" t="s">
        <v>884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44537</v>
      </c>
      <c r="B107" s="32">
        <v>519191</v>
      </c>
      <c r="C107" s="31" t="s">
        <v>924</v>
      </c>
      <c r="D107" s="31" t="s">
        <v>1087</v>
      </c>
      <c r="E107" s="31" t="s">
        <v>577</v>
      </c>
      <c r="F107" s="90">
        <v>127630</v>
      </c>
      <c r="G107" s="32">
        <v>24.56</v>
      </c>
      <c r="H107" s="32" t="s">
        <v>884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44537</v>
      </c>
      <c r="B108" s="32">
        <v>519191</v>
      </c>
      <c r="C108" s="31" t="s">
        <v>924</v>
      </c>
      <c r="D108" s="31" t="s">
        <v>1088</v>
      </c>
      <c r="E108" s="31" t="s">
        <v>576</v>
      </c>
      <c r="F108" s="90">
        <v>50000</v>
      </c>
      <c r="G108" s="32">
        <v>24.6</v>
      </c>
      <c r="H108" s="32" t="s">
        <v>884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44537</v>
      </c>
      <c r="B109" s="32">
        <v>519191</v>
      </c>
      <c r="C109" s="31" t="s">
        <v>924</v>
      </c>
      <c r="D109" s="31" t="s">
        <v>1089</v>
      </c>
      <c r="E109" s="31" t="s">
        <v>576</v>
      </c>
      <c r="F109" s="90">
        <v>33118</v>
      </c>
      <c r="G109" s="32">
        <v>24.48</v>
      </c>
      <c r="H109" s="32" t="s">
        <v>884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44537</v>
      </c>
      <c r="B110" s="32">
        <v>519191</v>
      </c>
      <c r="C110" s="31" t="s">
        <v>924</v>
      </c>
      <c r="D110" s="31" t="s">
        <v>961</v>
      </c>
      <c r="E110" s="31" t="s">
        <v>576</v>
      </c>
      <c r="F110" s="90">
        <v>98869</v>
      </c>
      <c r="G110" s="32">
        <v>24.51</v>
      </c>
      <c r="H110" s="32" t="s">
        <v>884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44537</v>
      </c>
      <c r="B111" s="32">
        <v>519191</v>
      </c>
      <c r="C111" s="31" t="s">
        <v>924</v>
      </c>
      <c r="D111" s="31" t="s">
        <v>1089</v>
      </c>
      <c r="E111" s="31" t="s">
        <v>577</v>
      </c>
      <c r="F111" s="90">
        <v>33118</v>
      </c>
      <c r="G111" s="32">
        <v>24.55</v>
      </c>
      <c r="H111" s="32" t="s">
        <v>884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44537</v>
      </c>
      <c r="B112" s="32">
        <v>519191</v>
      </c>
      <c r="C112" s="31" t="s">
        <v>924</v>
      </c>
      <c r="D112" s="31" t="s">
        <v>961</v>
      </c>
      <c r="E112" s="31" t="s">
        <v>577</v>
      </c>
      <c r="F112" s="90">
        <v>98869</v>
      </c>
      <c r="G112" s="32">
        <v>24.55</v>
      </c>
      <c r="H112" s="32" t="s">
        <v>884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44537</v>
      </c>
      <c r="B113" s="32">
        <v>519191</v>
      </c>
      <c r="C113" s="31" t="s">
        <v>924</v>
      </c>
      <c r="D113" s="31" t="s">
        <v>1090</v>
      </c>
      <c r="E113" s="31" t="s">
        <v>576</v>
      </c>
      <c r="F113" s="90">
        <v>40000</v>
      </c>
      <c r="G113" s="32">
        <v>24.5</v>
      </c>
      <c r="H113" s="32" t="s">
        <v>884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44537</v>
      </c>
      <c r="B114" s="32">
        <v>519191</v>
      </c>
      <c r="C114" s="31" t="s">
        <v>924</v>
      </c>
      <c r="D114" s="31" t="s">
        <v>1091</v>
      </c>
      <c r="E114" s="31" t="s">
        <v>577</v>
      </c>
      <c r="F114" s="90">
        <v>62619</v>
      </c>
      <c r="G114" s="32">
        <v>24.53</v>
      </c>
      <c r="H114" s="32" t="s">
        <v>884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44537</v>
      </c>
      <c r="B115" s="32">
        <v>519191</v>
      </c>
      <c r="C115" s="31" t="s">
        <v>924</v>
      </c>
      <c r="D115" s="31" t="s">
        <v>1092</v>
      </c>
      <c r="E115" s="31" t="s">
        <v>577</v>
      </c>
      <c r="F115" s="90">
        <v>24275</v>
      </c>
      <c r="G115" s="32">
        <v>24.58</v>
      </c>
      <c r="H115" s="32" t="s">
        <v>884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44537</v>
      </c>
      <c r="B116" s="32">
        <v>519191</v>
      </c>
      <c r="C116" s="31" t="s">
        <v>924</v>
      </c>
      <c r="D116" s="31" t="s">
        <v>960</v>
      </c>
      <c r="E116" s="31" t="s">
        <v>577</v>
      </c>
      <c r="F116" s="90">
        <v>32098</v>
      </c>
      <c r="G116" s="32">
        <v>24.61</v>
      </c>
      <c r="H116" s="32" t="s">
        <v>884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44537</v>
      </c>
      <c r="B117" s="32">
        <v>539526</v>
      </c>
      <c r="C117" s="31" t="s">
        <v>962</v>
      </c>
      <c r="D117" s="31" t="s">
        <v>867</v>
      </c>
      <c r="E117" s="31" t="s">
        <v>576</v>
      </c>
      <c r="F117" s="90">
        <v>7</v>
      </c>
      <c r="G117" s="32">
        <v>1.03</v>
      </c>
      <c r="H117" s="32" t="s">
        <v>884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44537</v>
      </c>
      <c r="B118" s="32">
        <v>539526</v>
      </c>
      <c r="C118" s="31" t="s">
        <v>962</v>
      </c>
      <c r="D118" s="31" t="s">
        <v>867</v>
      </c>
      <c r="E118" s="31" t="s">
        <v>577</v>
      </c>
      <c r="F118" s="90">
        <v>3000007</v>
      </c>
      <c r="G118" s="32">
        <v>1.05</v>
      </c>
      <c r="H118" s="32" t="s">
        <v>884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44537</v>
      </c>
      <c r="B119" s="32">
        <v>538875</v>
      </c>
      <c r="C119" s="31" t="s">
        <v>917</v>
      </c>
      <c r="D119" s="31" t="s">
        <v>963</v>
      </c>
      <c r="E119" s="31" t="s">
        <v>577</v>
      </c>
      <c r="F119" s="90">
        <v>96571</v>
      </c>
      <c r="G119" s="32">
        <v>15.55</v>
      </c>
      <c r="H119" s="32" t="s">
        <v>884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44537</v>
      </c>
      <c r="B120" s="32">
        <v>512499</v>
      </c>
      <c r="C120" s="31" t="s">
        <v>1093</v>
      </c>
      <c r="D120" s="31" t="s">
        <v>867</v>
      </c>
      <c r="E120" s="31" t="s">
        <v>576</v>
      </c>
      <c r="F120" s="90">
        <v>15000000</v>
      </c>
      <c r="G120" s="32">
        <v>0.49</v>
      </c>
      <c r="H120" s="32" t="s">
        <v>884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44537</v>
      </c>
      <c r="B121" s="32">
        <v>512499</v>
      </c>
      <c r="C121" s="31" t="s">
        <v>1093</v>
      </c>
      <c r="D121" s="31" t="s">
        <v>1094</v>
      </c>
      <c r="E121" s="31" t="s">
        <v>577</v>
      </c>
      <c r="F121" s="90">
        <v>5336346</v>
      </c>
      <c r="G121" s="32">
        <v>0.49</v>
      </c>
      <c r="H121" s="32" t="s">
        <v>884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44537</v>
      </c>
      <c r="B122" s="32">
        <v>538212</v>
      </c>
      <c r="C122" s="31" t="s">
        <v>1095</v>
      </c>
      <c r="D122" s="31" t="s">
        <v>1096</v>
      </c>
      <c r="E122" s="31" t="s">
        <v>577</v>
      </c>
      <c r="F122" s="90">
        <v>1460000</v>
      </c>
      <c r="G122" s="32">
        <v>2.15</v>
      </c>
      <c r="H122" s="32" t="s">
        <v>884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44537</v>
      </c>
      <c r="B123" s="32">
        <v>538212</v>
      </c>
      <c r="C123" s="31" t="s">
        <v>1095</v>
      </c>
      <c r="D123" s="31" t="s">
        <v>867</v>
      </c>
      <c r="E123" s="31" t="s">
        <v>576</v>
      </c>
      <c r="F123" s="90">
        <v>4400011</v>
      </c>
      <c r="G123" s="32">
        <v>1.95</v>
      </c>
      <c r="H123" s="32" t="s">
        <v>884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44537</v>
      </c>
      <c r="B124" s="32">
        <v>538212</v>
      </c>
      <c r="C124" s="31" t="s">
        <v>1095</v>
      </c>
      <c r="D124" s="31" t="s">
        <v>867</v>
      </c>
      <c r="E124" s="31" t="s">
        <v>577</v>
      </c>
      <c r="F124" s="90">
        <v>11</v>
      </c>
      <c r="G124" s="32">
        <v>2.15</v>
      </c>
      <c r="H124" s="32" t="s">
        <v>884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44537</v>
      </c>
      <c r="B125" s="32">
        <v>533019</v>
      </c>
      <c r="C125" s="31" t="s">
        <v>964</v>
      </c>
      <c r="D125" s="31" t="s">
        <v>965</v>
      </c>
      <c r="E125" s="31" t="s">
        <v>577</v>
      </c>
      <c r="F125" s="90">
        <v>25000</v>
      </c>
      <c r="G125" s="32">
        <v>57.35</v>
      </c>
      <c r="H125" s="32" t="s">
        <v>884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44537</v>
      </c>
      <c r="B126" s="32">
        <v>519566</v>
      </c>
      <c r="C126" s="31" t="s">
        <v>1097</v>
      </c>
      <c r="D126" s="31" t="s">
        <v>1098</v>
      </c>
      <c r="E126" s="31" t="s">
        <v>576</v>
      </c>
      <c r="F126" s="90">
        <v>34265</v>
      </c>
      <c r="G126" s="32">
        <v>182.48</v>
      </c>
      <c r="H126" s="32" t="s">
        <v>884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44537</v>
      </c>
      <c r="B127" s="32">
        <v>539217</v>
      </c>
      <c r="C127" s="31" t="s">
        <v>1099</v>
      </c>
      <c r="D127" s="31" t="s">
        <v>1100</v>
      </c>
      <c r="E127" s="31" t="s">
        <v>577</v>
      </c>
      <c r="F127" s="90">
        <v>730165</v>
      </c>
      <c r="G127" s="32">
        <v>2.19</v>
      </c>
      <c r="H127" s="32" t="s">
        <v>884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44537</v>
      </c>
      <c r="B128" s="32">
        <v>539217</v>
      </c>
      <c r="C128" s="31" t="s">
        <v>1099</v>
      </c>
      <c r="D128" s="31" t="s">
        <v>1101</v>
      </c>
      <c r="E128" s="31" t="s">
        <v>577</v>
      </c>
      <c r="F128" s="90">
        <v>5096428</v>
      </c>
      <c r="G128" s="32">
        <v>2.19</v>
      </c>
      <c r="H128" s="32" t="s">
        <v>884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44537</v>
      </c>
      <c r="B129" s="32">
        <v>539217</v>
      </c>
      <c r="C129" s="31" t="s">
        <v>1099</v>
      </c>
      <c r="D129" s="31" t="s">
        <v>1102</v>
      </c>
      <c r="E129" s="31" t="s">
        <v>577</v>
      </c>
      <c r="F129" s="90">
        <v>7555543</v>
      </c>
      <c r="G129" s="32">
        <v>2.19</v>
      </c>
      <c r="H129" s="32" t="s">
        <v>884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44537</v>
      </c>
      <c r="B130" s="32">
        <v>513515</v>
      </c>
      <c r="C130" s="31" t="s">
        <v>1103</v>
      </c>
      <c r="D130" s="31" t="s">
        <v>1104</v>
      </c>
      <c r="E130" s="31" t="s">
        <v>577</v>
      </c>
      <c r="F130" s="90">
        <v>224516</v>
      </c>
      <c r="G130" s="32">
        <v>2.44</v>
      </c>
      <c r="H130" s="32" t="s">
        <v>884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44537</v>
      </c>
      <c r="B131" s="32">
        <v>513515</v>
      </c>
      <c r="C131" s="31" t="s">
        <v>1103</v>
      </c>
      <c r="D131" s="31" t="s">
        <v>952</v>
      </c>
      <c r="E131" s="31" t="s">
        <v>576</v>
      </c>
      <c r="F131" s="90">
        <v>200000</v>
      </c>
      <c r="G131" s="32">
        <v>2.44</v>
      </c>
      <c r="H131" s="32" t="s">
        <v>884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44537</v>
      </c>
      <c r="B132" s="32">
        <v>539026</v>
      </c>
      <c r="C132" s="31" t="s">
        <v>1105</v>
      </c>
      <c r="D132" s="31" t="s">
        <v>1106</v>
      </c>
      <c r="E132" s="31" t="s">
        <v>576</v>
      </c>
      <c r="F132" s="90">
        <v>28000</v>
      </c>
      <c r="G132" s="32">
        <v>7.22</v>
      </c>
      <c r="H132" s="32" t="s">
        <v>884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44537</v>
      </c>
      <c r="B133" s="32">
        <v>539026</v>
      </c>
      <c r="C133" s="31" t="s">
        <v>1105</v>
      </c>
      <c r="D133" s="31" t="s">
        <v>1107</v>
      </c>
      <c r="E133" s="31" t="s">
        <v>577</v>
      </c>
      <c r="F133" s="90">
        <v>24000</v>
      </c>
      <c r="G133" s="32">
        <v>7.22</v>
      </c>
      <c r="H133" s="32" t="s">
        <v>884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44537</v>
      </c>
      <c r="B134" s="32">
        <v>539026</v>
      </c>
      <c r="C134" s="31" t="s">
        <v>1105</v>
      </c>
      <c r="D134" s="31" t="s">
        <v>1108</v>
      </c>
      <c r="E134" s="31" t="s">
        <v>576</v>
      </c>
      <c r="F134" s="90">
        <v>20000</v>
      </c>
      <c r="G134" s="32">
        <v>7.37</v>
      </c>
      <c r="H134" s="32" t="s">
        <v>884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44537</v>
      </c>
      <c r="B135" s="32">
        <v>531025</v>
      </c>
      <c r="C135" s="31" t="s">
        <v>918</v>
      </c>
      <c r="D135" s="31" t="s">
        <v>1109</v>
      </c>
      <c r="E135" s="31" t="s">
        <v>576</v>
      </c>
      <c r="F135" s="90">
        <v>203000</v>
      </c>
      <c r="G135" s="32">
        <v>3.55</v>
      </c>
      <c r="H135" s="32" t="s">
        <v>884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44537</v>
      </c>
      <c r="B136" s="32" t="s">
        <v>967</v>
      </c>
      <c r="C136" s="31" t="s">
        <v>968</v>
      </c>
      <c r="D136" s="31" t="s">
        <v>969</v>
      </c>
      <c r="E136" s="31" t="s">
        <v>576</v>
      </c>
      <c r="F136" s="90">
        <v>327112</v>
      </c>
      <c r="G136" s="32">
        <v>30.47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44537</v>
      </c>
      <c r="B137" s="32" t="s">
        <v>1110</v>
      </c>
      <c r="C137" s="31" t="s">
        <v>1111</v>
      </c>
      <c r="D137" s="31" t="s">
        <v>1112</v>
      </c>
      <c r="E137" s="31" t="s">
        <v>576</v>
      </c>
      <c r="F137" s="90">
        <v>72000</v>
      </c>
      <c r="G137" s="32">
        <v>10.51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44537</v>
      </c>
      <c r="B138" s="32" t="s">
        <v>1113</v>
      </c>
      <c r="C138" s="31" t="s">
        <v>1114</v>
      </c>
      <c r="D138" s="31" t="s">
        <v>1115</v>
      </c>
      <c r="E138" s="31" t="s">
        <v>576</v>
      </c>
      <c r="F138" s="90">
        <v>42000</v>
      </c>
      <c r="G138" s="32">
        <v>100.27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44537</v>
      </c>
      <c r="B139" s="32" t="s">
        <v>1113</v>
      </c>
      <c r="C139" s="31" t="s">
        <v>1114</v>
      </c>
      <c r="D139" s="31" t="s">
        <v>1116</v>
      </c>
      <c r="E139" s="31" t="s">
        <v>576</v>
      </c>
      <c r="F139" s="90">
        <v>42000</v>
      </c>
      <c r="G139" s="32">
        <v>96.2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44537</v>
      </c>
      <c r="B140" s="32" t="s">
        <v>1117</v>
      </c>
      <c r="C140" s="31" t="s">
        <v>1118</v>
      </c>
      <c r="D140" s="31" t="s">
        <v>883</v>
      </c>
      <c r="E140" s="31" t="s">
        <v>576</v>
      </c>
      <c r="F140" s="90">
        <v>146587</v>
      </c>
      <c r="G140" s="32">
        <v>173.65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44537</v>
      </c>
      <c r="B141" s="32" t="s">
        <v>1117</v>
      </c>
      <c r="C141" s="31" t="s">
        <v>1118</v>
      </c>
      <c r="D141" s="31" t="s">
        <v>930</v>
      </c>
      <c r="E141" s="31" t="s">
        <v>576</v>
      </c>
      <c r="F141" s="90">
        <v>83741</v>
      </c>
      <c r="G141" s="32">
        <v>175.98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44537</v>
      </c>
      <c r="B142" s="32" t="s">
        <v>896</v>
      </c>
      <c r="C142" s="31" t="s">
        <v>927</v>
      </c>
      <c r="D142" s="31" t="s">
        <v>867</v>
      </c>
      <c r="E142" s="31" t="s">
        <v>576</v>
      </c>
      <c r="F142" s="90">
        <v>242456</v>
      </c>
      <c r="G142" s="32">
        <v>189.32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44537</v>
      </c>
      <c r="B143" s="32" t="s">
        <v>896</v>
      </c>
      <c r="C143" s="31" t="s">
        <v>927</v>
      </c>
      <c r="D143" s="31" t="s">
        <v>1119</v>
      </c>
      <c r="E143" s="31" t="s">
        <v>576</v>
      </c>
      <c r="F143" s="90">
        <v>200000</v>
      </c>
      <c r="G143" s="32">
        <v>189.3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44537</v>
      </c>
      <c r="B144" s="32" t="s">
        <v>896</v>
      </c>
      <c r="C144" s="31" t="s">
        <v>927</v>
      </c>
      <c r="D144" s="31" t="s">
        <v>1120</v>
      </c>
      <c r="E144" s="31" t="s">
        <v>576</v>
      </c>
      <c r="F144" s="90">
        <v>200000</v>
      </c>
      <c r="G144" s="32">
        <v>189.3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44537</v>
      </c>
      <c r="B145" s="32" t="s">
        <v>1121</v>
      </c>
      <c r="C145" s="31" t="s">
        <v>1122</v>
      </c>
      <c r="D145" s="31" t="s">
        <v>1123</v>
      </c>
      <c r="E145" s="31" t="s">
        <v>576</v>
      </c>
      <c r="F145" s="90">
        <v>240526</v>
      </c>
      <c r="G145" s="32">
        <v>94.14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44537</v>
      </c>
      <c r="B146" s="32" t="s">
        <v>1124</v>
      </c>
      <c r="C146" s="31" t="s">
        <v>1125</v>
      </c>
      <c r="D146" s="31" t="s">
        <v>1126</v>
      </c>
      <c r="E146" s="31" t="s">
        <v>576</v>
      </c>
      <c r="F146" s="90">
        <v>271804</v>
      </c>
      <c r="G146" s="32">
        <v>109.67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44537</v>
      </c>
      <c r="B147" s="32" t="s">
        <v>1124</v>
      </c>
      <c r="C147" s="31" t="s">
        <v>1125</v>
      </c>
      <c r="D147" s="31" t="s">
        <v>1127</v>
      </c>
      <c r="E147" s="31" t="s">
        <v>576</v>
      </c>
      <c r="F147" s="90">
        <v>350000</v>
      </c>
      <c r="G147" s="32">
        <v>110.5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44537</v>
      </c>
      <c r="B148" s="32" t="s">
        <v>1124</v>
      </c>
      <c r="C148" s="31" t="s">
        <v>1125</v>
      </c>
      <c r="D148" s="31" t="s">
        <v>1128</v>
      </c>
      <c r="E148" s="31" t="s">
        <v>576</v>
      </c>
      <c r="F148" s="90">
        <v>450000</v>
      </c>
      <c r="G148" s="32">
        <v>110.55</v>
      </c>
      <c r="H148" s="32" t="s">
        <v>312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44537</v>
      </c>
      <c r="B149" s="32" t="s">
        <v>1129</v>
      </c>
      <c r="C149" s="31" t="s">
        <v>1130</v>
      </c>
      <c r="D149" s="31" t="s">
        <v>969</v>
      </c>
      <c r="E149" s="31" t="s">
        <v>576</v>
      </c>
      <c r="F149" s="90">
        <v>293250</v>
      </c>
      <c r="G149" s="32">
        <v>61.23</v>
      </c>
      <c r="H149" s="32" t="s">
        <v>312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44537</v>
      </c>
      <c r="B150" s="32" t="s">
        <v>928</v>
      </c>
      <c r="C150" s="31" t="s">
        <v>929</v>
      </c>
      <c r="D150" s="31" t="s">
        <v>1131</v>
      </c>
      <c r="E150" s="31" t="s">
        <v>576</v>
      </c>
      <c r="F150" s="90">
        <v>67980</v>
      </c>
      <c r="G150" s="32">
        <v>842.25</v>
      </c>
      <c r="H150" s="32" t="s">
        <v>312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44537</v>
      </c>
      <c r="B151" s="32" t="s">
        <v>928</v>
      </c>
      <c r="C151" s="31" t="s">
        <v>929</v>
      </c>
      <c r="D151" s="31" t="s">
        <v>883</v>
      </c>
      <c r="E151" s="31" t="s">
        <v>576</v>
      </c>
      <c r="F151" s="90">
        <v>157032</v>
      </c>
      <c r="G151" s="32">
        <v>840.85</v>
      </c>
      <c r="H151" s="32" t="s">
        <v>312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44537</v>
      </c>
      <c r="B152" s="32" t="s">
        <v>928</v>
      </c>
      <c r="C152" s="31" t="s">
        <v>929</v>
      </c>
      <c r="D152" s="31" t="s">
        <v>930</v>
      </c>
      <c r="E152" s="31" t="s">
        <v>576</v>
      </c>
      <c r="F152" s="90">
        <v>143676</v>
      </c>
      <c r="G152" s="32">
        <v>840.07</v>
      </c>
      <c r="H152" s="32" t="s">
        <v>312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44537</v>
      </c>
      <c r="B153" s="32" t="s">
        <v>928</v>
      </c>
      <c r="C153" s="31" t="s">
        <v>929</v>
      </c>
      <c r="D153" s="31" t="s">
        <v>882</v>
      </c>
      <c r="E153" s="31" t="s">
        <v>576</v>
      </c>
      <c r="F153" s="90">
        <v>145012</v>
      </c>
      <c r="G153" s="32">
        <v>841.54</v>
      </c>
      <c r="H153" s="32" t="s">
        <v>312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44537</v>
      </c>
      <c r="B154" s="32" t="s">
        <v>972</v>
      </c>
      <c r="C154" s="31" t="s">
        <v>973</v>
      </c>
      <c r="D154" s="31" t="s">
        <v>974</v>
      </c>
      <c r="E154" s="31" t="s">
        <v>576</v>
      </c>
      <c r="F154" s="90">
        <v>126632</v>
      </c>
      <c r="G154" s="32">
        <v>61.36</v>
      </c>
      <c r="H154" s="32" t="s">
        <v>312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44537</v>
      </c>
      <c r="B155" s="32" t="s">
        <v>1132</v>
      </c>
      <c r="C155" s="31" t="s">
        <v>1133</v>
      </c>
      <c r="D155" s="31" t="s">
        <v>1134</v>
      </c>
      <c r="E155" s="31" t="s">
        <v>576</v>
      </c>
      <c r="F155" s="90">
        <v>235035</v>
      </c>
      <c r="G155" s="32">
        <v>426.23</v>
      </c>
      <c r="H155" s="32" t="s">
        <v>312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44537</v>
      </c>
      <c r="B156" s="32" t="s">
        <v>966</v>
      </c>
      <c r="C156" s="31" t="s">
        <v>975</v>
      </c>
      <c r="D156" s="31" t="s">
        <v>867</v>
      </c>
      <c r="E156" s="31" t="s">
        <v>576</v>
      </c>
      <c r="F156" s="90">
        <v>90014</v>
      </c>
      <c r="G156" s="32">
        <v>10.15</v>
      </c>
      <c r="H156" s="32" t="s">
        <v>312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44537</v>
      </c>
      <c r="B157" s="32" t="s">
        <v>966</v>
      </c>
      <c r="C157" s="31" t="s">
        <v>975</v>
      </c>
      <c r="D157" s="31" t="s">
        <v>1135</v>
      </c>
      <c r="E157" s="31" t="s">
        <v>576</v>
      </c>
      <c r="F157" s="90">
        <v>4500000</v>
      </c>
      <c r="G157" s="32">
        <v>10.050000000000001</v>
      </c>
      <c r="H157" s="32" t="s">
        <v>312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44537</v>
      </c>
      <c r="B158" s="32" t="s">
        <v>976</v>
      </c>
      <c r="C158" s="31" t="s">
        <v>977</v>
      </c>
      <c r="D158" s="31" t="s">
        <v>926</v>
      </c>
      <c r="E158" s="31" t="s">
        <v>576</v>
      </c>
      <c r="F158" s="90">
        <v>6590796</v>
      </c>
      <c r="G158" s="32">
        <v>12.11</v>
      </c>
      <c r="H158" s="32" t="s">
        <v>312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44537</v>
      </c>
      <c r="B159" s="32" t="s">
        <v>1136</v>
      </c>
      <c r="C159" s="31" t="s">
        <v>1137</v>
      </c>
      <c r="D159" s="31" t="s">
        <v>1138</v>
      </c>
      <c r="E159" s="31" t="s">
        <v>576</v>
      </c>
      <c r="F159" s="90">
        <v>62000</v>
      </c>
      <c r="G159" s="32">
        <v>779.81</v>
      </c>
      <c r="H159" s="32" t="s">
        <v>312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44537</v>
      </c>
      <c r="B160" s="32" t="s">
        <v>978</v>
      </c>
      <c r="C160" s="31" t="s">
        <v>979</v>
      </c>
      <c r="D160" s="31" t="s">
        <v>980</v>
      </c>
      <c r="E160" s="31" t="s">
        <v>577</v>
      </c>
      <c r="F160" s="90">
        <v>150000</v>
      </c>
      <c r="G160" s="32">
        <v>5.01</v>
      </c>
      <c r="H160" s="32" t="s">
        <v>312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44537</v>
      </c>
      <c r="B161" s="32" t="s">
        <v>1139</v>
      </c>
      <c r="C161" s="31" t="s">
        <v>1140</v>
      </c>
      <c r="D161" s="31" t="s">
        <v>1141</v>
      </c>
      <c r="E161" s="31" t="s">
        <v>577</v>
      </c>
      <c r="F161" s="90">
        <v>100000</v>
      </c>
      <c r="G161" s="32">
        <v>32.6</v>
      </c>
      <c r="H161" s="32" t="s">
        <v>312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44537</v>
      </c>
      <c r="B162" s="32" t="s">
        <v>967</v>
      </c>
      <c r="C162" s="31" t="s">
        <v>968</v>
      </c>
      <c r="D162" s="31" t="s">
        <v>969</v>
      </c>
      <c r="E162" s="31" t="s">
        <v>577</v>
      </c>
      <c r="F162" s="90">
        <v>302686</v>
      </c>
      <c r="G162" s="32">
        <v>30.34</v>
      </c>
      <c r="H162" s="32" t="s">
        <v>312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44537</v>
      </c>
      <c r="B163" s="32" t="s">
        <v>1110</v>
      </c>
      <c r="C163" s="31" t="s">
        <v>1111</v>
      </c>
      <c r="D163" s="31" t="s">
        <v>1142</v>
      </c>
      <c r="E163" s="31" t="s">
        <v>577</v>
      </c>
      <c r="F163" s="90">
        <v>48000</v>
      </c>
      <c r="G163" s="32">
        <v>10.27</v>
      </c>
      <c r="H163" s="32" t="s">
        <v>312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44537</v>
      </c>
      <c r="B164" s="32" t="s">
        <v>1110</v>
      </c>
      <c r="C164" s="31" t="s">
        <v>1111</v>
      </c>
      <c r="D164" s="31" t="s">
        <v>1112</v>
      </c>
      <c r="E164" s="31" t="s">
        <v>577</v>
      </c>
      <c r="F164" s="90">
        <v>60000</v>
      </c>
      <c r="G164" s="32">
        <v>10.199999999999999</v>
      </c>
      <c r="H164" s="32" t="s">
        <v>312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44537</v>
      </c>
      <c r="B165" s="32" t="s">
        <v>1110</v>
      </c>
      <c r="C165" s="31" t="s">
        <v>1111</v>
      </c>
      <c r="D165" s="31" t="s">
        <v>1143</v>
      </c>
      <c r="E165" s="31" t="s">
        <v>577</v>
      </c>
      <c r="F165" s="90">
        <v>72000</v>
      </c>
      <c r="G165" s="32">
        <v>10.51</v>
      </c>
      <c r="H165" s="32" t="s">
        <v>312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44537</v>
      </c>
      <c r="B166" s="32" t="s">
        <v>1113</v>
      </c>
      <c r="C166" s="31" t="s">
        <v>1114</v>
      </c>
      <c r="D166" s="31" t="s">
        <v>1144</v>
      </c>
      <c r="E166" s="31" t="s">
        <v>577</v>
      </c>
      <c r="F166" s="90">
        <v>42000</v>
      </c>
      <c r="G166" s="32">
        <v>100.8</v>
      </c>
      <c r="H166" s="32" t="s">
        <v>312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44537</v>
      </c>
      <c r="B167" s="32" t="s">
        <v>1113</v>
      </c>
      <c r="C167" s="31" t="s">
        <v>1114</v>
      </c>
      <c r="D167" s="31" t="s">
        <v>1145</v>
      </c>
      <c r="E167" s="31" t="s">
        <v>577</v>
      </c>
      <c r="F167" s="90">
        <v>42000</v>
      </c>
      <c r="G167" s="32">
        <v>96.2</v>
      </c>
      <c r="H167" s="32" t="s">
        <v>312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44537</v>
      </c>
      <c r="B168" s="32" t="s">
        <v>981</v>
      </c>
      <c r="C168" s="31" t="s">
        <v>982</v>
      </c>
      <c r="D168" s="31" t="s">
        <v>983</v>
      </c>
      <c r="E168" s="31" t="s">
        <v>577</v>
      </c>
      <c r="F168" s="90">
        <v>265000</v>
      </c>
      <c r="G168" s="32">
        <v>496.63</v>
      </c>
      <c r="H168" s="32" t="s">
        <v>312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44537</v>
      </c>
      <c r="B169" s="32" t="s">
        <v>1117</v>
      </c>
      <c r="C169" s="31" t="s">
        <v>1118</v>
      </c>
      <c r="D169" s="31" t="s">
        <v>883</v>
      </c>
      <c r="E169" s="31" t="s">
        <v>577</v>
      </c>
      <c r="F169" s="90">
        <v>144954</v>
      </c>
      <c r="G169" s="32">
        <v>174.29</v>
      </c>
      <c r="H169" s="32" t="s">
        <v>312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44537</v>
      </c>
      <c r="B170" s="32" t="s">
        <v>1117</v>
      </c>
      <c r="C170" s="31" t="s">
        <v>1118</v>
      </c>
      <c r="D170" s="31" t="s">
        <v>930</v>
      </c>
      <c r="E170" s="31" t="s">
        <v>577</v>
      </c>
      <c r="F170" s="90">
        <v>91249</v>
      </c>
      <c r="G170" s="32">
        <v>174.36</v>
      </c>
      <c r="H170" s="32" t="s">
        <v>312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44537</v>
      </c>
      <c r="B171" s="32" t="s">
        <v>896</v>
      </c>
      <c r="C171" s="31" t="s">
        <v>927</v>
      </c>
      <c r="D171" s="31" t="s">
        <v>1120</v>
      </c>
      <c r="E171" s="31" t="s">
        <v>577</v>
      </c>
      <c r="F171" s="90">
        <v>185560</v>
      </c>
      <c r="G171" s="32">
        <v>189.75</v>
      </c>
      <c r="H171" s="32" t="s">
        <v>312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44537</v>
      </c>
      <c r="B172" s="32" t="s">
        <v>896</v>
      </c>
      <c r="C172" s="31" t="s">
        <v>927</v>
      </c>
      <c r="D172" s="31" t="s">
        <v>867</v>
      </c>
      <c r="E172" s="31" t="s">
        <v>577</v>
      </c>
      <c r="F172" s="90">
        <v>288765</v>
      </c>
      <c r="G172" s="32">
        <v>189.66</v>
      </c>
      <c r="H172" s="32" t="s">
        <v>312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44537</v>
      </c>
      <c r="B173" s="32" t="s">
        <v>1121</v>
      </c>
      <c r="C173" s="31" t="s">
        <v>1122</v>
      </c>
      <c r="D173" s="31" t="s">
        <v>1123</v>
      </c>
      <c r="E173" s="31" t="s">
        <v>577</v>
      </c>
      <c r="F173" s="90">
        <v>150</v>
      </c>
      <c r="G173" s="32">
        <v>99.8</v>
      </c>
      <c r="H173" s="32" t="s">
        <v>312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44537</v>
      </c>
      <c r="B174" s="32" t="s">
        <v>984</v>
      </c>
      <c r="C174" s="31" t="s">
        <v>985</v>
      </c>
      <c r="D174" s="31" t="s">
        <v>986</v>
      </c>
      <c r="E174" s="31" t="s">
        <v>577</v>
      </c>
      <c r="F174" s="90">
        <v>362362</v>
      </c>
      <c r="G174" s="32">
        <v>7.62</v>
      </c>
      <c r="H174" s="32" t="s">
        <v>312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44537</v>
      </c>
      <c r="B175" s="32" t="s">
        <v>1124</v>
      </c>
      <c r="C175" s="31" t="s">
        <v>1125</v>
      </c>
      <c r="D175" s="31" t="s">
        <v>1126</v>
      </c>
      <c r="E175" s="31" t="s">
        <v>577</v>
      </c>
      <c r="F175" s="90">
        <v>271804</v>
      </c>
      <c r="G175" s="32">
        <v>109.89</v>
      </c>
      <c r="H175" s="32" t="s">
        <v>312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44537</v>
      </c>
      <c r="B176" s="32" t="s">
        <v>1124</v>
      </c>
      <c r="C176" s="31" t="s">
        <v>1125</v>
      </c>
      <c r="D176" s="31" t="s">
        <v>1146</v>
      </c>
      <c r="E176" s="31" t="s">
        <v>577</v>
      </c>
      <c r="F176" s="90">
        <v>500000</v>
      </c>
      <c r="G176" s="32">
        <v>110.57</v>
      </c>
      <c r="H176" s="32" t="s">
        <v>312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44537</v>
      </c>
      <c r="B177" s="32" t="s">
        <v>970</v>
      </c>
      <c r="C177" s="31" t="s">
        <v>971</v>
      </c>
      <c r="D177" s="31" t="s">
        <v>987</v>
      </c>
      <c r="E177" s="31" t="s">
        <v>577</v>
      </c>
      <c r="F177" s="90">
        <v>165000</v>
      </c>
      <c r="G177" s="32">
        <v>61.38</v>
      </c>
      <c r="H177" s="32" t="s">
        <v>312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44537</v>
      </c>
      <c r="B178" s="32" t="s">
        <v>1129</v>
      </c>
      <c r="C178" s="31" t="s">
        <v>1130</v>
      </c>
      <c r="D178" s="31" t="s">
        <v>969</v>
      </c>
      <c r="E178" s="31" t="s">
        <v>577</v>
      </c>
      <c r="F178" s="90">
        <v>113627</v>
      </c>
      <c r="G178" s="32">
        <v>60.2</v>
      </c>
      <c r="H178" s="32" t="s">
        <v>312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44537</v>
      </c>
      <c r="B179" s="32" t="s">
        <v>928</v>
      </c>
      <c r="C179" s="31" t="s">
        <v>929</v>
      </c>
      <c r="D179" s="31" t="s">
        <v>930</v>
      </c>
      <c r="E179" s="31" t="s">
        <v>577</v>
      </c>
      <c r="F179" s="90">
        <v>145774</v>
      </c>
      <c r="G179" s="32">
        <v>840.65</v>
      </c>
      <c r="H179" s="32" t="s">
        <v>312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44537</v>
      </c>
      <c r="B180" s="32" t="s">
        <v>928</v>
      </c>
      <c r="C180" s="31" t="s">
        <v>929</v>
      </c>
      <c r="D180" s="31" t="s">
        <v>882</v>
      </c>
      <c r="E180" s="31" t="s">
        <v>577</v>
      </c>
      <c r="F180" s="90">
        <v>145012</v>
      </c>
      <c r="G180" s="32">
        <v>840.04</v>
      </c>
      <c r="H180" s="32" t="s">
        <v>312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44537</v>
      </c>
      <c r="B181" s="32" t="s">
        <v>928</v>
      </c>
      <c r="C181" s="31" t="s">
        <v>929</v>
      </c>
      <c r="D181" s="31" t="s">
        <v>883</v>
      </c>
      <c r="E181" s="31" t="s">
        <v>577</v>
      </c>
      <c r="F181" s="90">
        <v>156466</v>
      </c>
      <c r="G181" s="32">
        <v>842.48</v>
      </c>
      <c r="H181" s="32" t="s">
        <v>312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44537</v>
      </c>
      <c r="B182" s="32" t="s">
        <v>928</v>
      </c>
      <c r="C182" s="31" t="s">
        <v>929</v>
      </c>
      <c r="D182" s="31" t="s">
        <v>1131</v>
      </c>
      <c r="E182" s="31" t="s">
        <v>577</v>
      </c>
      <c r="F182" s="90">
        <v>81675</v>
      </c>
      <c r="G182" s="32">
        <v>843.27</v>
      </c>
      <c r="H182" s="32" t="s">
        <v>312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44537</v>
      </c>
      <c r="B183" s="32" t="s">
        <v>972</v>
      </c>
      <c r="C183" s="31" t="s">
        <v>973</v>
      </c>
      <c r="D183" s="31" t="s">
        <v>974</v>
      </c>
      <c r="E183" s="31" t="s">
        <v>577</v>
      </c>
      <c r="F183" s="90">
        <v>76632</v>
      </c>
      <c r="G183" s="32">
        <v>61.44</v>
      </c>
      <c r="H183" s="32" t="s">
        <v>312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44537</v>
      </c>
      <c r="B184" s="32" t="s">
        <v>1132</v>
      </c>
      <c r="C184" s="31" t="s">
        <v>1133</v>
      </c>
      <c r="D184" s="31" t="s">
        <v>1134</v>
      </c>
      <c r="E184" s="31" t="s">
        <v>577</v>
      </c>
      <c r="F184" s="90">
        <v>225687</v>
      </c>
      <c r="G184" s="32">
        <v>428.2</v>
      </c>
      <c r="H184" s="32" t="s">
        <v>312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44537</v>
      </c>
      <c r="B185" s="32" t="s">
        <v>966</v>
      </c>
      <c r="C185" s="31" t="s">
        <v>975</v>
      </c>
      <c r="D185" s="31" t="s">
        <v>867</v>
      </c>
      <c r="E185" s="31" t="s">
        <v>577</v>
      </c>
      <c r="F185" s="90">
        <v>7002285</v>
      </c>
      <c r="G185" s="32">
        <v>10.18</v>
      </c>
      <c r="H185" s="32" t="s">
        <v>312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44537</v>
      </c>
      <c r="B186" s="32" t="s">
        <v>976</v>
      </c>
      <c r="C186" s="31" t="s">
        <v>977</v>
      </c>
      <c r="D186" s="31" t="s">
        <v>926</v>
      </c>
      <c r="E186" s="31" t="s">
        <v>577</v>
      </c>
      <c r="F186" s="90">
        <v>7390796</v>
      </c>
      <c r="G186" s="32">
        <v>12.13</v>
      </c>
      <c r="H186" s="32" t="s">
        <v>312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44537</v>
      </c>
      <c r="B187" s="32" t="s">
        <v>1136</v>
      </c>
      <c r="C187" s="31" t="s">
        <v>1137</v>
      </c>
      <c r="D187" s="31" t="s">
        <v>1147</v>
      </c>
      <c r="E187" s="31" t="s">
        <v>577</v>
      </c>
      <c r="F187" s="90">
        <v>60375</v>
      </c>
      <c r="G187" s="32">
        <v>780.92</v>
      </c>
      <c r="H187" s="32" t="s">
        <v>312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44537</v>
      </c>
      <c r="B188" s="32" t="s">
        <v>1148</v>
      </c>
      <c r="C188" s="31" t="s">
        <v>1149</v>
      </c>
      <c r="D188" s="31" t="s">
        <v>1150</v>
      </c>
      <c r="E188" s="31" t="s">
        <v>577</v>
      </c>
      <c r="F188" s="90">
        <v>2037242</v>
      </c>
      <c r="G188" s="32">
        <v>0.45</v>
      </c>
      <c r="H188" s="32" t="s">
        <v>312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44537</v>
      </c>
      <c r="B189" s="32" t="s">
        <v>925</v>
      </c>
      <c r="C189" s="31" t="s">
        <v>931</v>
      </c>
      <c r="D189" s="31" t="s">
        <v>926</v>
      </c>
      <c r="E189" s="31" t="s">
        <v>577</v>
      </c>
      <c r="F189" s="90">
        <v>1700000</v>
      </c>
      <c r="G189" s="32">
        <v>1.1499999999999999</v>
      </c>
      <c r="H189" s="32" t="s">
        <v>312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0"/>
  <sheetViews>
    <sheetView zoomScale="85" zoomScaleNormal="85" workbookViewId="0">
      <selection activeCell="F58" sqref="F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830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64">
        <v>44474</v>
      </c>
      <c r="C10" s="114"/>
      <c r="D10" s="109" t="s">
        <v>118</v>
      </c>
      <c r="E10" s="110" t="s">
        <v>593</v>
      </c>
      <c r="F10" s="107" t="s">
        <v>831</v>
      </c>
      <c r="G10" s="107">
        <v>660</v>
      </c>
      <c r="H10" s="110"/>
      <c r="I10" s="111" t="s">
        <v>832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694.4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38" customFormat="1" ht="12.75" customHeight="1">
      <c r="A11" s="326">
        <v>2</v>
      </c>
      <c r="B11" s="327">
        <v>44495</v>
      </c>
      <c r="C11" s="328"/>
      <c r="D11" s="329" t="s">
        <v>126</v>
      </c>
      <c r="E11" s="330" t="s">
        <v>593</v>
      </c>
      <c r="F11" s="331" t="s">
        <v>843</v>
      </c>
      <c r="G11" s="331">
        <v>1395</v>
      </c>
      <c r="H11" s="330"/>
      <c r="I11" s="332" t="s">
        <v>844</v>
      </c>
      <c r="J11" s="333" t="s">
        <v>594</v>
      </c>
      <c r="K11" s="333"/>
      <c r="L11" s="334"/>
      <c r="M11" s="335"/>
      <c r="N11" s="333"/>
      <c r="O11" s="336"/>
      <c r="P11" s="107">
        <f>VLOOKUP(D11,'MidCap Intra'!B29:C522,2,0)</f>
        <v>1416.35</v>
      </c>
      <c r="Q11" s="337"/>
      <c r="R11" s="337" t="s">
        <v>592</v>
      </c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</row>
    <row r="12" spans="1:38" s="262" customFormat="1" ht="12.75" customHeight="1">
      <c r="A12" s="348">
        <v>3</v>
      </c>
      <c r="B12" s="349">
        <v>44525</v>
      </c>
      <c r="C12" s="350"/>
      <c r="D12" s="351" t="s">
        <v>407</v>
      </c>
      <c r="E12" s="352" t="s">
        <v>593</v>
      </c>
      <c r="F12" s="353">
        <v>772.5</v>
      </c>
      <c r="G12" s="353">
        <v>730</v>
      </c>
      <c r="H12" s="352">
        <v>730</v>
      </c>
      <c r="I12" s="354" t="s">
        <v>873</v>
      </c>
      <c r="J12" s="355" t="s">
        <v>887</v>
      </c>
      <c r="K12" s="355">
        <f t="shared" ref="K12" si="0">H12-F12</f>
        <v>-42.5</v>
      </c>
      <c r="L12" s="356">
        <f>(F12*-0.7)/100</f>
        <v>-5.4074999999999998</v>
      </c>
      <c r="M12" s="357">
        <f t="shared" ref="M12" si="1">(K12+L12)/F12</f>
        <v>-6.2016181229773461E-2</v>
      </c>
      <c r="N12" s="355" t="s">
        <v>604</v>
      </c>
      <c r="O12" s="358">
        <v>44531</v>
      </c>
      <c r="P12" s="359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400">
        <v>4</v>
      </c>
      <c r="B13" s="401">
        <v>44525</v>
      </c>
      <c r="C13" s="402"/>
      <c r="D13" s="403" t="s">
        <v>266</v>
      </c>
      <c r="E13" s="404" t="s">
        <v>593</v>
      </c>
      <c r="F13" s="405">
        <v>2065</v>
      </c>
      <c r="G13" s="405">
        <v>1950</v>
      </c>
      <c r="H13" s="404">
        <v>2155</v>
      </c>
      <c r="I13" s="406" t="s">
        <v>874</v>
      </c>
      <c r="J13" s="280" t="s">
        <v>934</v>
      </c>
      <c r="K13" s="280">
        <f t="shared" ref="K13" si="2">H13-F13</f>
        <v>90</v>
      </c>
      <c r="L13" s="281">
        <f>(F13*-0.7)/100</f>
        <v>-14.455</v>
      </c>
      <c r="M13" s="282">
        <f t="shared" ref="M13" si="3">(K13+L13)/F13</f>
        <v>3.6583535108958835E-2</v>
      </c>
      <c r="N13" s="280" t="s">
        <v>591</v>
      </c>
      <c r="O13" s="283">
        <v>44530</v>
      </c>
      <c r="P13" s="278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70">
        <v>5</v>
      </c>
      <c r="B14" s="386">
        <v>44526</v>
      </c>
      <c r="C14" s="371"/>
      <c r="D14" s="372" t="s">
        <v>522</v>
      </c>
      <c r="E14" s="373" t="s">
        <v>593</v>
      </c>
      <c r="F14" s="374">
        <v>2160</v>
      </c>
      <c r="G14" s="374">
        <v>2030</v>
      </c>
      <c r="H14" s="373">
        <v>2290</v>
      </c>
      <c r="I14" s="375" t="s">
        <v>826</v>
      </c>
      <c r="J14" s="103" t="s">
        <v>886</v>
      </c>
      <c r="K14" s="103">
        <f t="shared" ref="K14:K15" si="4">H14-F14</f>
        <v>130</v>
      </c>
      <c r="L14" s="104">
        <f>(F14*-0.7)/100</f>
        <v>-15.12</v>
      </c>
      <c r="M14" s="105">
        <f t="shared" ref="M14:M15" si="5">(K14+L14)/F14</f>
        <v>5.3185185185185183E-2</v>
      </c>
      <c r="N14" s="103" t="s">
        <v>591</v>
      </c>
      <c r="O14" s="106">
        <v>44531</v>
      </c>
      <c r="P14" s="274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70">
        <v>6</v>
      </c>
      <c r="B15" s="386">
        <v>44526</v>
      </c>
      <c r="C15" s="371"/>
      <c r="D15" s="372" t="s">
        <v>71</v>
      </c>
      <c r="E15" s="373" t="s">
        <v>593</v>
      </c>
      <c r="F15" s="374">
        <v>201</v>
      </c>
      <c r="G15" s="374">
        <v>189</v>
      </c>
      <c r="H15" s="373">
        <v>213.5</v>
      </c>
      <c r="I15" s="375" t="s">
        <v>877</v>
      </c>
      <c r="J15" s="103" t="s">
        <v>988</v>
      </c>
      <c r="K15" s="103">
        <f t="shared" si="4"/>
        <v>12.5</v>
      </c>
      <c r="L15" s="104">
        <f>(F15*-0.7)/100</f>
        <v>-1.4069999999999998</v>
      </c>
      <c r="M15" s="105">
        <f t="shared" si="5"/>
        <v>5.5189054726368161E-2</v>
      </c>
      <c r="N15" s="103" t="s">
        <v>591</v>
      </c>
      <c r="O15" s="106">
        <v>44537</v>
      </c>
      <c r="P15" s="274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79">
        <v>7</v>
      </c>
      <c r="B16" s="380">
        <v>44531</v>
      </c>
      <c r="C16" s="381"/>
      <c r="D16" s="382" t="s">
        <v>554</v>
      </c>
      <c r="E16" s="383" t="s">
        <v>593</v>
      </c>
      <c r="F16" s="384" t="s">
        <v>892</v>
      </c>
      <c r="G16" s="384">
        <v>1845</v>
      </c>
      <c r="H16" s="383"/>
      <c r="I16" s="385" t="s">
        <v>893</v>
      </c>
      <c r="J16" s="318" t="s">
        <v>594</v>
      </c>
      <c r="K16" s="318"/>
      <c r="L16" s="319"/>
      <c r="M16" s="320"/>
      <c r="N16" s="318"/>
      <c r="O16" s="321"/>
      <c r="P16" s="107">
        <f>VLOOKUP(D16,'MidCap Intra'!B41:C534,2,0)</f>
        <v>1938.9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79">
        <v>8</v>
      </c>
      <c r="B17" s="263">
        <v>44532</v>
      </c>
      <c r="C17" s="381"/>
      <c r="D17" s="382" t="s">
        <v>251</v>
      </c>
      <c r="E17" s="383" t="s">
        <v>593</v>
      </c>
      <c r="F17" s="384" t="s">
        <v>912</v>
      </c>
      <c r="G17" s="384">
        <v>414</v>
      </c>
      <c r="H17" s="383"/>
      <c r="I17" s="385" t="s">
        <v>913</v>
      </c>
      <c r="J17" s="318" t="s">
        <v>594</v>
      </c>
      <c r="K17" s="318"/>
      <c r="L17" s="319"/>
      <c r="M17" s="320"/>
      <c r="N17" s="318"/>
      <c r="O17" s="321"/>
      <c r="P17" s="107">
        <f>VLOOKUP(D17,'MidCap Intra'!B42:C535,2,0)</f>
        <v>431.8</v>
      </c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79">
        <v>9</v>
      </c>
      <c r="B18" s="263">
        <v>44532</v>
      </c>
      <c r="C18" s="381"/>
      <c r="D18" s="382" t="s">
        <v>136</v>
      </c>
      <c r="E18" s="383" t="s">
        <v>593</v>
      </c>
      <c r="F18" s="384" t="s">
        <v>914</v>
      </c>
      <c r="G18" s="384">
        <v>109</v>
      </c>
      <c r="H18" s="383"/>
      <c r="I18" s="385" t="s">
        <v>915</v>
      </c>
      <c r="J18" s="318" t="s">
        <v>594</v>
      </c>
      <c r="K18" s="318"/>
      <c r="L18" s="319"/>
      <c r="M18" s="320"/>
      <c r="N18" s="318"/>
      <c r="O18" s="321"/>
      <c r="P18" s="107">
        <f>VLOOKUP(D18,'MidCap Intra'!B43:C536,2,0)</f>
        <v>120.6</v>
      </c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79"/>
      <c r="B19" s="380"/>
      <c r="C19" s="381"/>
      <c r="D19" s="382"/>
      <c r="E19" s="383"/>
      <c r="F19" s="384"/>
      <c r="G19" s="384"/>
      <c r="H19" s="383"/>
      <c r="I19" s="385"/>
      <c r="J19" s="318"/>
      <c r="K19" s="318"/>
      <c r="L19" s="319"/>
      <c r="M19" s="320"/>
      <c r="N19" s="318"/>
      <c r="O19" s="321"/>
      <c r="P19" s="316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/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433" t="s">
        <v>590</v>
      </c>
      <c r="P28" s="337"/>
      <c r="Q28" s="1"/>
      <c r="R28" s="426"/>
      <c r="S28" s="426"/>
      <c r="T28" s="426"/>
      <c r="U28" s="376"/>
      <c r="V28" s="376"/>
      <c r="W28" s="376"/>
      <c r="X28" s="376"/>
      <c r="Y28" s="376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2" customFormat="1" ht="15" customHeight="1">
      <c r="A29" s="348">
        <v>1</v>
      </c>
      <c r="B29" s="349">
        <v>44524</v>
      </c>
      <c r="C29" s="350"/>
      <c r="D29" s="351" t="s">
        <v>870</v>
      </c>
      <c r="E29" s="352" t="s">
        <v>593</v>
      </c>
      <c r="F29" s="353">
        <v>3165</v>
      </c>
      <c r="G29" s="353">
        <v>3080</v>
      </c>
      <c r="H29" s="352">
        <v>3080</v>
      </c>
      <c r="I29" s="354" t="s">
        <v>871</v>
      </c>
      <c r="J29" s="355" t="s">
        <v>941</v>
      </c>
      <c r="K29" s="355">
        <f t="shared" ref="K29" si="6">H29-F29</f>
        <v>-85</v>
      </c>
      <c r="L29" s="356">
        <f>(F29*-0.7)/100</f>
        <v>-22.155000000000001</v>
      </c>
      <c r="M29" s="357">
        <f t="shared" ref="M29" si="7">(K29+L29)/F29</f>
        <v>-3.385624012638231E-2</v>
      </c>
      <c r="N29" s="355" t="s">
        <v>604</v>
      </c>
      <c r="O29" s="358">
        <v>44536</v>
      </c>
      <c r="P29" s="435"/>
      <c r="Q29" s="427"/>
      <c r="R29" s="428" t="s">
        <v>595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</row>
    <row r="30" spans="1:38" s="262" customFormat="1" ht="15" customHeight="1">
      <c r="A30" s="437">
        <v>2</v>
      </c>
      <c r="B30" s="438">
        <v>44529</v>
      </c>
      <c r="C30" s="439"/>
      <c r="D30" s="440" t="s">
        <v>114</v>
      </c>
      <c r="E30" s="441" t="s">
        <v>593</v>
      </c>
      <c r="F30" s="441">
        <v>1134</v>
      </c>
      <c r="G30" s="441">
        <v>1095</v>
      </c>
      <c r="H30" s="441">
        <v>1167.5</v>
      </c>
      <c r="I30" s="441" t="s">
        <v>878</v>
      </c>
      <c r="J30" s="103" t="s">
        <v>897</v>
      </c>
      <c r="K30" s="103">
        <f t="shared" ref="K30" si="8">H30-F30</f>
        <v>33.5</v>
      </c>
      <c r="L30" s="104">
        <f>(F30*-0.7)/100</f>
        <v>-7.9379999999999997</v>
      </c>
      <c r="M30" s="105">
        <f t="shared" ref="M30" si="9">(K30+L30)/F30</f>
        <v>2.2541446208112877E-2</v>
      </c>
      <c r="N30" s="429" t="s">
        <v>591</v>
      </c>
      <c r="O30" s="434">
        <v>44532</v>
      </c>
      <c r="P30" s="436"/>
      <c r="Q30" s="427"/>
      <c r="R30" s="428" t="s">
        <v>592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72">
        <v>3</v>
      </c>
      <c r="B31" s="473">
        <v>44530</v>
      </c>
      <c r="C31" s="474"/>
      <c r="D31" s="475" t="s">
        <v>350</v>
      </c>
      <c r="E31" s="476" t="s">
        <v>593</v>
      </c>
      <c r="F31" s="476">
        <v>742.5</v>
      </c>
      <c r="G31" s="476">
        <v>720</v>
      </c>
      <c r="H31" s="476">
        <v>749</v>
      </c>
      <c r="I31" s="476" t="s">
        <v>879</v>
      </c>
      <c r="J31" s="477" t="s">
        <v>942</v>
      </c>
      <c r="K31" s="477">
        <f t="shared" ref="K31" si="10">H31-F31</f>
        <v>6.5</v>
      </c>
      <c r="L31" s="478">
        <f>(F31*-0.7)/100</f>
        <v>-5.1974999999999998</v>
      </c>
      <c r="M31" s="479">
        <f t="shared" ref="M31" si="11">(K31+L31)/F31</f>
        <v>1.7542087542087544E-3</v>
      </c>
      <c r="N31" s="480" t="s">
        <v>714</v>
      </c>
      <c r="O31" s="481">
        <v>44536</v>
      </c>
      <c r="P31" s="435"/>
      <c r="Q31" s="427"/>
      <c r="R31" s="428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267">
        <v>4</v>
      </c>
      <c r="B32" s="288">
        <v>44530</v>
      </c>
      <c r="C32" s="268"/>
      <c r="D32" s="269" t="s">
        <v>415</v>
      </c>
      <c r="E32" s="270" t="s">
        <v>593</v>
      </c>
      <c r="F32" s="270" t="s">
        <v>885</v>
      </c>
      <c r="G32" s="270">
        <v>1570</v>
      </c>
      <c r="H32" s="270"/>
      <c r="I32" s="270" t="s">
        <v>880</v>
      </c>
      <c r="J32" s="407" t="s">
        <v>594</v>
      </c>
      <c r="K32" s="407"/>
      <c r="L32" s="408"/>
      <c r="M32" s="409"/>
      <c r="N32" s="430"/>
      <c r="O32" s="416"/>
      <c r="P32" s="427"/>
      <c r="Q32" s="427"/>
      <c r="R32" s="428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96" customFormat="1" ht="15" customHeight="1">
      <c r="A33" s="410">
        <v>5</v>
      </c>
      <c r="B33" s="263">
        <v>44532</v>
      </c>
      <c r="C33" s="411"/>
      <c r="D33" s="412" t="s">
        <v>85</v>
      </c>
      <c r="E33" s="272" t="s">
        <v>593</v>
      </c>
      <c r="F33" s="272" t="s">
        <v>898</v>
      </c>
      <c r="G33" s="272">
        <v>896</v>
      </c>
      <c r="H33" s="272">
        <v>896</v>
      </c>
      <c r="I33" s="272" t="s">
        <v>899</v>
      </c>
      <c r="J33" s="413" t="s">
        <v>594</v>
      </c>
      <c r="K33" s="413"/>
      <c r="L33" s="414"/>
      <c r="M33" s="415"/>
      <c r="N33" s="431"/>
      <c r="O33" s="416"/>
      <c r="P33" s="427"/>
      <c r="Q33" s="427"/>
      <c r="R33" s="428"/>
      <c r="S33" s="261"/>
      <c r="T33" s="261"/>
      <c r="U33" s="261"/>
      <c r="V33" s="261"/>
      <c r="W33" s="261"/>
      <c r="X33" s="261"/>
      <c r="Y33" s="261"/>
      <c r="Z33" s="425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</row>
    <row r="34" spans="1:38" s="296" customFormat="1" ht="15" customHeight="1">
      <c r="A34" s="410">
        <v>6</v>
      </c>
      <c r="B34" s="263">
        <v>44532</v>
      </c>
      <c r="C34" s="411"/>
      <c r="D34" s="412" t="s">
        <v>77</v>
      </c>
      <c r="E34" s="272" t="s">
        <v>593</v>
      </c>
      <c r="F34" s="272" t="s">
        <v>900</v>
      </c>
      <c r="G34" s="272">
        <v>355</v>
      </c>
      <c r="H34" s="272"/>
      <c r="I34" s="272" t="s">
        <v>901</v>
      </c>
      <c r="J34" s="413" t="s">
        <v>594</v>
      </c>
      <c r="K34" s="413"/>
      <c r="L34" s="414"/>
      <c r="M34" s="415"/>
      <c r="N34" s="431"/>
      <c r="O34" s="416"/>
      <c r="P34" s="427"/>
      <c r="Q34" s="427"/>
      <c r="R34" s="428"/>
      <c r="S34" s="261"/>
      <c r="T34" s="261"/>
      <c r="U34" s="261"/>
      <c r="V34" s="261"/>
      <c r="W34" s="261"/>
      <c r="X34" s="261"/>
      <c r="Y34" s="261"/>
      <c r="Z34" s="425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69"/>
      <c r="AL34" s="369"/>
    </row>
    <row r="35" spans="1:38" s="296" customFormat="1" ht="15" customHeight="1">
      <c r="A35" s="451">
        <v>7</v>
      </c>
      <c r="B35" s="260">
        <v>44532</v>
      </c>
      <c r="C35" s="342"/>
      <c r="D35" s="452" t="s">
        <v>407</v>
      </c>
      <c r="E35" s="341" t="s">
        <v>593</v>
      </c>
      <c r="F35" s="341">
        <v>722.5</v>
      </c>
      <c r="G35" s="341">
        <v>698</v>
      </c>
      <c r="H35" s="341">
        <v>732.5</v>
      </c>
      <c r="I35" s="341" t="s">
        <v>902</v>
      </c>
      <c r="J35" s="103" t="s">
        <v>903</v>
      </c>
      <c r="K35" s="103">
        <f t="shared" ref="K35:K36" si="12">H35-F35</f>
        <v>10</v>
      </c>
      <c r="L35" s="104">
        <f>(F35*-0.07)/100</f>
        <v>-0.50575000000000003</v>
      </c>
      <c r="M35" s="105">
        <f t="shared" ref="M35:M36" si="13">(K35+L35)/F35</f>
        <v>1.3140830449826989E-2</v>
      </c>
      <c r="N35" s="429" t="s">
        <v>591</v>
      </c>
      <c r="O35" s="453">
        <v>44532</v>
      </c>
      <c r="P35" s="427"/>
      <c r="Q35" s="427"/>
      <c r="R35" s="428"/>
      <c r="S35" s="261"/>
      <c r="T35" s="261"/>
      <c r="U35" s="261"/>
      <c r="V35" s="261"/>
      <c r="W35" s="261"/>
      <c r="X35" s="261"/>
      <c r="Y35" s="261"/>
      <c r="Z35" s="425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</row>
    <row r="36" spans="1:38" s="296" customFormat="1" ht="15" customHeight="1">
      <c r="A36" s="348">
        <v>8</v>
      </c>
      <c r="B36" s="349">
        <v>44533</v>
      </c>
      <c r="C36" s="350"/>
      <c r="D36" s="351" t="s">
        <v>932</v>
      </c>
      <c r="E36" s="352" t="s">
        <v>593</v>
      </c>
      <c r="F36" s="353">
        <v>5450</v>
      </c>
      <c r="G36" s="353">
        <v>5290</v>
      </c>
      <c r="H36" s="352">
        <v>5290</v>
      </c>
      <c r="I36" s="354" t="s">
        <v>933</v>
      </c>
      <c r="J36" s="355" t="s">
        <v>940</v>
      </c>
      <c r="K36" s="355">
        <f t="shared" si="12"/>
        <v>-160</v>
      </c>
      <c r="L36" s="356">
        <f>(F36*-0.7)/100</f>
        <v>-38.15</v>
      </c>
      <c r="M36" s="357">
        <f t="shared" si="13"/>
        <v>-3.6357798165137616E-2</v>
      </c>
      <c r="N36" s="355" t="s">
        <v>604</v>
      </c>
      <c r="O36" s="358">
        <v>44536</v>
      </c>
      <c r="P36" s="427"/>
      <c r="Q36" s="427"/>
      <c r="R36" s="428"/>
      <c r="S36" s="261"/>
      <c r="T36" s="261"/>
      <c r="U36" s="261"/>
      <c r="V36" s="261"/>
      <c r="W36" s="261"/>
      <c r="X36" s="261"/>
      <c r="Y36" s="261"/>
      <c r="Z36" s="425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</row>
    <row r="37" spans="1:38" ht="15" customHeight="1">
      <c r="A37" s="417">
        <v>9</v>
      </c>
      <c r="B37" s="271">
        <v>44536</v>
      </c>
      <c r="C37" s="418"/>
      <c r="D37" s="419" t="s">
        <v>937</v>
      </c>
      <c r="E37" s="293" t="s">
        <v>593</v>
      </c>
      <c r="F37" s="293" t="s">
        <v>938</v>
      </c>
      <c r="G37" s="293">
        <v>1135</v>
      </c>
      <c r="H37" s="293"/>
      <c r="I37" s="293" t="s">
        <v>939</v>
      </c>
      <c r="J37" s="294" t="s">
        <v>594</v>
      </c>
      <c r="K37" s="294"/>
      <c r="L37" s="420"/>
      <c r="M37" s="421"/>
      <c r="N37" s="432"/>
      <c r="O37" s="367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s="296" customFormat="1" ht="15" customHeight="1">
      <c r="A38" s="410">
        <v>10</v>
      </c>
      <c r="B38" s="263">
        <v>44537</v>
      </c>
      <c r="C38" s="411"/>
      <c r="D38" s="412" t="s">
        <v>350</v>
      </c>
      <c r="E38" s="272" t="s">
        <v>593</v>
      </c>
      <c r="F38" s="272" t="s">
        <v>989</v>
      </c>
      <c r="G38" s="272">
        <v>718</v>
      </c>
      <c r="H38" s="272">
        <v>749</v>
      </c>
      <c r="I38" s="272" t="s">
        <v>879</v>
      </c>
      <c r="J38" s="413" t="s">
        <v>594</v>
      </c>
      <c r="K38" s="413"/>
      <c r="L38" s="414"/>
      <c r="M38" s="415"/>
      <c r="N38" s="431"/>
      <c r="O38" s="416"/>
      <c r="P38" s="427"/>
      <c r="Q38" s="427"/>
      <c r="R38" s="428"/>
      <c r="S38" s="261"/>
      <c r="T38" s="261"/>
      <c r="U38" s="261"/>
      <c r="V38" s="261"/>
      <c r="W38" s="261"/>
      <c r="X38" s="261"/>
      <c r="Y38" s="261"/>
      <c r="Z38" s="425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</row>
    <row r="39" spans="1:38" ht="15" customHeight="1">
      <c r="A39" s="417"/>
      <c r="B39" s="271"/>
      <c r="C39" s="418"/>
      <c r="D39" s="419"/>
      <c r="E39" s="293"/>
      <c r="F39" s="293"/>
      <c r="G39" s="293"/>
      <c r="H39" s="293"/>
      <c r="I39" s="293"/>
      <c r="J39" s="294"/>
      <c r="K39" s="294"/>
      <c r="L39" s="420"/>
      <c r="M39" s="421"/>
      <c r="N39" s="432"/>
      <c r="O39" s="367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44.25" customHeight="1">
      <c r="A40" s="132" t="s">
        <v>596</v>
      </c>
      <c r="B40" s="155"/>
      <c r="C40" s="155"/>
      <c r="D40" s="1"/>
      <c r="E40" s="6"/>
      <c r="F40" s="6"/>
      <c r="G40" s="6"/>
      <c r="H40" s="6" t="s">
        <v>608</v>
      </c>
      <c r="I40" s="6"/>
      <c r="J40" s="6"/>
      <c r="K40" s="128"/>
      <c r="L40" s="157"/>
      <c r="M40" s="128"/>
      <c r="N40" s="129"/>
      <c r="O40" s="128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39" t="s">
        <v>597</v>
      </c>
      <c r="B41" s="132"/>
      <c r="C41" s="132"/>
      <c r="D41" s="132"/>
      <c r="E41" s="44"/>
      <c r="F41" s="140" t="s">
        <v>598</v>
      </c>
      <c r="G41" s="59"/>
      <c r="H41" s="44"/>
      <c r="I41" s="59"/>
      <c r="J41" s="6"/>
      <c r="K41" s="158"/>
      <c r="L41" s="159"/>
      <c r="M41" s="6"/>
      <c r="N41" s="122"/>
      <c r="O41" s="160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9"/>
      <c r="B42" s="132"/>
      <c r="C42" s="132"/>
      <c r="D42" s="132"/>
      <c r="E42" s="6"/>
      <c r="F42" s="140" t="s">
        <v>600</v>
      </c>
      <c r="G42" s="59"/>
      <c r="H42" s="44"/>
      <c r="I42" s="59"/>
      <c r="J42" s="6"/>
      <c r="K42" s="158"/>
      <c r="L42" s="159"/>
      <c r="M42" s="6"/>
      <c r="N42" s="122"/>
      <c r="O42" s="160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32"/>
      <c r="B43" s="132"/>
      <c r="C43" s="132"/>
      <c r="D43" s="132"/>
      <c r="E43" s="6"/>
      <c r="F43" s="6"/>
      <c r="G43" s="6"/>
      <c r="H43" s="6"/>
      <c r="I43" s="6"/>
      <c r="J43" s="145"/>
      <c r="K43" s="142"/>
      <c r="L43" s="143"/>
      <c r="M43" s="6"/>
      <c r="N43" s="146"/>
      <c r="O43" s="1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2.75" customHeight="1">
      <c r="A44" s="161" t="s">
        <v>609</v>
      </c>
      <c r="B44" s="161"/>
      <c r="C44" s="161"/>
      <c r="D44" s="161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38.25" customHeight="1">
      <c r="A45" s="100" t="s">
        <v>16</v>
      </c>
      <c r="B45" s="100" t="s">
        <v>568</v>
      </c>
      <c r="C45" s="100"/>
      <c r="D45" s="101" t="s">
        <v>579</v>
      </c>
      <c r="E45" s="100" t="s">
        <v>580</v>
      </c>
      <c r="F45" s="100" t="s">
        <v>581</v>
      </c>
      <c r="G45" s="100" t="s">
        <v>602</v>
      </c>
      <c r="H45" s="100" t="s">
        <v>583</v>
      </c>
      <c r="I45" s="100" t="s">
        <v>584</v>
      </c>
      <c r="J45" s="99" t="s">
        <v>585</v>
      </c>
      <c r="K45" s="162" t="s">
        <v>610</v>
      </c>
      <c r="L45" s="102" t="s">
        <v>587</v>
      </c>
      <c r="M45" s="162" t="s">
        <v>611</v>
      </c>
      <c r="N45" s="100" t="s">
        <v>612</v>
      </c>
      <c r="O45" s="99" t="s">
        <v>589</v>
      </c>
      <c r="P45" s="101" t="s">
        <v>590</v>
      </c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s="262" customFormat="1" ht="13.5" customHeight="1">
      <c r="A46" s="341">
        <v>1</v>
      </c>
      <c r="B46" s="469">
        <v>44531</v>
      </c>
      <c r="C46" s="470"/>
      <c r="D46" s="470" t="s">
        <v>872</v>
      </c>
      <c r="E46" s="341" t="s">
        <v>593</v>
      </c>
      <c r="F46" s="341">
        <v>2140</v>
      </c>
      <c r="G46" s="341">
        <v>2100</v>
      </c>
      <c r="H46" s="344">
        <v>2171.5</v>
      </c>
      <c r="I46" s="344" t="s">
        <v>894</v>
      </c>
      <c r="J46" s="103" t="s">
        <v>916</v>
      </c>
      <c r="K46" s="344">
        <f t="shared" ref="K46" si="14">H46-F46</f>
        <v>31.5</v>
      </c>
      <c r="L46" s="465">
        <f t="shared" ref="L46" si="15">(H46*N46)*0.07%</f>
        <v>418.01375000000007</v>
      </c>
      <c r="M46" s="466">
        <f t="shared" ref="M46" si="16">(K46*N46)-L46</f>
        <v>8244.4862499999999</v>
      </c>
      <c r="N46" s="344">
        <v>275</v>
      </c>
      <c r="O46" s="467" t="s">
        <v>591</v>
      </c>
      <c r="P46" s="468">
        <v>44532</v>
      </c>
      <c r="Q46" s="265"/>
      <c r="R46" s="287" t="s">
        <v>595</v>
      </c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86"/>
      <c r="AG46" s="271"/>
      <c r="AH46" s="285"/>
      <c r="AI46" s="285"/>
      <c r="AJ46" s="286"/>
      <c r="AK46" s="286"/>
      <c r="AL46" s="286"/>
    </row>
    <row r="47" spans="1:38" s="262" customFormat="1" ht="13.5" customHeight="1">
      <c r="A47" s="341">
        <v>2</v>
      </c>
      <c r="B47" s="469">
        <v>44531</v>
      </c>
      <c r="C47" s="470"/>
      <c r="D47" s="470" t="s">
        <v>875</v>
      </c>
      <c r="E47" s="341" t="s">
        <v>593</v>
      </c>
      <c r="F47" s="341">
        <v>3143</v>
      </c>
      <c r="G47" s="341">
        <v>3070</v>
      </c>
      <c r="H47" s="344">
        <v>3207.5</v>
      </c>
      <c r="I47" s="344" t="s">
        <v>876</v>
      </c>
      <c r="J47" s="103" t="s">
        <v>742</v>
      </c>
      <c r="K47" s="344">
        <f t="shared" ref="K47" si="17">H47-F47</f>
        <v>64.5</v>
      </c>
      <c r="L47" s="465">
        <f t="shared" ref="L47" si="18">(H47*N47)*0.07%</f>
        <v>336.78750000000002</v>
      </c>
      <c r="M47" s="466">
        <f t="shared" ref="M47" si="19">(K47*N47)-L47</f>
        <v>9338.2124999999996</v>
      </c>
      <c r="N47" s="344">
        <v>150</v>
      </c>
      <c r="O47" s="467" t="s">
        <v>591</v>
      </c>
      <c r="P47" s="468">
        <v>44532</v>
      </c>
      <c r="Q47" s="265"/>
      <c r="R47" s="287" t="s">
        <v>592</v>
      </c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86"/>
      <c r="AG47" s="271"/>
      <c r="AH47" s="285"/>
      <c r="AI47" s="285"/>
      <c r="AJ47" s="286"/>
      <c r="AK47" s="286"/>
      <c r="AL47" s="286"/>
    </row>
    <row r="48" spans="1:38" s="262" customFormat="1" ht="13.5" customHeight="1">
      <c r="A48" s="272"/>
      <c r="B48" s="263"/>
      <c r="C48" s="292"/>
      <c r="D48" s="292"/>
      <c r="E48" s="293"/>
      <c r="F48" s="293"/>
      <c r="G48" s="293"/>
      <c r="H48" s="294"/>
      <c r="I48" s="294"/>
      <c r="J48" s="295"/>
      <c r="K48" s="294"/>
      <c r="L48" s="420"/>
      <c r="M48" s="422"/>
      <c r="N48" s="294"/>
      <c r="O48" s="423"/>
      <c r="P48" s="424"/>
      <c r="Q48" s="265"/>
      <c r="R48" s="287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86"/>
      <c r="AG48" s="271"/>
      <c r="AH48" s="285"/>
      <c r="AI48" s="285"/>
      <c r="AJ48" s="286"/>
      <c r="AK48" s="286"/>
      <c r="AL48" s="286"/>
    </row>
    <row r="49" spans="1:38" s="262" customFormat="1" ht="13.5" customHeight="1">
      <c r="A49" s="296"/>
      <c r="B49" s="296"/>
      <c r="C49" s="296"/>
      <c r="D49" s="296"/>
      <c r="E49" s="296"/>
      <c r="F49" s="296"/>
      <c r="G49" s="296"/>
      <c r="H49" s="296"/>
      <c r="I49" s="296"/>
      <c r="J49" s="296"/>
      <c r="K49" s="273"/>
      <c r="L49" s="339"/>
      <c r="M49" s="340"/>
      <c r="N49" s="273"/>
      <c r="O49" s="366"/>
      <c r="P49" s="367"/>
      <c r="Q49" s="265"/>
      <c r="R49" s="287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86"/>
      <c r="AG49" s="263"/>
      <c r="AH49" s="368"/>
      <c r="AI49" s="368"/>
      <c r="AJ49" s="316"/>
      <c r="AK49" s="316"/>
      <c r="AL49" s="316"/>
    </row>
    <row r="50" spans="1:38" s="262" customFormat="1" ht="13.5" customHeight="1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273"/>
      <c r="L50" s="339"/>
      <c r="M50" s="340"/>
      <c r="N50" s="273"/>
      <c r="O50" s="366"/>
      <c r="P50" s="367"/>
      <c r="Q50" s="265"/>
      <c r="R50" s="287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86"/>
      <c r="AG50" s="263"/>
      <c r="AH50" s="368"/>
      <c r="AI50" s="368"/>
      <c r="AJ50" s="316"/>
      <c r="AK50" s="316"/>
      <c r="AL50" s="316"/>
    </row>
    <row r="51" spans="1:38" s="262" customFormat="1" ht="13.5" customHeight="1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73"/>
      <c r="L51" s="339"/>
      <c r="M51" s="340"/>
      <c r="N51" s="273"/>
      <c r="O51" s="366"/>
      <c r="P51" s="367"/>
      <c r="Q51" s="265"/>
      <c r="R51" s="287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86"/>
      <c r="AG51" s="263"/>
      <c r="AH51" s="368"/>
      <c r="AI51" s="368"/>
      <c r="AJ51" s="316"/>
      <c r="AK51" s="316"/>
      <c r="AL51" s="316"/>
    </row>
    <row r="52" spans="1:38" s="262" customFormat="1" ht="13.5" customHeight="1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73"/>
      <c r="L52" s="339"/>
      <c r="M52" s="340"/>
      <c r="N52" s="273"/>
      <c r="O52" s="366"/>
      <c r="P52" s="367"/>
      <c r="Q52" s="265"/>
      <c r="R52" s="287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86"/>
      <c r="AG52" s="263"/>
      <c r="AH52" s="368"/>
      <c r="AI52" s="368"/>
      <c r="AJ52" s="316"/>
      <c r="AK52" s="316"/>
      <c r="AL52" s="316"/>
    </row>
    <row r="53" spans="1:38" s="262" customFormat="1" ht="13.5" customHeight="1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73"/>
      <c r="L53" s="339"/>
      <c r="M53" s="340"/>
      <c r="N53" s="273"/>
      <c r="O53" s="366"/>
      <c r="P53" s="367"/>
      <c r="Q53" s="265"/>
      <c r="R53" s="287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86"/>
      <c r="AG53" s="263"/>
      <c r="AH53" s="368"/>
      <c r="AI53" s="368"/>
      <c r="AJ53" s="316"/>
      <c r="AK53" s="316"/>
      <c r="AL53" s="316"/>
    </row>
    <row r="54" spans="1:38" s="262" customFormat="1" ht="13.5" customHeight="1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73"/>
      <c r="L54" s="339"/>
      <c r="M54" s="340"/>
      <c r="N54" s="273"/>
      <c r="O54" s="366"/>
      <c r="P54" s="367"/>
      <c r="Q54" s="265"/>
      <c r="R54" s="287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86"/>
      <c r="AG54" s="263"/>
      <c r="AH54" s="368"/>
      <c r="AI54" s="368"/>
      <c r="AJ54" s="316"/>
      <c r="AK54" s="316"/>
      <c r="AL54" s="316"/>
    </row>
    <row r="55" spans="1:38" s="262" customFormat="1" ht="13.5" customHeight="1">
      <c r="A55" s="296"/>
      <c r="B55" s="296"/>
      <c r="C55" s="296"/>
      <c r="D55" s="296"/>
      <c r="E55" s="296"/>
      <c r="F55" s="296"/>
      <c r="G55" s="296"/>
      <c r="H55" s="296"/>
      <c r="I55" s="296"/>
      <c r="J55" s="296"/>
      <c r="K55" s="273"/>
      <c r="L55" s="339"/>
      <c r="M55" s="340"/>
      <c r="N55" s="273"/>
      <c r="O55" s="366"/>
      <c r="P55" s="367"/>
      <c r="Q55" s="265"/>
      <c r="R55" s="287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86"/>
      <c r="AG55" s="263"/>
      <c r="AH55" s="368"/>
      <c r="AI55" s="368"/>
      <c r="AJ55" s="316"/>
      <c r="AK55" s="316"/>
      <c r="AL55" s="316"/>
    </row>
    <row r="56" spans="1:38" s="262" customFormat="1" ht="13.5" customHeight="1">
      <c r="A56" s="296"/>
      <c r="B56" s="296"/>
      <c r="C56" s="296"/>
      <c r="D56" s="296"/>
      <c r="E56" s="296"/>
      <c r="F56" s="296"/>
      <c r="G56" s="296"/>
      <c r="H56" s="296"/>
      <c r="I56" s="296"/>
      <c r="J56" s="296"/>
      <c r="K56" s="273"/>
      <c r="L56" s="339"/>
      <c r="M56" s="340"/>
      <c r="N56" s="273"/>
      <c r="O56" s="366"/>
      <c r="P56" s="367"/>
      <c r="Q56" s="265"/>
      <c r="R56" s="287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86"/>
      <c r="AG56" s="263"/>
      <c r="AH56" s="368"/>
      <c r="AI56" s="368"/>
      <c r="AJ56" s="316"/>
      <c r="AK56" s="316"/>
      <c r="AL56" s="316"/>
    </row>
    <row r="57" spans="1:38" s="262" customFormat="1" ht="13.5" customHeight="1">
      <c r="A57" s="296"/>
      <c r="B57" s="296"/>
      <c r="C57" s="296"/>
      <c r="D57" s="296"/>
      <c r="E57" s="296"/>
      <c r="F57" s="296"/>
      <c r="G57" s="296"/>
      <c r="H57" s="296"/>
      <c r="I57" s="296"/>
      <c r="J57" s="296"/>
      <c r="K57" s="273"/>
      <c r="L57" s="339"/>
      <c r="M57" s="340"/>
      <c r="N57" s="273"/>
      <c r="O57" s="366"/>
      <c r="P57" s="367"/>
      <c r="Q57" s="265"/>
      <c r="R57" s="287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86"/>
      <c r="AG57" s="263"/>
      <c r="AH57" s="368"/>
      <c r="AI57" s="368"/>
      <c r="AJ57" s="316"/>
      <c r="AK57" s="316"/>
      <c r="AL57" s="316"/>
    </row>
    <row r="58" spans="1:38" s="262" customFormat="1" ht="13.5" customHeight="1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73"/>
      <c r="L58" s="339"/>
      <c r="M58" s="340"/>
      <c r="N58" s="273"/>
      <c r="O58" s="366"/>
      <c r="P58" s="367"/>
      <c r="Q58" s="265"/>
      <c r="R58" s="287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86"/>
      <c r="AG58" s="263"/>
      <c r="AH58" s="368"/>
      <c r="AI58" s="368"/>
      <c r="AJ58" s="316"/>
      <c r="AK58" s="316"/>
      <c r="AL58" s="316"/>
    </row>
    <row r="59" spans="1:38" ht="13.5" customHeight="1">
      <c r="A59" s="120"/>
      <c r="B59" s="121"/>
      <c r="C59" s="155"/>
      <c r="D59" s="163"/>
      <c r="E59" s="164"/>
      <c r="F59" s="120"/>
      <c r="G59" s="120"/>
      <c r="H59" s="120"/>
      <c r="I59" s="156"/>
      <c r="J59" s="156"/>
      <c r="K59" s="156"/>
      <c r="L59" s="156"/>
      <c r="M59" s="156"/>
      <c r="N59" s="156"/>
      <c r="O59" s="156"/>
      <c r="P59" s="156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65"/>
      <c r="B60" s="121"/>
      <c r="C60" s="122"/>
      <c r="D60" s="166"/>
      <c r="E60" s="125"/>
      <c r="F60" s="125"/>
      <c r="G60" s="125"/>
      <c r="H60" s="125"/>
      <c r="I60" s="125"/>
      <c r="J60" s="6"/>
      <c r="K60" s="125"/>
      <c r="L60" s="125"/>
      <c r="M60" s="6"/>
      <c r="N60" s="1"/>
      <c r="O60" s="122"/>
      <c r="P60" s="44"/>
      <c r="Q60" s="44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67" t="s">
        <v>614</v>
      </c>
      <c r="B61" s="167"/>
      <c r="C61" s="167"/>
      <c r="D61" s="167"/>
      <c r="E61" s="168"/>
      <c r="F61" s="125"/>
      <c r="G61" s="125"/>
      <c r="H61" s="125"/>
      <c r="I61" s="125"/>
      <c r="J61" s="1"/>
      <c r="K61" s="6"/>
      <c r="L61" s="6"/>
      <c r="M61" s="6"/>
      <c r="N61" s="1"/>
      <c r="O61" s="1"/>
      <c r="P61" s="44"/>
      <c r="Q61" s="44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0" t="s">
        <v>16</v>
      </c>
      <c r="B62" s="100" t="s">
        <v>568</v>
      </c>
      <c r="C62" s="100"/>
      <c r="D62" s="101" t="s">
        <v>579</v>
      </c>
      <c r="E62" s="100" t="s">
        <v>580</v>
      </c>
      <c r="F62" s="100" t="s">
        <v>581</v>
      </c>
      <c r="G62" s="100" t="s">
        <v>602</v>
      </c>
      <c r="H62" s="100" t="s">
        <v>583</v>
      </c>
      <c r="I62" s="100" t="s">
        <v>584</v>
      </c>
      <c r="J62" s="99" t="s">
        <v>585</v>
      </c>
      <c r="K62" s="99" t="s">
        <v>615</v>
      </c>
      <c r="L62" s="102" t="s">
        <v>587</v>
      </c>
      <c r="M62" s="162" t="s">
        <v>611</v>
      </c>
      <c r="N62" s="100" t="s">
        <v>612</v>
      </c>
      <c r="O62" s="100" t="s">
        <v>589</v>
      </c>
      <c r="P62" s="101" t="s">
        <v>590</v>
      </c>
      <c r="Q62" s="44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44"/>
      <c r="AH62" s="44"/>
      <c r="AI62" s="44"/>
      <c r="AJ62" s="44"/>
      <c r="AK62" s="44"/>
      <c r="AL62" s="44"/>
    </row>
    <row r="63" spans="1:38" s="262" customFormat="1" ht="12.75" customHeight="1">
      <c r="A63" s="341">
        <v>1</v>
      </c>
      <c r="B63" s="260">
        <v>44531</v>
      </c>
      <c r="C63" s="342"/>
      <c r="D63" s="343" t="s">
        <v>888</v>
      </c>
      <c r="E63" s="341" t="s">
        <v>593</v>
      </c>
      <c r="F63" s="341">
        <v>72</v>
      </c>
      <c r="G63" s="341">
        <v>30</v>
      </c>
      <c r="H63" s="341">
        <v>92.5</v>
      </c>
      <c r="I63" s="344" t="s">
        <v>881</v>
      </c>
      <c r="J63" s="345" t="s">
        <v>889</v>
      </c>
      <c r="K63" s="346">
        <f>H63-F63</f>
        <v>20.5</v>
      </c>
      <c r="L63" s="346">
        <v>100</v>
      </c>
      <c r="M63" s="345">
        <f>(K63*N63)-100</f>
        <v>925</v>
      </c>
      <c r="N63" s="345">
        <v>50</v>
      </c>
      <c r="O63" s="347" t="s">
        <v>591</v>
      </c>
      <c r="P63" s="462">
        <v>44531</v>
      </c>
      <c r="Q63" s="265"/>
      <c r="R63" s="266" t="s">
        <v>595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</row>
    <row r="64" spans="1:38" s="262" customFormat="1" ht="12.75" customHeight="1">
      <c r="A64" s="442">
        <v>2</v>
      </c>
      <c r="B64" s="438">
        <v>44531</v>
      </c>
      <c r="C64" s="443"/>
      <c r="D64" s="444" t="s">
        <v>890</v>
      </c>
      <c r="E64" s="445" t="s">
        <v>593</v>
      </c>
      <c r="F64" s="446">
        <v>72</v>
      </c>
      <c r="G64" s="446">
        <v>30</v>
      </c>
      <c r="H64" s="446">
        <v>93</v>
      </c>
      <c r="I64" s="447" t="s">
        <v>891</v>
      </c>
      <c r="J64" s="448" t="s">
        <v>605</v>
      </c>
      <c r="K64" s="449">
        <f t="shared" ref="K64" si="20">H64-F64</f>
        <v>21</v>
      </c>
      <c r="L64" s="449">
        <v>100</v>
      </c>
      <c r="M64" s="448">
        <f t="shared" ref="M64" si="21">(K64*N64)-100</f>
        <v>950</v>
      </c>
      <c r="N64" s="448">
        <v>50</v>
      </c>
      <c r="O64" s="450" t="s">
        <v>591</v>
      </c>
      <c r="P64" s="463">
        <v>44531</v>
      </c>
      <c r="Q64" s="265"/>
      <c r="R64" s="266" t="s">
        <v>595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</row>
    <row r="65" spans="1:38" s="262" customFormat="1" ht="12.75" customHeight="1">
      <c r="A65" s="454">
        <v>3</v>
      </c>
      <c r="B65" s="455">
        <v>44532</v>
      </c>
      <c r="C65" s="456"/>
      <c r="D65" s="457" t="s">
        <v>904</v>
      </c>
      <c r="E65" s="454" t="s">
        <v>593</v>
      </c>
      <c r="F65" s="454">
        <v>56</v>
      </c>
      <c r="G65" s="454">
        <v>20</v>
      </c>
      <c r="H65" s="454">
        <v>20</v>
      </c>
      <c r="I65" s="458" t="s">
        <v>905</v>
      </c>
      <c r="J65" s="459" t="s">
        <v>909</v>
      </c>
      <c r="K65" s="460">
        <f t="shared" ref="K65" si="22">H65-F65</f>
        <v>-36</v>
      </c>
      <c r="L65" s="460">
        <v>100</v>
      </c>
      <c r="M65" s="459">
        <f t="shared" ref="M65" si="23">(K65*N65)-100</f>
        <v>-1900</v>
      </c>
      <c r="N65" s="459">
        <v>50</v>
      </c>
      <c r="O65" s="461" t="s">
        <v>604</v>
      </c>
      <c r="P65" s="464">
        <v>44532</v>
      </c>
      <c r="Q65" s="265"/>
      <c r="R65" s="266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</row>
    <row r="66" spans="1:38" s="262" customFormat="1" ht="12.75" customHeight="1">
      <c r="A66" s="442">
        <v>4</v>
      </c>
      <c r="B66" s="438">
        <v>44532</v>
      </c>
      <c r="C66" s="443"/>
      <c r="D66" s="444" t="s">
        <v>906</v>
      </c>
      <c r="E66" s="445" t="s">
        <v>907</v>
      </c>
      <c r="F66" s="446">
        <v>83</v>
      </c>
      <c r="G66" s="446">
        <v>127</v>
      </c>
      <c r="H66" s="446">
        <v>63</v>
      </c>
      <c r="I66" s="447">
        <v>1</v>
      </c>
      <c r="J66" s="448" t="s">
        <v>908</v>
      </c>
      <c r="K66" s="449">
        <f>F66-H66</f>
        <v>20</v>
      </c>
      <c r="L66" s="449">
        <v>100</v>
      </c>
      <c r="M66" s="448">
        <f t="shared" ref="M66:M67" si="24">(K66*N66)-100</f>
        <v>900</v>
      </c>
      <c r="N66" s="448">
        <v>50</v>
      </c>
      <c r="O66" s="450" t="s">
        <v>591</v>
      </c>
      <c r="P66" s="463">
        <v>44532</v>
      </c>
      <c r="Q66" s="265"/>
      <c r="R66" s="266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</row>
    <row r="67" spans="1:38" s="262" customFormat="1" ht="12.75" customHeight="1">
      <c r="A67" s="454">
        <v>5</v>
      </c>
      <c r="B67" s="455">
        <v>44532</v>
      </c>
      <c r="C67" s="456"/>
      <c r="D67" s="457" t="s">
        <v>910</v>
      </c>
      <c r="E67" s="454" t="s">
        <v>593</v>
      </c>
      <c r="F67" s="454">
        <v>11.5</v>
      </c>
      <c r="G67" s="454">
        <v>0</v>
      </c>
      <c r="H67" s="454">
        <v>0</v>
      </c>
      <c r="I67" s="458" t="s">
        <v>911</v>
      </c>
      <c r="J67" s="459" t="s">
        <v>936</v>
      </c>
      <c r="K67" s="460">
        <f t="shared" ref="K67" si="25">H67-F67</f>
        <v>-11.5</v>
      </c>
      <c r="L67" s="460">
        <v>100</v>
      </c>
      <c r="M67" s="459">
        <f t="shared" si="24"/>
        <v>-675</v>
      </c>
      <c r="N67" s="459">
        <v>50</v>
      </c>
      <c r="O67" s="461" t="s">
        <v>604</v>
      </c>
      <c r="P67" s="464">
        <v>44532</v>
      </c>
      <c r="Q67" s="265"/>
      <c r="R67" s="266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</row>
    <row r="68" spans="1:38" s="262" customFormat="1" ht="12.75" customHeight="1">
      <c r="A68" s="454">
        <v>6</v>
      </c>
      <c r="B68" s="455">
        <v>44532</v>
      </c>
      <c r="C68" s="456"/>
      <c r="D68" s="457" t="s">
        <v>906</v>
      </c>
      <c r="E68" s="454" t="s">
        <v>907</v>
      </c>
      <c r="F68" s="454">
        <v>88</v>
      </c>
      <c r="G68" s="454">
        <v>135</v>
      </c>
      <c r="H68" s="454">
        <v>135</v>
      </c>
      <c r="I68" s="458">
        <v>1</v>
      </c>
      <c r="J68" s="459" t="s">
        <v>935</v>
      </c>
      <c r="K68" s="460">
        <f>F68-H68</f>
        <v>-47</v>
      </c>
      <c r="L68" s="460">
        <v>100</v>
      </c>
      <c r="M68" s="459">
        <f t="shared" ref="M68:M69" si="26">(K68*N68)-100</f>
        <v>-2450</v>
      </c>
      <c r="N68" s="459">
        <v>50</v>
      </c>
      <c r="O68" s="461" t="s">
        <v>604</v>
      </c>
      <c r="P68" s="471">
        <v>44533</v>
      </c>
      <c r="Q68" s="265"/>
      <c r="R68" s="266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</row>
    <row r="69" spans="1:38" s="262" customFormat="1" ht="12.75" customHeight="1">
      <c r="A69" s="341">
        <v>7</v>
      </c>
      <c r="B69" s="260">
        <v>44536</v>
      </c>
      <c r="C69" s="342"/>
      <c r="D69" s="343" t="s">
        <v>943</v>
      </c>
      <c r="E69" s="341" t="s">
        <v>593</v>
      </c>
      <c r="F69" s="341">
        <v>72.5</v>
      </c>
      <c r="G69" s="341">
        <v>40</v>
      </c>
      <c r="H69" s="341">
        <v>94.5</v>
      </c>
      <c r="I69" s="344" t="s">
        <v>945</v>
      </c>
      <c r="J69" s="345" t="s">
        <v>946</v>
      </c>
      <c r="K69" s="449">
        <f t="shared" ref="K69:K70" si="27">H69-F69</f>
        <v>22</v>
      </c>
      <c r="L69" s="346">
        <v>100</v>
      </c>
      <c r="M69" s="345">
        <f t="shared" si="26"/>
        <v>1000</v>
      </c>
      <c r="N69" s="345">
        <v>50</v>
      </c>
      <c r="O69" s="347" t="s">
        <v>591</v>
      </c>
      <c r="P69" s="462">
        <v>44536</v>
      </c>
      <c r="Q69" s="265"/>
      <c r="R69" s="266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</row>
    <row r="70" spans="1:38" s="262" customFormat="1" ht="12.75" customHeight="1">
      <c r="A70" s="341">
        <v>8</v>
      </c>
      <c r="B70" s="260">
        <v>44536</v>
      </c>
      <c r="C70" s="342"/>
      <c r="D70" s="343" t="s">
        <v>944</v>
      </c>
      <c r="E70" s="341" t="s">
        <v>593</v>
      </c>
      <c r="F70" s="341">
        <v>295</v>
      </c>
      <c r="G70" s="341">
        <v>190</v>
      </c>
      <c r="H70" s="341">
        <v>355</v>
      </c>
      <c r="I70" s="344" t="s">
        <v>947</v>
      </c>
      <c r="J70" s="345" t="s">
        <v>948</v>
      </c>
      <c r="K70" s="449">
        <f t="shared" si="27"/>
        <v>60</v>
      </c>
      <c r="L70" s="346">
        <v>100</v>
      </c>
      <c r="M70" s="345">
        <f t="shared" ref="M70" si="28">(K70*N70)-100</f>
        <v>1400</v>
      </c>
      <c r="N70" s="345">
        <v>25</v>
      </c>
      <c r="O70" s="347" t="s">
        <v>591</v>
      </c>
      <c r="P70" s="462">
        <v>44536</v>
      </c>
      <c r="Q70" s="265"/>
      <c r="R70" s="266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2.75" customHeight="1">
      <c r="A71" s="341">
        <v>9</v>
      </c>
      <c r="B71" s="260">
        <v>44536</v>
      </c>
      <c r="C71" s="342"/>
      <c r="D71" s="343" t="s">
        <v>944</v>
      </c>
      <c r="E71" s="341" t="s">
        <v>593</v>
      </c>
      <c r="F71" s="341">
        <v>245</v>
      </c>
      <c r="G71" s="341">
        <v>120</v>
      </c>
      <c r="H71" s="341">
        <v>295</v>
      </c>
      <c r="I71" s="344" t="s">
        <v>949</v>
      </c>
      <c r="J71" s="345" t="s">
        <v>990</v>
      </c>
      <c r="K71" s="449">
        <f t="shared" ref="K71" si="29">H71-F71</f>
        <v>50</v>
      </c>
      <c r="L71" s="346">
        <v>100</v>
      </c>
      <c r="M71" s="345">
        <f t="shared" ref="M71" si="30">(K71*N71)-100</f>
        <v>1150</v>
      </c>
      <c r="N71" s="345">
        <v>25</v>
      </c>
      <c r="O71" s="347" t="s">
        <v>591</v>
      </c>
      <c r="P71" s="260">
        <v>44537</v>
      </c>
      <c r="Q71" s="265"/>
      <c r="R71" s="266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341">
        <v>10</v>
      </c>
      <c r="B72" s="260">
        <v>44537</v>
      </c>
      <c r="C72" s="342"/>
      <c r="D72" s="343" t="s">
        <v>1151</v>
      </c>
      <c r="E72" s="341" t="s">
        <v>593</v>
      </c>
      <c r="F72" s="341">
        <v>31</v>
      </c>
      <c r="G72" s="341">
        <v>48</v>
      </c>
      <c r="H72" s="341">
        <v>37.5</v>
      </c>
      <c r="I72" s="344" t="s">
        <v>1152</v>
      </c>
      <c r="J72" s="345" t="s">
        <v>1153</v>
      </c>
      <c r="K72" s="449">
        <f t="shared" ref="K72" si="31">H72-F72</f>
        <v>6.5</v>
      </c>
      <c r="L72" s="346">
        <v>100</v>
      </c>
      <c r="M72" s="345">
        <f t="shared" ref="M72:M73" si="32">(K72*N72)-100</f>
        <v>1850</v>
      </c>
      <c r="N72" s="345">
        <v>300</v>
      </c>
      <c r="O72" s="347" t="s">
        <v>591</v>
      </c>
      <c r="P72" s="462">
        <v>44537</v>
      </c>
      <c r="Q72" s="265"/>
      <c r="R72" s="266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54">
        <v>11</v>
      </c>
      <c r="B73" s="455">
        <v>44537</v>
      </c>
      <c r="C73" s="456"/>
      <c r="D73" s="457" t="s">
        <v>943</v>
      </c>
      <c r="E73" s="454" t="s">
        <v>593</v>
      </c>
      <c r="F73" s="454">
        <v>72.5</v>
      </c>
      <c r="G73" s="454">
        <v>40</v>
      </c>
      <c r="H73" s="454">
        <v>40</v>
      </c>
      <c r="I73" s="458" t="s">
        <v>945</v>
      </c>
      <c r="J73" s="459" t="s">
        <v>1154</v>
      </c>
      <c r="K73" s="460">
        <f>F73-H73</f>
        <v>32.5</v>
      </c>
      <c r="L73" s="460">
        <v>100</v>
      </c>
      <c r="M73" s="459">
        <f t="shared" si="32"/>
        <v>1525</v>
      </c>
      <c r="N73" s="459">
        <v>50</v>
      </c>
      <c r="O73" s="461" t="s">
        <v>604</v>
      </c>
      <c r="P73" s="464">
        <v>44537</v>
      </c>
      <c r="Q73" s="265"/>
      <c r="R73" s="266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399" customFormat="1" ht="12.75" customHeight="1">
      <c r="A74" s="387"/>
      <c r="B74" s="388"/>
      <c r="C74" s="389"/>
      <c r="D74" s="390"/>
      <c r="E74" s="387"/>
      <c r="F74" s="387"/>
      <c r="G74" s="387"/>
      <c r="H74" s="387"/>
      <c r="I74" s="391"/>
      <c r="J74" s="392"/>
      <c r="K74" s="393"/>
      <c r="L74" s="393"/>
      <c r="M74" s="392"/>
      <c r="N74" s="392"/>
      <c r="O74" s="394"/>
      <c r="P74" s="395"/>
      <c r="Q74" s="396"/>
      <c r="R74" s="397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8"/>
      <c r="AG74" s="398"/>
      <c r="AH74" s="398"/>
      <c r="AI74" s="398"/>
      <c r="AJ74" s="398"/>
      <c r="AK74" s="398"/>
      <c r="AL74" s="398"/>
    </row>
    <row r="75" spans="1:38" s="399" customFormat="1" ht="12.75" customHeight="1">
      <c r="A75" s="387"/>
      <c r="B75" s="388"/>
      <c r="C75" s="389"/>
      <c r="D75" s="390"/>
      <c r="E75" s="387"/>
      <c r="F75" s="387"/>
      <c r="G75" s="387"/>
      <c r="H75" s="387"/>
      <c r="I75" s="391"/>
      <c r="J75" s="392"/>
      <c r="K75" s="393"/>
      <c r="L75" s="393"/>
      <c r="M75" s="392"/>
      <c r="N75" s="392"/>
      <c r="O75" s="394"/>
      <c r="P75" s="395"/>
      <c r="Q75" s="396"/>
      <c r="R75" s="397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8"/>
      <c r="AG75" s="398"/>
      <c r="AH75" s="398"/>
      <c r="AI75" s="398"/>
      <c r="AJ75" s="398"/>
      <c r="AK75" s="398"/>
      <c r="AL75" s="398"/>
    </row>
    <row r="76" spans="1:38" s="399" customFormat="1" ht="12.75" customHeight="1">
      <c r="A76" s="387"/>
      <c r="B76" s="388"/>
      <c r="C76" s="389"/>
      <c r="D76" s="390"/>
      <c r="E76" s="387"/>
      <c r="F76" s="387"/>
      <c r="G76" s="387"/>
      <c r="H76" s="387"/>
      <c r="I76" s="391"/>
      <c r="J76" s="392"/>
      <c r="K76" s="393"/>
      <c r="L76" s="393"/>
      <c r="M76" s="392"/>
      <c r="N76" s="392"/>
      <c r="O76" s="394"/>
      <c r="P76" s="395"/>
      <c r="Q76" s="396"/>
      <c r="R76" s="397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8"/>
      <c r="AG76" s="398"/>
      <c r="AH76" s="398"/>
      <c r="AI76" s="398"/>
      <c r="AJ76" s="398"/>
      <c r="AK76" s="398"/>
      <c r="AL76" s="398"/>
    </row>
    <row r="77" spans="1:38" s="399" customFormat="1" ht="12.75" customHeight="1">
      <c r="A77" s="387"/>
      <c r="B77" s="388"/>
      <c r="C77" s="389"/>
      <c r="D77" s="390"/>
      <c r="E77" s="387"/>
      <c r="F77" s="387"/>
      <c r="G77" s="387"/>
      <c r="H77" s="387"/>
      <c r="I77" s="391"/>
      <c r="J77" s="392"/>
      <c r="K77" s="393"/>
      <c r="L77" s="393"/>
      <c r="M77" s="392"/>
      <c r="N77" s="392"/>
      <c r="O77" s="394"/>
      <c r="P77" s="395"/>
      <c r="Q77" s="396"/>
      <c r="R77" s="397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8"/>
      <c r="AG77" s="398"/>
      <c r="AH77" s="398"/>
      <c r="AI77" s="398"/>
      <c r="AJ77" s="398"/>
      <c r="AK77" s="398"/>
      <c r="AL77" s="398"/>
    </row>
    <row r="78" spans="1:38" s="399" customFormat="1" ht="12.75" customHeight="1">
      <c r="A78" s="387"/>
      <c r="B78" s="388"/>
      <c r="C78" s="389"/>
      <c r="D78" s="390"/>
      <c r="E78" s="387"/>
      <c r="F78" s="387"/>
      <c r="G78" s="387"/>
      <c r="H78" s="387"/>
      <c r="I78" s="391"/>
      <c r="J78" s="392"/>
      <c r="K78" s="393"/>
      <c r="L78" s="393"/>
      <c r="M78" s="392"/>
      <c r="N78" s="392"/>
      <c r="O78" s="394"/>
      <c r="P78" s="395"/>
      <c r="Q78" s="396"/>
      <c r="R78" s="397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8"/>
      <c r="AG78" s="398"/>
      <c r="AH78" s="398"/>
      <c r="AI78" s="398"/>
      <c r="AJ78" s="398"/>
      <c r="AK78" s="398"/>
      <c r="AL78" s="398"/>
    </row>
    <row r="79" spans="1:38" s="399" customFormat="1" ht="12.75" customHeight="1">
      <c r="A79" s="387"/>
      <c r="B79" s="388"/>
      <c r="C79" s="389"/>
      <c r="D79" s="390"/>
      <c r="E79" s="387"/>
      <c r="F79" s="387"/>
      <c r="G79" s="387"/>
      <c r="H79" s="387"/>
      <c r="I79" s="391"/>
      <c r="J79" s="392"/>
      <c r="K79" s="393"/>
      <c r="L79" s="393"/>
      <c r="M79" s="392"/>
      <c r="N79" s="392"/>
      <c r="O79" s="394"/>
      <c r="P79" s="395"/>
      <c r="Q79" s="396"/>
      <c r="R79" s="397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8"/>
      <c r="AG79" s="398"/>
      <c r="AH79" s="398"/>
      <c r="AI79" s="398"/>
      <c r="AJ79" s="398"/>
      <c r="AK79" s="398"/>
      <c r="AL79" s="398"/>
    </row>
    <row r="80" spans="1:38" s="399" customFormat="1" ht="12.75" customHeight="1">
      <c r="A80" s="387"/>
      <c r="B80" s="388"/>
      <c r="C80" s="389"/>
      <c r="D80" s="390"/>
      <c r="E80" s="387"/>
      <c r="F80" s="387"/>
      <c r="G80" s="387"/>
      <c r="H80" s="387"/>
      <c r="I80" s="391"/>
      <c r="J80" s="392"/>
      <c r="K80" s="393"/>
      <c r="L80" s="393"/>
      <c r="M80" s="392"/>
      <c r="N80" s="392"/>
      <c r="O80" s="394"/>
      <c r="P80" s="395"/>
      <c r="Q80" s="396"/>
      <c r="R80" s="397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8"/>
      <c r="AG80" s="398"/>
      <c r="AH80" s="398"/>
      <c r="AI80" s="398"/>
      <c r="AJ80" s="398"/>
      <c r="AK80" s="398"/>
      <c r="AL80" s="398"/>
    </row>
    <row r="81" spans="1:38" s="399" customFormat="1" ht="12.75" customHeight="1">
      <c r="A81" s="387"/>
      <c r="B81" s="388"/>
      <c r="C81" s="389"/>
      <c r="D81" s="390"/>
      <c r="E81" s="387"/>
      <c r="F81" s="387"/>
      <c r="G81" s="387"/>
      <c r="H81" s="387"/>
      <c r="I81" s="391"/>
      <c r="J81" s="392"/>
      <c r="K81" s="393"/>
      <c r="L81" s="393"/>
      <c r="M81" s="392"/>
      <c r="N81" s="392"/>
      <c r="O81" s="394"/>
      <c r="P81" s="395"/>
      <c r="Q81" s="396"/>
      <c r="R81" s="397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8"/>
      <c r="AG81" s="398"/>
      <c r="AH81" s="398"/>
      <c r="AI81" s="398"/>
      <c r="AJ81" s="398"/>
      <c r="AK81" s="398"/>
      <c r="AL81" s="398"/>
    </row>
    <row r="82" spans="1:38" s="399" customFormat="1" ht="12.75" customHeight="1">
      <c r="A82" s="387"/>
      <c r="B82" s="388"/>
      <c r="C82" s="389"/>
      <c r="D82" s="390"/>
      <c r="E82" s="387"/>
      <c r="F82" s="387"/>
      <c r="G82" s="387"/>
      <c r="H82" s="387"/>
      <c r="I82" s="391"/>
      <c r="J82" s="392"/>
      <c r="K82" s="393"/>
      <c r="L82" s="393"/>
      <c r="M82" s="392"/>
      <c r="N82" s="392"/>
      <c r="O82" s="394"/>
      <c r="P82" s="395"/>
      <c r="Q82" s="396"/>
      <c r="R82" s="397"/>
      <c r="S82" s="396"/>
      <c r="T82" s="396"/>
      <c r="U82" s="396"/>
      <c r="V82" s="396"/>
      <c r="W82" s="396"/>
      <c r="X82" s="396"/>
      <c r="Y82" s="396"/>
      <c r="Z82" s="396"/>
      <c r="AA82" s="396"/>
      <c r="AB82" s="396"/>
      <c r="AC82" s="396"/>
      <c r="AD82" s="396"/>
      <c r="AE82" s="396"/>
      <c r="AF82" s="398"/>
      <c r="AG82" s="398"/>
      <c r="AH82" s="398"/>
      <c r="AI82" s="398"/>
      <c r="AJ82" s="398"/>
      <c r="AK82" s="398"/>
      <c r="AL82" s="398"/>
    </row>
    <row r="83" spans="1:38" s="399" customFormat="1" ht="12.75" customHeight="1">
      <c r="A83" s="387"/>
      <c r="B83" s="388"/>
      <c r="C83" s="389"/>
      <c r="D83" s="390"/>
      <c r="E83" s="387"/>
      <c r="F83" s="387"/>
      <c r="G83" s="387"/>
      <c r="H83" s="387"/>
      <c r="I83" s="391"/>
      <c r="J83" s="392"/>
      <c r="K83" s="393"/>
      <c r="L83" s="393"/>
      <c r="M83" s="392"/>
      <c r="N83" s="392"/>
      <c r="O83" s="394"/>
      <c r="P83" s="395"/>
      <c r="Q83" s="396"/>
      <c r="R83" s="397"/>
      <c r="S83" s="396"/>
      <c r="T83" s="396"/>
      <c r="U83" s="396"/>
      <c r="V83" s="396"/>
      <c r="W83" s="396"/>
      <c r="X83" s="396"/>
      <c r="Y83" s="396"/>
      <c r="Z83" s="396"/>
      <c r="AA83" s="396"/>
      <c r="AB83" s="396"/>
      <c r="AC83" s="396"/>
      <c r="AD83" s="396"/>
      <c r="AE83" s="396"/>
      <c r="AF83" s="398"/>
      <c r="AG83" s="398"/>
      <c r="AH83" s="398"/>
      <c r="AI83" s="398"/>
      <c r="AJ83" s="398"/>
      <c r="AK83" s="398"/>
      <c r="AL83" s="398"/>
    </row>
    <row r="84" spans="1:38" s="399" customFormat="1" ht="12.75" customHeight="1">
      <c r="A84" s="387"/>
      <c r="B84" s="388"/>
      <c r="C84" s="389"/>
      <c r="D84" s="390"/>
      <c r="E84" s="387"/>
      <c r="F84" s="387"/>
      <c r="G84" s="387"/>
      <c r="H84" s="387"/>
      <c r="I84" s="391"/>
      <c r="J84" s="392"/>
      <c r="K84" s="393"/>
      <c r="L84" s="393"/>
      <c r="M84" s="392"/>
      <c r="N84" s="392"/>
      <c r="O84" s="394"/>
      <c r="P84" s="395"/>
      <c r="Q84" s="396"/>
      <c r="R84" s="397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  <c r="AD84" s="396"/>
      <c r="AE84" s="396"/>
      <c r="AF84" s="398"/>
      <c r="AG84" s="398"/>
      <c r="AH84" s="398"/>
      <c r="AI84" s="398"/>
      <c r="AJ84" s="398"/>
      <c r="AK84" s="398"/>
      <c r="AL84" s="398"/>
    </row>
    <row r="85" spans="1:38" ht="14.25" customHeight="1">
      <c r="A85" s="164"/>
      <c r="B85" s="169"/>
      <c r="C85" s="169"/>
      <c r="D85" s="170"/>
      <c r="E85" s="164"/>
      <c r="F85" s="171"/>
      <c r="G85" s="164"/>
      <c r="H85" s="164"/>
      <c r="I85" s="164"/>
      <c r="J85" s="169"/>
      <c r="K85" s="172"/>
      <c r="L85" s="164"/>
      <c r="M85" s="164"/>
      <c r="N85" s="164"/>
      <c r="O85" s="173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98" t="s">
        <v>616</v>
      </c>
      <c r="B86" s="174"/>
      <c r="C86" s="174"/>
      <c r="D86" s="175"/>
      <c r="E86" s="148"/>
      <c r="F86" s="6"/>
      <c r="G86" s="6"/>
      <c r="H86" s="149"/>
      <c r="I86" s="17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99" t="s">
        <v>16</v>
      </c>
      <c r="B87" s="100" t="s">
        <v>568</v>
      </c>
      <c r="C87" s="100"/>
      <c r="D87" s="101" t="s">
        <v>579</v>
      </c>
      <c r="E87" s="100" t="s">
        <v>580</v>
      </c>
      <c r="F87" s="100" t="s">
        <v>581</v>
      </c>
      <c r="G87" s="100" t="s">
        <v>582</v>
      </c>
      <c r="H87" s="100" t="s">
        <v>583</v>
      </c>
      <c r="I87" s="100" t="s">
        <v>584</v>
      </c>
      <c r="J87" s="99" t="s">
        <v>585</v>
      </c>
      <c r="K87" s="152" t="s">
        <v>603</v>
      </c>
      <c r="L87" s="153" t="s">
        <v>587</v>
      </c>
      <c r="M87" s="102" t="s">
        <v>588</v>
      </c>
      <c r="N87" s="100" t="s">
        <v>589</v>
      </c>
      <c r="O87" s="101" t="s">
        <v>590</v>
      </c>
      <c r="P87" s="100" t="s">
        <v>830</v>
      </c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4.25" customHeight="1">
      <c r="A88" s="278">
        <v>1</v>
      </c>
      <c r="B88" s="275">
        <v>44420</v>
      </c>
      <c r="C88" s="284"/>
      <c r="D88" s="276" t="s">
        <v>500</v>
      </c>
      <c r="E88" s="277" t="s">
        <v>593</v>
      </c>
      <c r="F88" s="278">
        <v>314</v>
      </c>
      <c r="G88" s="278">
        <v>284</v>
      </c>
      <c r="H88" s="277">
        <v>343.5</v>
      </c>
      <c r="I88" s="279" t="s">
        <v>823</v>
      </c>
      <c r="J88" s="280" t="s">
        <v>827</v>
      </c>
      <c r="K88" s="280">
        <f t="shared" ref="K88" si="33">H88-F88</f>
        <v>29.5</v>
      </c>
      <c r="L88" s="281">
        <f t="shared" ref="L88" si="34">(F88*-0.7)/100</f>
        <v>-2.198</v>
      </c>
      <c r="M88" s="282">
        <f t="shared" ref="M88" si="35">(K88+L88)/F88</f>
        <v>8.6949044585987262E-2</v>
      </c>
      <c r="N88" s="280" t="s">
        <v>591</v>
      </c>
      <c r="O88" s="283">
        <v>44455</v>
      </c>
      <c r="P88" s="280">
        <f>VLOOKUP(D88,'MidCap Intra'!B169:C666,2,0)</f>
        <v>311.10000000000002</v>
      </c>
      <c r="Q88" s="1"/>
      <c r="R88" s="1" t="s">
        <v>592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262" customFormat="1" ht="14.25" customHeight="1">
      <c r="A89" s="311">
        <v>2</v>
      </c>
      <c r="B89" s="312">
        <v>44488</v>
      </c>
      <c r="C89" s="313"/>
      <c r="D89" s="314" t="s">
        <v>138</v>
      </c>
      <c r="E89" s="315" t="s">
        <v>593</v>
      </c>
      <c r="F89" s="316" t="s">
        <v>841</v>
      </c>
      <c r="G89" s="316">
        <v>198</v>
      </c>
      <c r="H89" s="315"/>
      <c r="I89" s="317" t="s">
        <v>837</v>
      </c>
      <c r="J89" s="318" t="s">
        <v>594</v>
      </c>
      <c r="K89" s="318"/>
      <c r="L89" s="319"/>
      <c r="M89" s="320"/>
      <c r="N89" s="318"/>
      <c r="O89" s="321"/>
      <c r="P89" s="318"/>
      <c r="Q89" s="261"/>
      <c r="R89" s="1" t="s">
        <v>592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4.25" customHeight="1">
      <c r="A90" s="311">
        <v>3</v>
      </c>
      <c r="B90" s="312">
        <v>44490</v>
      </c>
      <c r="C90" s="313"/>
      <c r="D90" s="314" t="s">
        <v>468</v>
      </c>
      <c r="E90" s="315" t="s">
        <v>593</v>
      </c>
      <c r="F90" s="316" t="s">
        <v>842</v>
      </c>
      <c r="G90" s="316">
        <v>3700</v>
      </c>
      <c r="H90" s="315"/>
      <c r="I90" s="317" t="s">
        <v>839</v>
      </c>
      <c r="J90" s="318" t="s">
        <v>594</v>
      </c>
      <c r="K90" s="318"/>
      <c r="L90" s="319"/>
      <c r="M90" s="320"/>
      <c r="N90" s="318"/>
      <c r="O90" s="321"/>
      <c r="P90" s="318"/>
      <c r="Q90" s="261"/>
      <c r="R90" s="1" t="s">
        <v>592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ht="14.25" customHeight="1">
      <c r="A91" s="177"/>
      <c r="B91" s="154"/>
      <c r="C91" s="178"/>
      <c r="D91" s="109"/>
      <c r="E91" s="179"/>
      <c r="F91" s="179"/>
      <c r="G91" s="179"/>
      <c r="H91" s="179"/>
      <c r="I91" s="179"/>
      <c r="J91" s="179"/>
      <c r="K91" s="180"/>
      <c r="L91" s="181"/>
      <c r="M91" s="179"/>
      <c r="N91" s="182"/>
      <c r="O91" s="183"/>
      <c r="P91" s="183"/>
      <c r="R91" s="6"/>
      <c r="S91" s="44"/>
      <c r="T91" s="1"/>
      <c r="U91" s="1"/>
      <c r="V91" s="1"/>
      <c r="W91" s="1"/>
      <c r="X91" s="1"/>
      <c r="Y91" s="1"/>
      <c r="Z91" s="1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</row>
    <row r="92" spans="1:38" ht="12.75" customHeight="1">
      <c r="A92" s="132" t="s">
        <v>596</v>
      </c>
      <c r="B92" s="132"/>
      <c r="C92" s="132"/>
      <c r="D92" s="132"/>
      <c r="E92" s="44"/>
      <c r="F92" s="140" t="s">
        <v>598</v>
      </c>
      <c r="G92" s="59"/>
      <c r="H92" s="59"/>
      <c r="I92" s="59"/>
      <c r="J92" s="6"/>
      <c r="K92" s="158"/>
      <c r="L92" s="159"/>
      <c r="M92" s="6"/>
      <c r="N92" s="122"/>
      <c r="O92" s="184"/>
      <c r="P92" s="1"/>
      <c r="Q92" s="1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39" t="s">
        <v>597</v>
      </c>
      <c r="B93" s="132"/>
      <c r="C93" s="132"/>
      <c r="D93" s="132"/>
      <c r="E93" s="6"/>
      <c r="F93" s="140" t="s">
        <v>600</v>
      </c>
      <c r="G93" s="6"/>
      <c r="H93" s="6" t="s">
        <v>821</v>
      </c>
      <c r="I93" s="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39"/>
      <c r="B94" s="132"/>
      <c r="C94" s="132"/>
      <c r="D94" s="132"/>
      <c r="E94" s="6"/>
      <c r="F94" s="140"/>
      <c r="G94" s="6"/>
      <c r="H94" s="6"/>
      <c r="I94" s="6"/>
      <c r="J94" s="1"/>
      <c r="K94" s="6"/>
      <c r="L94" s="6"/>
      <c r="M94" s="6"/>
      <c r="N94" s="1"/>
      <c r="O94" s="1"/>
      <c r="Q94" s="1"/>
      <c r="R94" s="59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"/>
      <c r="B95" s="147" t="s">
        <v>617</v>
      </c>
      <c r="C95" s="147"/>
      <c r="D95" s="147"/>
      <c r="E95" s="147"/>
      <c r="F95" s="148"/>
      <c r="G95" s="6"/>
      <c r="H95" s="6"/>
      <c r="I95" s="149"/>
      <c r="J95" s="150"/>
      <c r="K95" s="151"/>
      <c r="L95" s="150"/>
      <c r="M95" s="6"/>
      <c r="N95" s="1"/>
      <c r="O95" s="1"/>
      <c r="Q95" s="1"/>
      <c r="R95" s="59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99" t="s">
        <v>16</v>
      </c>
      <c r="B96" s="100" t="s">
        <v>568</v>
      </c>
      <c r="C96" s="100"/>
      <c r="D96" s="101" t="s">
        <v>579</v>
      </c>
      <c r="E96" s="100" t="s">
        <v>580</v>
      </c>
      <c r="F96" s="100" t="s">
        <v>581</v>
      </c>
      <c r="G96" s="100" t="s">
        <v>602</v>
      </c>
      <c r="H96" s="100" t="s">
        <v>583</v>
      </c>
      <c r="I96" s="100" t="s">
        <v>584</v>
      </c>
      <c r="J96" s="185" t="s">
        <v>585</v>
      </c>
      <c r="K96" s="152" t="s">
        <v>603</v>
      </c>
      <c r="L96" s="162" t="s">
        <v>611</v>
      </c>
      <c r="M96" s="100" t="s">
        <v>612</v>
      </c>
      <c r="N96" s="153" t="s">
        <v>587</v>
      </c>
      <c r="O96" s="102" t="s">
        <v>588</v>
      </c>
      <c r="P96" s="100" t="s">
        <v>589</v>
      </c>
      <c r="Q96" s="101" t="s">
        <v>590</v>
      </c>
      <c r="R96" s="59"/>
      <c r="S96" s="1"/>
      <c r="T96" s="1"/>
      <c r="U96" s="1"/>
      <c r="V96" s="1"/>
      <c r="W96" s="1"/>
      <c r="X96" s="1"/>
      <c r="Y96" s="1"/>
      <c r="Z96" s="1"/>
    </row>
    <row r="97" spans="1:38" ht="14.25" customHeight="1">
      <c r="A97" s="113"/>
      <c r="B97" s="115"/>
      <c r="C97" s="186"/>
      <c r="D97" s="116"/>
      <c r="E97" s="117"/>
      <c r="F97" s="187"/>
      <c r="G97" s="113"/>
      <c r="H97" s="117"/>
      <c r="I97" s="118"/>
      <c r="J97" s="188"/>
      <c r="K97" s="188"/>
      <c r="L97" s="189"/>
      <c r="M97" s="107"/>
      <c r="N97" s="189"/>
      <c r="O97" s="190"/>
      <c r="P97" s="191"/>
      <c r="Q97" s="192"/>
      <c r="R97" s="157"/>
      <c r="S97" s="126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38" ht="14.25" customHeight="1">
      <c r="A98" s="113"/>
      <c r="B98" s="115"/>
      <c r="C98" s="186"/>
      <c r="D98" s="116"/>
      <c r="E98" s="117"/>
      <c r="F98" s="187"/>
      <c r="G98" s="113"/>
      <c r="H98" s="117"/>
      <c r="I98" s="118"/>
      <c r="J98" s="188"/>
      <c r="K98" s="188"/>
      <c r="L98" s="189"/>
      <c r="M98" s="107"/>
      <c r="N98" s="189"/>
      <c r="O98" s="190"/>
      <c r="P98" s="191"/>
      <c r="Q98" s="192"/>
      <c r="R98" s="157"/>
      <c r="S98" s="126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38" ht="14.25" customHeight="1">
      <c r="A99" s="113"/>
      <c r="B99" s="115"/>
      <c r="C99" s="186"/>
      <c r="D99" s="116"/>
      <c r="E99" s="117"/>
      <c r="F99" s="187"/>
      <c r="G99" s="113"/>
      <c r="H99" s="117"/>
      <c r="I99" s="118"/>
      <c r="J99" s="188"/>
      <c r="K99" s="188"/>
      <c r="L99" s="189"/>
      <c r="M99" s="107"/>
      <c r="N99" s="189"/>
      <c r="O99" s="190"/>
      <c r="P99" s="191"/>
      <c r="Q99" s="192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3"/>
      <c r="B100" s="115"/>
      <c r="C100" s="186"/>
      <c r="D100" s="116"/>
      <c r="E100" s="117"/>
      <c r="F100" s="188"/>
      <c r="G100" s="113"/>
      <c r="H100" s="117"/>
      <c r="I100" s="118"/>
      <c r="J100" s="188"/>
      <c r="K100" s="188"/>
      <c r="L100" s="189"/>
      <c r="M100" s="107"/>
      <c r="N100" s="189"/>
      <c r="O100" s="190"/>
      <c r="P100" s="191"/>
      <c r="Q100" s="192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3"/>
      <c r="B101" s="115"/>
      <c r="C101" s="186"/>
      <c r="D101" s="116"/>
      <c r="E101" s="117"/>
      <c r="F101" s="188"/>
      <c r="G101" s="113"/>
      <c r="H101" s="117"/>
      <c r="I101" s="118"/>
      <c r="J101" s="188"/>
      <c r="K101" s="188"/>
      <c r="L101" s="189"/>
      <c r="M101" s="107"/>
      <c r="N101" s="189"/>
      <c r="O101" s="190"/>
      <c r="P101" s="191"/>
      <c r="Q101" s="192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3"/>
      <c r="B102" s="115"/>
      <c r="C102" s="186"/>
      <c r="D102" s="116"/>
      <c r="E102" s="117"/>
      <c r="F102" s="187"/>
      <c r="G102" s="113"/>
      <c r="H102" s="117"/>
      <c r="I102" s="118"/>
      <c r="J102" s="188"/>
      <c r="K102" s="188"/>
      <c r="L102" s="189"/>
      <c r="M102" s="107"/>
      <c r="N102" s="189"/>
      <c r="O102" s="190"/>
      <c r="P102" s="191"/>
      <c r="Q102" s="192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13"/>
      <c r="B103" s="115"/>
      <c r="C103" s="186"/>
      <c r="D103" s="116"/>
      <c r="E103" s="117"/>
      <c r="F103" s="187"/>
      <c r="G103" s="113"/>
      <c r="H103" s="117"/>
      <c r="I103" s="118"/>
      <c r="J103" s="188"/>
      <c r="K103" s="188"/>
      <c r="L103" s="188"/>
      <c r="M103" s="188"/>
      <c r="N103" s="189"/>
      <c r="O103" s="193"/>
      <c r="P103" s="191"/>
      <c r="Q103" s="192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13"/>
      <c r="B104" s="115"/>
      <c r="C104" s="186"/>
      <c r="D104" s="116"/>
      <c r="E104" s="117"/>
      <c r="F104" s="188"/>
      <c r="G104" s="113"/>
      <c r="H104" s="117"/>
      <c r="I104" s="118"/>
      <c r="J104" s="188"/>
      <c r="K104" s="188"/>
      <c r="L104" s="189"/>
      <c r="M104" s="107"/>
      <c r="N104" s="189"/>
      <c r="O104" s="190"/>
      <c r="P104" s="191"/>
      <c r="Q104" s="192"/>
      <c r="R104" s="157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94"/>
      <c r="K105" s="194"/>
      <c r="L105" s="194"/>
      <c r="M105" s="194"/>
      <c r="N105" s="195"/>
      <c r="O105" s="190"/>
      <c r="P105" s="119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39"/>
      <c r="B106" s="132"/>
      <c r="C106" s="132"/>
      <c r="D106" s="132"/>
      <c r="E106" s="6"/>
      <c r="F106" s="140"/>
      <c r="G106" s="6"/>
      <c r="H106" s="6"/>
      <c r="I106" s="6"/>
      <c r="J106" s="1"/>
      <c r="K106" s="6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39"/>
      <c r="B107" s="132"/>
      <c r="C107" s="132"/>
      <c r="D107" s="132"/>
      <c r="E107" s="6"/>
      <c r="F107" s="140"/>
      <c r="G107" s="59"/>
      <c r="H107" s="44"/>
      <c r="I107" s="59"/>
      <c r="J107" s="6"/>
      <c r="K107" s="158"/>
      <c r="L107" s="159"/>
      <c r="M107" s="6"/>
      <c r="N107" s="122"/>
      <c r="O107" s="160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9"/>
      <c r="B108" s="121"/>
      <c r="C108" s="121"/>
      <c r="D108" s="44"/>
      <c r="E108" s="59"/>
      <c r="F108" s="59"/>
      <c r="G108" s="59"/>
      <c r="H108" s="44"/>
      <c r="I108" s="59"/>
      <c r="J108" s="6"/>
      <c r="K108" s="158"/>
      <c r="L108" s="159"/>
      <c r="M108" s="6"/>
      <c r="N108" s="122"/>
      <c r="O108" s="160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44"/>
      <c r="B109" s="196" t="s">
        <v>618</v>
      </c>
      <c r="C109" s="196"/>
      <c r="D109" s="196"/>
      <c r="E109" s="196"/>
      <c r="F109" s="6"/>
      <c r="G109" s="6"/>
      <c r="H109" s="150"/>
      <c r="I109" s="6"/>
      <c r="J109" s="150"/>
      <c r="K109" s="151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9" t="s">
        <v>16</v>
      </c>
      <c r="B110" s="100" t="s">
        <v>568</v>
      </c>
      <c r="C110" s="100"/>
      <c r="D110" s="101" t="s">
        <v>579</v>
      </c>
      <c r="E110" s="100" t="s">
        <v>580</v>
      </c>
      <c r="F110" s="100" t="s">
        <v>581</v>
      </c>
      <c r="G110" s="100" t="s">
        <v>619</v>
      </c>
      <c r="H110" s="100" t="s">
        <v>620</v>
      </c>
      <c r="I110" s="100" t="s">
        <v>584</v>
      </c>
      <c r="J110" s="197" t="s">
        <v>585</v>
      </c>
      <c r="K110" s="100" t="s">
        <v>586</v>
      </c>
      <c r="L110" s="100" t="s">
        <v>621</v>
      </c>
      <c r="M110" s="100" t="s">
        <v>589</v>
      </c>
      <c r="N110" s="101" t="s">
        <v>590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98">
        <v>1</v>
      </c>
      <c r="B111" s="199">
        <v>41579</v>
      </c>
      <c r="C111" s="199"/>
      <c r="D111" s="200" t="s">
        <v>622</v>
      </c>
      <c r="E111" s="201" t="s">
        <v>623</v>
      </c>
      <c r="F111" s="202">
        <v>82</v>
      </c>
      <c r="G111" s="201" t="s">
        <v>624</v>
      </c>
      <c r="H111" s="201">
        <v>100</v>
      </c>
      <c r="I111" s="203">
        <v>100</v>
      </c>
      <c r="J111" s="204" t="s">
        <v>625</v>
      </c>
      <c r="K111" s="205">
        <f t="shared" ref="K111:K163" si="36">H111-F111</f>
        <v>18</v>
      </c>
      <c r="L111" s="206">
        <f t="shared" ref="L111:L163" si="37">K111/F111</f>
        <v>0.21951219512195122</v>
      </c>
      <c r="M111" s="201" t="s">
        <v>591</v>
      </c>
      <c r="N111" s="207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98">
        <v>2</v>
      </c>
      <c r="B112" s="199">
        <v>41794</v>
      </c>
      <c r="C112" s="199"/>
      <c r="D112" s="200" t="s">
        <v>626</v>
      </c>
      <c r="E112" s="201" t="s">
        <v>593</v>
      </c>
      <c r="F112" s="202">
        <v>257</v>
      </c>
      <c r="G112" s="201" t="s">
        <v>624</v>
      </c>
      <c r="H112" s="201">
        <v>300</v>
      </c>
      <c r="I112" s="203">
        <v>300</v>
      </c>
      <c r="J112" s="204" t="s">
        <v>625</v>
      </c>
      <c r="K112" s="205">
        <f t="shared" si="36"/>
        <v>43</v>
      </c>
      <c r="L112" s="206">
        <f t="shared" si="37"/>
        <v>0.16731517509727625</v>
      </c>
      <c r="M112" s="201" t="s">
        <v>591</v>
      </c>
      <c r="N112" s="207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3</v>
      </c>
      <c r="B113" s="199">
        <v>41828</v>
      </c>
      <c r="C113" s="199"/>
      <c r="D113" s="200" t="s">
        <v>627</v>
      </c>
      <c r="E113" s="201" t="s">
        <v>593</v>
      </c>
      <c r="F113" s="202">
        <v>393</v>
      </c>
      <c r="G113" s="201" t="s">
        <v>624</v>
      </c>
      <c r="H113" s="201">
        <v>468</v>
      </c>
      <c r="I113" s="203">
        <v>468</v>
      </c>
      <c r="J113" s="204" t="s">
        <v>625</v>
      </c>
      <c r="K113" s="205">
        <f t="shared" si="36"/>
        <v>75</v>
      </c>
      <c r="L113" s="206">
        <f t="shared" si="37"/>
        <v>0.19083969465648856</v>
      </c>
      <c r="M113" s="201" t="s">
        <v>591</v>
      </c>
      <c r="N113" s="207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4</v>
      </c>
      <c r="B114" s="199">
        <v>41857</v>
      </c>
      <c r="C114" s="199"/>
      <c r="D114" s="200" t="s">
        <v>628</v>
      </c>
      <c r="E114" s="201" t="s">
        <v>593</v>
      </c>
      <c r="F114" s="202">
        <v>205</v>
      </c>
      <c r="G114" s="201" t="s">
        <v>624</v>
      </c>
      <c r="H114" s="201">
        <v>275</v>
      </c>
      <c r="I114" s="203">
        <v>250</v>
      </c>
      <c r="J114" s="204" t="s">
        <v>625</v>
      </c>
      <c r="K114" s="205">
        <f t="shared" si="36"/>
        <v>70</v>
      </c>
      <c r="L114" s="206">
        <f t="shared" si="37"/>
        <v>0.34146341463414637</v>
      </c>
      <c r="M114" s="201" t="s">
        <v>591</v>
      </c>
      <c r="N114" s="207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5</v>
      </c>
      <c r="B115" s="199">
        <v>41886</v>
      </c>
      <c r="C115" s="199"/>
      <c r="D115" s="200" t="s">
        <v>629</v>
      </c>
      <c r="E115" s="201" t="s">
        <v>593</v>
      </c>
      <c r="F115" s="202">
        <v>162</v>
      </c>
      <c r="G115" s="201" t="s">
        <v>624</v>
      </c>
      <c r="H115" s="201">
        <v>190</v>
      </c>
      <c r="I115" s="203">
        <v>190</v>
      </c>
      <c r="J115" s="204" t="s">
        <v>625</v>
      </c>
      <c r="K115" s="205">
        <f t="shared" si="36"/>
        <v>28</v>
      </c>
      <c r="L115" s="206">
        <f t="shared" si="37"/>
        <v>0.1728395061728395</v>
      </c>
      <c r="M115" s="201" t="s">
        <v>591</v>
      </c>
      <c r="N115" s="207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6</v>
      </c>
      <c r="B116" s="199">
        <v>41886</v>
      </c>
      <c r="C116" s="199"/>
      <c r="D116" s="200" t="s">
        <v>630</v>
      </c>
      <c r="E116" s="201" t="s">
        <v>593</v>
      </c>
      <c r="F116" s="202">
        <v>75</v>
      </c>
      <c r="G116" s="201" t="s">
        <v>624</v>
      </c>
      <c r="H116" s="201">
        <v>91.5</v>
      </c>
      <c r="I116" s="203" t="s">
        <v>631</v>
      </c>
      <c r="J116" s="204" t="s">
        <v>632</v>
      </c>
      <c r="K116" s="205">
        <f t="shared" si="36"/>
        <v>16.5</v>
      </c>
      <c r="L116" s="206">
        <f t="shared" si="37"/>
        <v>0.22</v>
      </c>
      <c r="M116" s="201" t="s">
        <v>591</v>
      </c>
      <c r="N116" s="207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7</v>
      </c>
      <c r="B117" s="199">
        <v>41913</v>
      </c>
      <c r="C117" s="199"/>
      <c r="D117" s="200" t="s">
        <v>633</v>
      </c>
      <c r="E117" s="201" t="s">
        <v>593</v>
      </c>
      <c r="F117" s="202">
        <v>850</v>
      </c>
      <c r="G117" s="201" t="s">
        <v>624</v>
      </c>
      <c r="H117" s="201">
        <v>982.5</v>
      </c>
      <c r="I117" s="203">
        <v>1050</v>
      </c>
      <c r="J117" s="204" t="s">
        <v>634</v>
      </c>
      <c r="K117" s="205">
        <f t="shared" si="36"/>
        <v>132.5</v>
      </c>
      <c r="L117" s="206">
        <f t="shared" si="37"/>
        <v>0.15588235294117647</v>
      </c>
      <c r="M117" s="201" t="s">
        <v>591</v>
      </c>
      <c r="N117" s="207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8</v>
      </c>
      <c r="B118" s="199">
        <v>41913</v>
      </c>
      <c r="C118" s="199"/>
      <c r="D118" s="200" t="s">
        <v>635</v>
      </c>
      <c r="E118" s="201" t="s">
        <v>593</v>
      </c>
      <c r="F118" s="202">
        <v>475</v>
      </c>
      <c r="G118" s="201" t="s">
        <v>624</v>
      </c>
      <c r="H118" s="201">
        <v>515</v>
      </c>
      <c r="I118" s="203">
        <v>600</v>
      </c>
      <c r="J118" s="204" t="s">
        <v>636</v>
      </c>
      <c r="K118" s="205">
        <f t="shared" si="36"/>
        <v>40</v>
      </c>
      <c r="L118" s="206">
        <f t="shared" si="37"/>
        <v>8.4210526315789472E-2</v>
      </c>
      <c r="M118" s="201" t="s">
        <v>591</v>
      </c>
      <c r="N118" s="207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9</v>
      </c>
      <c r="B119" s="199">
        <v>41913</v>
      </c>
      <c r="C119" s="199"/>
      <c r="D119" s="200" t="s">
        <v>637</v>
      </c>
      <c r="E119" s="201" t="s">
        <v>593</v>
      </c>
      <c r="F119" s="202">
        <v>86</v>
      </c>
      <c r="G119" s="201" t="s">
        <v>624</v>
      </c>
      <c r="H119" s="201">
        <v>99</v>
      </c>
      <c r="I119" s="203">
        <v>140</v>
      </c>
      <c r="J119" s="204" t="s">
        <v>638</v>
      </c>
      <c r="K119" s="205">
        <f t="shared" si="36"/>
        <v>13</v>
      </c>
      <c r="L119" s="206">
        <f t="shared" si="37"/>
        <v>0.15116279069767441</v>
      </c>
      <c r="M119" s="201" t="s">
        <v>591</v>
      </c>
      <c r="N119" s="207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10</v>
      </c>
      <c r="B120" s="199">
        <v>41926</v>
      </c>
      <c r="C120" s="199"/>
      <c r="D120" s="200" t="s">
        <v>639</v>
      </c>
      <c r="E120" s="201" t="s">
        <v>593</v>
      </c>
      <c r="F120" s="202">
        <v>496.6</v>
      </c>
      <c r="G120" s="201" t="s">
        <v>624</v>
      </c>
      <c r="H120" s="201">
        <v>621</v>
      </c>
      <c r="I120" s="203">
        <v>580</v>
      </c>
      <c r="J120" s="204" t="s">
        <v>625</v>
      </c>
      <c r="K120" s="205">
        <f t="shared" si="36"/>
        <v>124.39999999999998</v>
      </c>
      <c r="L120" s="206">
        <f t="shared" si="37"/>
        <v>0.25050342327829234</v>
      </c>
      <c r="M120" s="201" t="s">
        <v>591</v>
      </c>
      <c r="N120" s="207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11</v>
      </c>
      <c r="B121" s="199">
        <v>41926</v>
      </c>
      <c r="C121" s="199"/>
      <c r="D121" s="200" t="s">
        <v>640</v>
      </c>
      <c r="E121" s="201" t="s">
        <v>593</v>
      </c>
      <c r="F121" s="202">
        <v>2481.9</v>
      </c>
      <c r="G121" s="201" t="s">
        <v>624</v>
      </c>
      <c r="H121" s="201">
        <v>2840</v>
      </c>
      <c r="I121" s="203">
        <v>2870</v>
      </c>
      <c r="J121" s="204" t="s">
        <v>641</v>
      </c>
      <c r="K121" s="205">
        <f t="shared" si="36"/>
        <v>358.09999999999991</v>
      </c>
      <c r="L121" s="206">
        <f t="shared" si="37"/>
        <v>0.14428462065353154</v>
      </c>
      <c r="M121" s="201" t="s">
        <v>591</v>
      </c>
      <c r="N121" s="207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12</v>
      </c>
      <c r="B122" s="199">
        <v>41928</v>
      </c>
      <c r="C122" s="199"/>
      <c r="D122" s="200" t="s">
        <v>642</v>
      </c>
      <c r="E122" s="201" t="s">
        <v>593</v>
      </c>
      <c r="F122" s="202">
        <v>84.5</v>
      </c>
      <c r="G122" s="201" t="s">
        <v>624</v>
      </c>
      <c r="H122" s="201">
        <v>93</v>
      </c>
      <c r="I122" s="203">
        <v>110</v>
      </c>
      <c r="J122" s="204" t="s">
        <v>643</v>
      </c>
      <c r="K122" s="205">
        <f t="shared" si="36"/>
        <v>8.5</v>
      </c>
      <c r="L122" s="206">
        <f t="shared" si="37"/>
        <v>0.10059171597633136</v>
      </c>
      <c r="M122" s="201" t="s">
        <v>591</v>
      </c>
      <c r="N122" s="207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13</v>
      </c>
      <c r="B123" s="199">
        <v>41928</v>
      </c>
      <c r="C123" s="199"/>
      <c r="D123" s="200" t="s">
        <v>644</v>
      </c>
      <c r="E123" s="201" t="s">
        <v>593</v>
      </c>
      <c r="F123" s="202">
        <v>401</v>
      </c>
      <c r="G123" s="201" t="s">
        <v>624</v>
      </c>
      <c r="H123" s="201">
        <v>428</v>
      </c>
      <c r="I123" s="203">
        <v>450</v>
      </c>
      <c r="J123" s="204" t="s">
        <v>645</v>
      </c>
      <c r="K123" s="205">
        <f t="shared" si="36"/>
        <v>27</v>
      </c>
      <c r="L123" s="206">
        <f t="shared" si="37"/>
        <v>6.7331670822942641E-2</v>
      </c>
      <c r="M123" s="201" t="s">
        <v>591</v>
      </c>
      <c r="N123" s="207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14</v>
      </c>
      <c r="B124" s="199">
        <v>41928</v>
      </c>
      <c r="C124" s="199"/>
      <c r="D124" s="200" t="s">
        <v>646</v>
      </c>
      <c r="E124" s="201" t="s">
        <v>593</v>
      </c>
      <c r="F124" s="202">
        <v>101</v>
      </c>
      <c r="G124" s="201" t="s">
        <v>624</v>
      </c>
      <c r="H124" s="201">
        <v>112</v>
      </c>
      <c r="I124" s="203">
        <v>120</v>
      </c>
      <c r="J124" s="204" t="s">
        <v>647</v>
      </c>
      <c r="K124" s="205">
        <f t="shared" si="36"/>
        <v>11</v>
      </c>
      <c r="L124" s="206">
        <f t="shared" si="37"/>
        <v>0.10891089108910891</v>
      </c>
      <c r="M124" s="201" t="s">
        <v>591</v>
      </c>
      <c r="N124" s="20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15</v>
      </c>
      <c r="B125" s="199">
        <v>41954</v>
      </c>
      <c r="C125" s="199"/>
      <c r="D125" s="200" t="s">
        <v>648</v>
      </c>
      <c r="E125" s="201" t="s">
        <v>593</v>
      </c>
      <c r="F125" s="202">
        <v>59</v>
      </c>
      <c r="G125" s="201" t="s">
        <v>624</v>
      </c>
      <c r="H125" s="201">
        <v>76</v>
      </c>
      <c r="I125" s="203">
        <v>76</v>
      </c>
      <c r="J125" s="204" t="s">
        <v>625</v>
      </c>
      <c r="K125" s="205">
        <f t="shared" si="36"/>
        <v>17</v>
      </c>
      <c r="L125" s="206">
        <f t="shared" si="37"/>
        <v>0.28813559322033899</v>
      </c>
      <c r="M125" s="201" t="s">
        <v>591</v>
      </c>
      <c r="N125" s="207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16</v>
      </c>
      <c r="B126" s="199">
        <v>41954</v>
      </c>
      <c r="C126" s="199"/>
      <c r="D126" s="200" t="s">
        <v>637</v>
      </c>
      <c r="E126" s="201" t="s">
        <v>593</v>
      </c>
      <c r="F126" s="202">
        <v>99</v>
      </c>
      <c r="G126" s="201" t="s">
        <v>624</v>
      </c>
      <c r="H126" s="201">
        <v>120</v>
      </c>
      <c r="I126" s="203">
        <v>120</v>
      </c>
      <c r="J126" s="204" t="s">
        <v>605</v>
      </c>
      <c r="K126" s="205">
        <f t="shared" si="36"/>
        <v>21</v>
      </c>
      <c r="L126" s="206">
        <f t="shared" si="37"/>
        <v>0.21212121212121213</v>
      </c>
      <c r="M126" s="201" t="s">
        <v>591</v>
      </c>
      <c r="N126" s="207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17</v>
      </c>
      <c r="B127" s="199">
        <v>41956</v>
      </c>
      <c r="C127" s="199"/>
      <c r="D127" s="200" t="s">
        <v>649</v>
      </c>
      <c r="E127" s="201" t="s">
        <v>593</v>
      </c>
      <c r="F127" s="202">
        <v>22</v>
      </c>
      <c r="G127" s="201" t="s">
        <v>624</v>
      </c>
      <c r="H127" s="201">
        <v>33.549999999999997</v>
      </c>
      <c r="I127" s="203">
        <v>32</v>
      </c>
      <c r="J127" s="204" t="s">
        <v>650</v>
      </c>
      <c r="K127" s="205">
        <f t="shared" si="36"/>
        <v>11.549999999999997</v>
      </c>
      <c r="L127" s="206">
        <f t="shared" si="37"/>
        <v>0.52499999999999991</v>
      </c>
      <c r="M127" s="201" t="s">
        <v>591</v>
      </c>
      <c r="N127" s="207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18</v>
      </c>
      <c r="B128" s="199">
        <v>41976</v>
      </c>
      <c r="C128" s="199"/>
      <c r="D128" s="200" t="s">
        <v>651</v>
      </c>
      <c r="E128" s="201" t="s">
        <v>593</v>
      </c>
      <c r="F128" s="202">
        <v>440</v>
      </c>
      <c r="G128" s="201" t="s">
        <v>624</v>
      </c>
      <c r="H128" s="201">
        <v>520</v>
      </c>
      <c r="I128" s="203">
        <v>520</v>
      </c>
      <c r="J128" s="204" t="s">
        <v>652</v>
      </c>
      <c r="K128" s="205">
        <f t="shared" si="36"/>
        <v>80</v>
      </c>
      <c r="L128" s="206">
        <f t="shared" si="37"/>
        <v>0.18181818181818182</v>
      </c>
      <c r="M128" s="201" t="s">
        <v>591</v>
      </c>
      <c r="N128" s="207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19</v>
      </c>
      <c r="B129" s="199">
        <v>41976</v>
      </c>
      <c r="C129" s="199"/>
      <c r="D129" s="200" t="s">
        <v>653</v>
      </c>
      <c r="E129" s="201" t="s">
        <v>593</v>
      </c>
      <c r="F129" s="202">
        <v>360</v>
      </c>
      <c r="G129" s="201" t="s">
        <v>624</v>
      </c>
      <c r="H129" s="201">
        <v>427</v>
      </c>
      <c r="I129" s="203">
        <v>425</v>
      </c>
      <c r="J129" s="204" t="s">
        <v>654</v>
      </c>
      <c r="K129" s="205">
        <f t="shared" si="36"/>
        <v>67</v>
      </c>
      <c r="L129" s="206">
        <f t="shared" si="37"/>
        <v>0.18611111111111112</v>
      </c>
      <c r="M129" s="201" t="s">
        <v>591</v>
      </c>
      <c r="N129" s="207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20</v>
      </c>
      <c r="B130" s="199">
        <v>42012</v>
      </c>
      <c r="C130" s="199"/>
      <c r="D130" s="200" t="s">
        <v>655</v>
      </c>
      <c r="E130" s="201" t="s">
        <v>593</v>
      </c>
      <c r="F130" s="202">
        <v>360</v>
      </c>
      <c r="G130" s="201" t="s">
        <v>624</v>
      </c>
      <c r="H130" s="201">
        <v>455</v>
      </c>
      <c r="I130" s="203">
        <v>420</v>
      </c>
      <c r="J130" s="204" t="s">
        <v>656</v>
      </c>
      <c r="K130" s="205">
        <f t="shared" si="36"/>
        <v>95</v>
      </c>
      <c r="L130" s="206">
        <f t="shared" si="37"/>
        <v>0.2638888888888889</v>
      </c>
      <c r="M130" s="201" t="s">
        <v>591</v>
      </c>
      <c r="N130" s="207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21</v>
      </c>
      <c r="B131" s="199">
        <v>42012</v>
      </c>
      <c r="C131" s="199"/>
      <c r="D131" s="200" t="s">
        <v>657</v>
      </c>
      <c r="E131" s="201" t="s">
        <v>593</v>
      </c>
      <c r="F131" s="202">
        <v>130</v>
      </c>
      <c r="G131" s="201"/>
      <c r="H131" s="201">
        <v>175.5</v>
      </c>
      <c r="I131" s="203">
        <v>165</v>
      </c>
      <c r="J131" s="204" t="s">
        <v>658</v>
      </c>
      <c r="K131" s="205">
        <f t="shared" si="36"/>
        <v>45.5</v>
      </c>
      <c r="L131" s="206">
        <f t="shared" si="37"/>
        <v>0.35</v>
      </c>
      <c r="M131" s="201" t="s">
        <v>591</v>
      </c>
      <c r="N131" s="207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22</v>
      </c>
      <c r="B132" s="199">
        <v>42040</v>
      </c>
      <c r="C132" s="199"/>
      <c r="D132" s="200" t="s">
        <v>383</v>
      </c>
      <c r="E132" s="201" t="s">
        <v>623</v>
      </c>
      <c r="F132" s="202">
        <v>98</v>
      </c>
      <c r="G132" s="201"/>
      <c r="H132" s="201">
        <v>120</v>
      </c>
      <c r="I132" s="203">
        <v>120</v>
      </c>
      <c r="J132" s="204" t="s">
        <v>625</v>
      </c>
      <c r="K132" s="205">
        <f t="shared" si="36"/>
        <v>22</v>
      </c>
      <c r="L132" s="206">
        <f t="shared" si="37"/>
        <v>0.22448979591836735</v>
      </c>
      <c r="M132" s="201" t="s">
        <v>591</v>
      </c>
      <c r="N132" s="207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23</v>
      </c>
      <c r="B133" s="199">
        <v>42040</v>
      </c>
      <c r="C133" s="199"/>
      <c r="D133" s="200" t="s">
        <v>659</v>
      </c>
      <c r="E133" s="201" t="s">
        <v>623</v>
      </c>
      <c r="F133" s="202">
        <v>196</v>
      </c>
      <c r="G133" s="201"/>
      <c r="H133" s="201">
        <v>262</v>
      </c>
      <c r="I133" s="203">
        <v>255</v>
      </c>
      <c r="J133" s="204" t="s">
        <v>625</v>
      </c>
      <c r="K133" s="205">
        <f t="shared" si="36"/>
        <v>66</v>
      </c>
      <c r="L133" s="206">
        <f t="shared" si="37"/>
        <v>0.33673469387755101</v>
      </c>
      <c r="M133" s="201" t="s">
        <v>591</v>
      </c>
      <c r="N133" s="207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8">
        <v>24</v>
      </c>
      <c r="B134" s="209">
        <v>42067</v>
      </c>
      <c r="C134" s="209"/>
      <c r="D134" s="210" t="s">
        <v>382</v>
      </c>
      <c r="E134" s="211" t="s">
        <v>623</v>
      </c>
      <c r="F134" s="212">
        <v>235</v>
      </c>
      <c r="G134" s="212"/>
      <c r="H134" s="213">
        <v>77</v>
      </c>
      <c r="I134" s="213" t="s">
        <v>660</v>
      </c>
      <c r="J134" s="214" t="s">
        <v>661</v>
      </c>
      <c r="K134" s="215">
        <f t="shared" si="36"/>
        <v>-158</v>
      </c>
      <c r="L134" s="216">
        <f t="shared" si="37"/>
        <v>-0.67234042553191486</v>
      </c>
      <c r="M134" s="212" t="s">
        <v>604</v>
      </c>
      <c r="N134" s="209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25</v>
      </c>
      <c r="B135" s="199">
        <v>42067</v>
      </c>
      <c r="C135" s="199"/>
      <c r="D135" s="200" t="s">
        <v>662</v>
      </c>
      <c r="E135" s="201" t="s">
        <v>623</v>
      </c>
      <c r="F135" s="202">
        <v>185</v>
      </c>
      <c r="G135" s="201"/>
      <c r="H135" s="201">
        <v>224</v>
      </c>
      <c r="I135" s="203" t="s">
        <v>663</v>
      </c>
      <c r="J135" s="204" t="s">
        <v>625</v>
      </c>
      <c r="K135" s="205">
        <f t="shared" si="36"/>
        <v>39</v>
      </c>
      <c r="L135" s="206">
        <f t="shared" si="37"/>
        <v>0.21081081081081082</v>
      </c>
      <c r="M135" s="201" t="s">
        <v>591</v>
      </c>
      <c r="N135" s="207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8">
        <v>26</v>
      </c>
      <c r="B136" s="209">
        <v>42090</v>
      </c>
      <c r="C136" s="209"/>
      <c r="D136" s="217" t="s">
        <v>664</v>
      </c>
      <c r="E136" s="212" t="s">
        <v>623</v>
      </c>
      <c r="F136" s="212">
        <v>49.5</v>
      </c>
      <c r="G136" s="213"/>
      <c r="H136" s="213">
        <v>15.85</v>
      </c>
      <c r="I136" s="213">
        <v>67</v>
      </c>
      <c r="J136" s="214" t="s">
        <v>665</v>
      </c>
      <c r="K136" s="213">
        <f t="shared" si="36"/>
        <v>-33.65</v>
      </c>
      <c r="L136" s="218">
        <f t="shared" si="37"/>
        <v>-0.67979797979797973</v>
      </c>
      <c r="M136" s="212" t="s">
        <v>604</v>
      </c>
      <c r="N136" s="219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27</v>
      </c>
      <c r="B137" s="199">
        <v>42093</v>
      </c>
      <c r="C137" s="199"/>
      <c r="D137" s="200" t="s">
        <v>666</v>
      </c>
      <c r="E137" s="201" t="s">
        <v>623</v>
      </c>
      <c r="F137" s="202">
        <v>183.5</v>
      </c>
      <c r="G137" s="201"/>
      <c r="H137" s="201">
        <v>219</v>
      </c>
      <c r="I137" s="203">
        <v>218</v>
      </c>
      <c r="J137" s="204" t="s">
        <v>667</v>
      </c>
      <c r="K137" s="205">
        <f t="shared" si="36"/>
        <v>35.5</v>
      </c>
      <c r="L137" s="206">
        <f t="shared" si="37"/>
        <v>0.19346049046321526</v>
      </c>
      <c r="M137" s="201" t="s">
        <v>591</v>
      </c>
      <c r="N137" s="207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28</v>
      </c>
      <c r="B138" s="199">
        <v>42114</v>
      </c>
      <c r="C138" s="199"/>
      <c r="D138" s="200" t="s">
        <v>668</v>
      </c>
      <c r="E138" s="201" t="s">
        <v>623</v>
      </c>
      <c r="F138" s="202">
        <f>(227+237)/2</f>
        <v>232</v>
      </c>
      <c r="G138" s="201"/>
      <c r="H138" s="201">
        <v>298</v>
      </c>
      <c r="I138" s="203">
        <v>298</v>
      </c>
      <c r="J138" s="204" t="s">
        <v>625</v>
      </c>
      <c r="K138" s="205">
        <f t="shared" si="36"/>
        <v>66</v>
      </c>
      <c r="L138" s="206">
        <f t="shared" si="37"/>
        <v>0.28448275862068967</v>
      </c>
      <c r="M138" s="201" t="s">
        <v>591</v>
      </c>
      <c r="N138" s="207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29</v>
      </c>
      <c r="B139" s="199">
        <v>42128</v>
      </c>
      <c r="C139" s="199"/>
      <c r="D139" s="200" t="s">
        <v>669</v>
      </c>
      <c r="E139" s="201" t="s">
        <v>593</v>
      </c>
      <c r="F139" s="202">
        <v>385</v>
      </c>
      <c r="G139" s="201"/>
      <c r="H139" s="201">
        <f>212.5+331</f>
        <v>543.5</v>
      </c>
      <c r="I139" s="203">
        <v>510</v>
      </c>
      <c r="J139" s="204" t="s">
        <v>670</v>
      </c>
      <c r="K139" s="205">
        <f t="shared" si="36"/>
        <v>158.5</v>
      </c>
      <c r="L139" s="206">
        <f t="shared" si="37"/>
        <v>0.41168831168831171</v>
      </c>
      <c r="M139" s="201" t="s">
        <v>591</v>
      </c>
      <c r="N139" s="207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30</v>
      </c>
      <c r="B140" s="199">
        <v>42128</v>
      </c>
      <c r="C140" s="199"/>
      <c r="D140" s="200" t="s">
        <v>671</v>
      </c>
      <c r="E140" s="201" t="s">
        <v>593</v>
      </c>
      <c r="F140" s="202">
        <v>115.5</v>
      </c>
      <c r="G140" s="201"/>
      <c r="H140" s="201">
        <v>146</v>
      </c>
      <c r="I140" s="203">
        <v>142</v>
      </c>
      <c r="J140" s="204" t="s">
        <v>672</v>
      </c>
      <c r="K140" s="205">
        <f t="shared" si="36"/>
        <v>30.5</v>
      </c>
      <c r="L140" s="206">
        <f t="shared" si="37"/>
        <v>0.26406926406926406</v>
      </c>
      <c r="M140" s="201" t="s">
        <v>591</v>
      </c>
      <c r="N140" s="207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31</v>
      </c>
      <c r="B141" s="199">
        <v>42151</v>
      </c>
      <c r="C141" s="199"/>
      <c r="D141" s="200" t="s">
        <v>673</v>
      </c>
      <c r="E141" s="201" t="s">
        <v>593</v>
      </c>
      <c r="F141" s="202">
        <v>237.5</v>
      </c>
      <c r="G141" s="201"/>
      <c r="H141" s="201">
        <v>279.5</v>
      </c>
      <c r="I141" s="203">
        <v>278</v>
      </c>
      <c r="J141" s="204" t="s">
        <v>625</v>
      </c>
      <c r="K141" s="205">
        <f t="shared" si="36"/>
        <v>42</v>
      </c>
      <c r="L141" s="206">
        <f t="shared" si="37"/>
        <v>0.17684210526315788</v>
      </c>
      <c r="M141" s="201" t="s">
        <v>591</v>
      </c>
      <c r="N141" s="207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32</v>
      </c>
      <c r="B142" s="199">
        <v>42174</v>
      </c>
      <c r="C142" s="199"/>
      <c r="D142" s="200" t="s">
        <v>644</v>
      </c>
      <c r="E142" s="201" t="s">
        <v>623</v>
      </c>
      <c r="F142" s="202">
        <v>340</v>
      </c>
      <c r="G142" s="201"/>
      <c r="H142" s="201">
        <v>448</v>
      </c>
      <c r="I142" s="203">
        <v>448</v>
      </c>
      <c r="J142" s="204" t="s">
        <v>625</v>
      </c>
      <c r="K142" s="205">
        <f t="shared" si="36"/>
        <v>108</v>
      </c>
      <c r="L142" s="206">
        <f t="shared" si="37"/>
        <v>0.31764705882352939</v>
      </c>
      <c r="M142" s="201" t="s">
        <v>591</v>
      </c>
      <c r="N142" s="207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33</v>
      </c>
      <c r="B143" s="199">
        <v>42191</v>
      </c>
      <c r="C143" s="199"/>
      <c r="D143" s="200" t="s">
        <v>674</v>
      </c>
      <c r="E143" s="201" t="s">
        <v>623</v>
      </c>
      <c r="F143" s="202">
        <v>390</v>
      </c>
      <c r="G143" s="201"/>
      <c r="H143" s="201">
        <v>460</v>
      </c>
      <c r="I143" s="203">
        <v>460</v>
      </c>
      <c r="J143" s="204" t="s">
        <v>625</v>
      </c>
      <c r="K143" s="205">
        <f t="shared" si="36"/>
        <v>70</v>
      </c>
      <c r="L143" s="206">
        <f t="shared" si="37"/>
        <v>0.17948717948717949</v>
      </c>
      <c r="M143" s="201" t="s">
        <v>591</v>
      </c>
      <c r="N143" s="207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34</v>
      </c>
      <c r="B144" s="209">
        <v>42195</v>
      </c>
      <c r="C144" s="209"/>
      <c r="D144" s="210" t="s">
        <v>675</v>
      </c>
      <c r="E144" s="211" t="s">
        <v>623</v>
      </c>
      <c r="F144" s="212">
        <v>122.5</v>
      </c>
      <c r="G144" s="212"/>
      <c r="H144" s="213">
        <v>61</v>
      </c>
      <c r="I144" s="213">
        <v>172</v>
      </c>
      <c r="J144" s="214" t="s">
        <v>676</v>
      </c>
      <c r="K144" s="215">
        <f t="shared" si="36"/>
        <v>-61.5</v>
      </c>
      <c r="L144" s="216">
        <f t="shared" si="37"/>
        <v>-0.50204081632653064</v>
      </c>
      <c r="M144" s="212" t="s">
        <v>604</v>
      </c>
      <c r="N144" s="209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35</v>
      </c>
      <c r="B145" s="199">
        <v>42219</v>
      </c>
      <c r="C145" s="199"/>
      <c r="D145" s="200" t="s">
        <v>677</v>
      </c>
      <c r="E145" s="201" t="s">
        <v>623</v>
      </c>
      <c r="F145" s="202">
        <v>297.5</v>
      </c>
      <c r="G145" s="201"/>
      <c r="H145" s="201">
        <v>350</v>
      </c>
      <c r="I145" s="203">
        <v>360</v>
      </c>
      <c r="J145" s="204" t="s">
        <v>678</v>
      </c>
      <c r="K145" s="205">
        <f t="shared" si="36"/>
        <v>52.5</v>
      </c>
      <c r="L145" s="206">
        <f t="shared" si="37"/>
        <v>0.17647058823529413</v>
      </c>
      <c r="M145" s="201" t="s">
        <v>591</v>
      </c>
      <c r="N145" s="207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36</v>
      </c>
      <c r="B146" s="199">
        <v>42219</v>
      </c>
      <c r="C146" s="199"/>
      <c r="D146" s="200" t="s">
        <v>679</v>
      </c>
      <c r="E146" s="201" t="s">
        <v>623</v>
      </c>
      <c r="F146" s="202">
        <v>115.5</v>
      </c>
      <c r="G146" s="201"/>
      <c r="H146" s="201">
        <v>149</v>
      </c>
      <c r="I146" s="203">
        <v>140</v>
      </c>
      <c r="J146" s="204" t="s">
        <v>680</v>
      </c>
      <c r="K146" s="205">
        <f t="shared" si="36"/>
        <v>33.5</v>
      </c>
      <c r="L146" s="206">
        <f t="shared" si="37"/>
        <v>0.29004329004329005</v>
      </c>
      <c r="M146" s="201" t="s">
        <v>591</v>
      </c>
      <c r="N146" s="207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37</v>
      </c>
      <c r="B147" s="199">
        <v>42251</v>
      </c>
      <c r="C147" s="199"/>
      <c r="D147" s="200" t="s">
        <v>673</v>
      </c>
      <c r="E147" s="201" t="s">
        <v>623</v>
      </c>
      <c r="F147" s="202">
        <v>226</v>
      </c>
      <c r="G147" s="201"/>
      <c r="H147" s="201">
        <v>292</v>
      </c>
      <c r="I147" s="203">
        <v>292</v>
      </c>
      <c r="J147" s="204" t="s">
        <v>681</v>
      </c>
      <c r="K147" s="205">
        <f t="shared" si="36"/>
        <v>66</v>
      </c>
      <c r="L147" s="206">
        <f t="shared" si="37"/>
        <v>0.29203539823008851</v>
      </c>
      <c r="M147" s="201" t="s">
        <v>591</v>
      </c>
      <c r="N147" s="207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38</v>
      </c>
      <c r="B148" s="199">
        <v>42254</v>
      </c>
      <c r="C148" s="199"/>
      <c r="D148" s="200" t="s">
        <v>668</v>
      </c>
      <c r="E148" s="201" t="s">
        <v>623</v>
      </c>
      <c r="F148" s="202">
        <v>232.5</v>
      </c>
      <c r="G148" s="201"/>
      <c r="H148" s="201">
        <v>312.5</v>
      </c>
      <c r="I148" s="203">
        <v>310</v>
      </c>
      <c r="J148" s="204" t="s">
        <v>625</v>
      </c>
      <c r="K148" s="205">
        <f t="shared" si="36"/>
        <v>80</v>
      </c>
      <c r="L148" s="206">
        <f t="shared" si="37"/>
        <v>0.34408602150537637</v>
      </c>
      <c r="M148" s="201" t="s">
        <v>591</v>
      </c>
      <c r="N148" s="207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39</v>
      </c>
      <c r="B149" s="199">
        <v>42268</v>
      </c>
      <c r="C149" s="199"/>
      <c r="D149" s="200" t="s">
        <v>682</v>
      </c>
      <c r="E149" s="201" t="s">
        <v>623</v>
      </c>
      <c r="F149" s="202">
        <v>196.5</v>
      </c>
      <c r="G149" s="201"/>
      <c r="H149" s="201">
        <v>238</v>
      </c>
      <c r="I149" s="203">
        <v>238</v>
      </c>
      <c r="J149" s="204" t="s">
        <v>681</v>
      </c>
      <c r="K149" s="205">
        <f t="shared" si="36"/>
        <v>41.5</v>
      </c>
      <c r="L149" s="206">
        <f t="shared" si="37"/>
        <v>0.21119592875318066</v>
      </c>
      <c r="M149" s="201" t="s">
        <v>591</v>
      </c>
      <c r="N149" s="207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40</v>
      </c>
      <c r="B150" s="199">
        <v>42271</v>
      </c>
      <c r="C150" s="199"/>
      <c r="D150" s="200" t="s">
        <v>622</v>
      </c>
      <c r="E150" s="201" t="s">
        <v>623</v>
      </c>
      <c r="F150" s="202">
        <v>65</v>
      </c>
      <c r="G150" s="201"/>
      <c r="H150" s="201">
        <v>82</v>
      </c>
      <c r="I150" s="203">
        <v>82</v>
      </c>
      <c r="J150" s="204" t="s">
        <v>681</v>
      </c>
      <c r="K150" s="205">
        <f t="shared" si="36"/>
        <v>17</v>
      </c>
      <c r="L150" s="206">
        <f t="shared" si="37"/>
        <v>0.26153846153846155</v>
      </c>
      <c r="M150" s="201" t="s">
        <v>591</v>
      </c>
      <c r="N150" s="207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41</v>
      </c>
      <c r="B151" s="199">
        <v>42291</v>
      </c>
      <c r="C151" s="199"/>
      <c r="D151" s="200" t="s">
        <v>683</v>
      </c>
      <c r="E151" s="201" t="s">
        <v>623</v>
      </c>
      <c r="F151" s="202">
        <v>144</v>
      </c>
      <c r="G151" s="201"/>
      <c r="H151" s="201">
        <v>182.5</v>
      </c>
      <c r="I151" s="203">
        <v>181</v>
      </c>
      <c r="J151" s="204" t="s">
        <v>681</v>
      </c>
      <c r="K151" s="205">
        <f t="shared" si="36"/>
        <v>38.5</v>
      </c>
      <c r="L151" s="206">
        <f t="shared" si="37"/>
        <v>0.2673611111111111</v>
      </c>
      <c r="M151" s="201" t="s">
        <v>591</v>
      </c>
      <c r="N151" s="207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42</v>
      </c>
      <c r="B152" s="199">
        <v>42291</v>
      </c>
      <c r="C152" s="199"/>
      <c r="D152" s="200" t="s">
        <v>684</v>
      </c>
      <c r="E152" s="201" t="s">
        <v>623</v>
      </c>
      <c r="F152" s="202">
        <v>264</v>
      </c>
      <c r="G152" s="201"/>
      <c r="H152" s="201">
        <v>311</v>
      </c>
      <c r="I152" s="203">
        <v>311</v>
      </c>
      <c r="J152" s="204" t="s">
        <v>681</v>
      </c>
      <c r="K152" s="205">
        <f t="shared" si="36"/>
        <v>47</v>
      </c>
      <c r="L152" s="206">
        <f t="shared" si="37"/>
        <v>0.17803030303030304</v>
      </c>
      <c r="M152" s="201" t="s">
        <v>591</v>
      </c>
      <c r="N152" s="207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43</v>
      </c>
      <c r="B153" s="199">
        <v>42318</v>
      </c>
      <c r="C153" s="199"/>
      <c r="D153" s="200" t="s">
        <v>685</v>
      </c>
      <c r="E153" s="201" t="s">
        <v>593</v>
      </c>
      <c r="F153" s="202">
        <v>549.5</v>
      </c>
      <c r="G153" s="201"/>
      <c r="H153" s="201">
        <v>630</v>
      </c>
      <c r="I153" s="203">
        <v>630</v>
      </c>
      <c r="J153" s="204" t="s">
        <v>681</v>
      </c>
      <c r="K153" s="205">
        <f t="shared" si="36"/>
        <v>80.5</v>
      </c>
      <c r="L153" s="206">
        <f t="shared" si="37"/>
        <v>0.1464968152866242</v>
      </c>
      <c r="M153" s="201" t="s">
        <v>591</v>
      </c>
      <c r="N153" s="207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44</v>
      </c>
      <c r="B154" s="199">
        <v>42342</v>
      </c>
      <c r="C154" s="199"/>
      <c r="D154" s="200" t="s">
        <v>686</v>
      </c>
      <c r="E154" s="201" t="s">
        <v>623</v>
      </c>
      <c r="F154" s="202">
        <v>1027.5</v>
      </c>
      <c r="G154" s="201"/>
      <c r="H154" s="201">
        <v>1315</v>
      </c>
      <c r="I154" s="203">
        <v>1250</v>
      </c>
      <c r="J154" s="204" t="s">
        <v>681</v>
      </c>
      <c r="K154" s="205">
        <f t="shared" si="36"/>
        <v>287.5</v>
      </c>
      <c r="L154" s="206">
        <f t="shared" si="37"/>
        <v>0.27980535279805352</v>
      </c>
      <c r="M154" s="201" t="s">
        <v>591</v>
      </c>
      <c r="N154" s="207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45</v>
      </c>
      <c r="B155" s="199">
        <v>42367</v>
      </c>
      <c r="C155" s="199"/>
      <c r="D155" s="200" t="s">
        <v>687</v>
      </c>
      <c r="E155" s="201" t="s">
        <v>623</v>
      </c>
      <c r="F155" s="202">
        <v>465</v>
      </c>
      <c r="G155" s="201"/>
      <c r="H155" s="201">
        <v>540</v>
      </c>
      <c r="I155" s="203">
        <v>540</v>
      </c>
      <c r="J155" s="204" t="s">
        <v>681</v>
      </c>
      <c r="K155" s="205">
        <f t="shared" si="36"/>
        <v>75</v>
      </c>
      <c r="L155" s="206">
        <f t="shared" si="37"/>
        <v>0.16129032258064516</v>
      </c>
      <c r="M155" s="201" t="s">
        <v>591</v>
      </c>
      <c r="N155" s="207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46</v>
      </c>
      <c r="B156" s="199">
        <v>42380</v>
      </c>
      <c r="C156" s="199"/>
      <c r="D156" s="200" t="s">
        <v>383</v>
      </c>
      <c r="E156" s="201" t="s">
        <v>593</v>
      </c>
      <c r="F156" s="202">
        <v>81</v>
      </c>
      <c r="G156" s="201"/>
      <c r="H156" s="201">
        <v>110</v>
      </c>
      <c r="I156" s="203">
        <v>110</v>
      </c>
      <c r="J156" s="204" t="s">
        <v>681</v>
      </c>
      <c r="K156" s="205">
        <f t="shared" si="36"/>
        <v>29</v>
      </c>
      <c r="L156" s="206">
        <f t="shared" si="37"/>
        <v>0.35802469135802467</v>
      </c>
      <c r="M156" s="201" t="s">
        <v>591</v>
      </c>
      <c r="N156" s="207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47</v>
      </c>
      <c r="B157" s="199">
        <v>42382</v>
      </c>
      <c r="C157" s="199"/>
      <c r="D157" s="200" t="s">
        <v>688</v>
      </c>
      <c r="E157" s="201" t="s">
        <v>593</v>
      </c>
      <c r="F157" s="202">
        <v>417.5</v>
      </c>
      <c r="G157" s="201"/>
      <c r="H157" s="201">
        <v>547</v>
      </c>
      <c r="I157" s="203">
        <v>535</v>
      </c>
      <c r="J157" s="204" t="s">
        <v>681</v>
      </c>
      <c r="K157" s="205">
        <f t="shared" si="36"/>
        <v>129.5</v>
      </c>
      <c r="L157" s="206">
        <f t="shared" si="37"/>
        <v>0.31017964071856285</v>
      </c>
      <c r="M157" s="201" t="s">
        <v>591</v>
      </c>
      <c r="N157" s="20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48</v>
      </c>
      <c r="B158" s="199">
        <v>42408</v>
      </c>
      <c r="C158" s="199"/>
      <c r="D158" s="200" t="s">
        <v>689</v>
      </c>
      <c r="E158" s="201" t="s">
        <v>623</v>
      </c>
      <c r="F158" s="202">
        <v>650</v>
      </c>
      <c r="G158" s="201"/>
      <c r="H158" s="201">
        <v>800</v>
      </c>
      <c r="I158" s="203">
        <v>800</v>
      </c>
      <c r="J158" s="204" t="s">
        <v>681</v>
      </c>
      <c r="K158" s="205">
        <f t="shared" si="36"/>
        <v>150</v>
      </c>
      <c r="L158" s="206">
        <f t="shared" si="37"/>
        <v>0.23076923076923078</v>
      </c>
      <c r="M158" s="201" t="s">
        <v>591</v>
      </c>
      <c r="N158" s="207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49</v>
      </c>
      <c r="B159" s="199">
        <v>42433</v>
      </c>
      <c r="C159" s="199"/>
      <c r="D159" s="200" t="s">
        <v>211</v>
      </c>
      <c r="E159" s="201" t="s">
        <v>623</v>
      </c>
      <c r="F159" s="202">
        <v>437.5</v>
      </c>
      <c r="G159" s="201"/>
      <c r="H159" s="201">
        <v>504.5</v>
      </c>
      <c r="I159" s="203">
        <v>522</v>
      </c>
      <c r="J159" s="204" t="s">
        <v>690</v>
      </c>
      <c r="K159" s="205">
        <f t="shared" si="36"/>
        <v>67</v>
      </c>
      <c r="L159" s="206">
        <f t="shared" si="37"/>
        <v>0.15314285714285714</v>
      </c>
      <c r="M159" s="201" t="s">
        <v>591</v>
      </c>
      <c r="N159" s="207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50</v>
      </c>
      <c r="B160" s="199">
        <v>42438</v>
      </c>
      <c r="C160" s="199"/>
      <c r="D160" s="200" t="s">
        <v>691</v>
      </c>
      <c r="E160" s="201" t="s">
        <v>623</v>
      </c>
      <c r="F160" s="202">
        <v>189.5</v>
      </c>
      <c r="G160" s="201"/>
      <c r="H160" s="201">
        <v>218</v>
      </c>
      <c r="I160" s="203">
        <v>218</v>
      </c>
      <c r="J160" s="204" t="s">
        <v>681</v>
      </c>
      <c r="K160" s="205">
        <f t="shared" si="36"/>
        <v>28.5</v>
      </c>
      <c r="L160" s="206">
        <f t="shared" si="37"/>
        <v>0.15039577836411611</v>
      </c>
      <c r="M160" s="201" t="s">
        <v>591</v>
      </c>
      <c r="N160" s="207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8">
        <v>51</v>
      </c>
      <c r="B161" s="209">
        <v>42471</v>
      </c>
      <c r="C161" s="209"/>
      <c r="D161" s="217" t="s">
        <v>692</v>
      </c>
      <c r="E161" s="212" t="s">
        <v>623</v>
      </c>
      <c r="F161" s="212">
        <v>36.5</v>
      </c>
      <c r="G161" s="213"/>
      <c r="H161" s="213">
        <v>15.85</v>
      </c>
      <c r="I161" s="213">
        <v>60</v>
      </c>
      <c r="J161" s="214" t="s">
        <v>693</v>
      </c>
      <c r="K161" s="215">
        <f t="shared" si="36"/>
        <v>-20.65</v>
      </c>
      <c r="L161" s="216">
        <f t="shared" si="37"/>
        <v>-0.5657534246575342</v>
      </c>
      <c r="M161" s="212" t="s">
        <v>604</v>
      </c>
      <c r="N161" s="220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52</v>
      </c>
      <c r="B162" s="199">
        <v>42472</v>
      </c>
      <c r="C162" s="199"/>
      <c r="D162" s="200" t="s">
        <v>694</v>
      </c>
      <c r="E162" s="201" t="s">
        <v>623</v>
      </c>
      <c r="F162" s="202">
        <v>93</v>
      </c>
      <c r="G162" s="201"/>
      <c r="H162" s="201">
        <v>149</v>
      </c>
      <c r="I162" s="203">
        <v>140</v>
      </c>
      <c r="J162" s="204" t="s">
        <v>695</v>
      </c>
      <c r="K162" s="205">
        <f t="shared" si="36"/>
        <v>56</v>
      </c>
      <c r="L162" s="206">
        <f t="shared" si="37"/>
        <v>0.60215053763440862</v>
      </c>
      <c r="M162" s="201" t="s">
        <v>591</v>
      </c>
      <c r="N162" s="207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53</v>
      </c>
      <c r="B163" s="199">
        <v>42472</v>
      </c>
      <c r="C163" s="199"/>
      <c r="D163" s="200" t="s">
        <v>696</v>
      </c>
      <c r="E163" s="201" t="s">
        <v>623</v>
      </c>
      <c r="F163" s="202">
        <v>130</v>
      </c>
      <c r="G163" s="201"/>
      <c r="H163" s="201">
        <v>150</v>
      </c>
      <c r="I163" s="203" t="s">
        <v>697</v>
      </c>
      <c r="J163" s="204" t="s">
        <v>681</v>
      </c>
      <c r="K163" s="205">
        <f t="shared" si="36"/>
        <v>20</v>
      </c>
      <c r="L163" s="206">
        <f t="shared" si="37"/>
        <v>0.15384615384615385</v>
      </c>
      <c r="M163" s="201" t="s">
        <v>591</v>
      </c>
      <c r="N163" s="207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54</v>
      </c>
      <c r="B164" s="199">
        <v>42473</v>
      </c>
      <c r="C164" s="199"/>
      <c r="D164" s="200" t="s">
        <v>698</v>
      </c>
      <c r="E164" s="201" t="s">
        <v>623</v>
      </c>
      <c r="F164" s="202">
        <v>196</v>
      </c>
      <c r="G164" s="201"/>
      <c r="H164" s="201">
        <v>299</v>
      </c>
      <c r="I164" s="203">
        <v>299</v>
      </c>
      <c r="J164" s="204" t="s">
        <v>681</v>
      </c>
      <c r="K164" s="205">
        <v>103</v>
      </c>
      <c r="L164" s="206">
        <v>0.52551020408163296</v>
      </c>
      <c r="M164" s="201" t="s">
        <v>591</v>
      </c>
      <c r="N164" s="207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55</v>
      </c>
      <c r="B165" s="199">
        <v>42473</v>
      </c>
      <c r="C165" s="199"/>
      <c r="D165" s="200" t="s">
        <v>699</v>
      </c>
      <c r="E165" s="201" t="s">
        <v>623</v>
      </c>
      <c r="F165" s="202">
        <v>88</v>
      </c>
      <c r="G165" s="201"/>
      <c r="H165" s="201">
        <v>103</v>
      </c>
      <c r="I165" s="203">
        <v>103</v>
      </c>
      <c r="J165" s="204" t="s">
        <v>681</v>
      </c>
      <c r="K165" s="205">
        <v>15</v>
      </c>
      <c r="L165" s="206">
        <v>0.170454545454545</v>
      </c>
      <c r="M165" s="201" t="s">
        <v>591</v>
      </c>
      <c r="N165" s="207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56</v>
      </c>
      <c r="B166" s="199">
        <v>42492</v>
      </c>
      <c r="C166" s="199"/>
      <c r="D166" s="200" t="s">
        <v>700</v>
      </c>
      <c r="E166" s="201" t="s">
        <v>623</v>
      </c>
      <c r="F166" s="202">
        <v>127.5</v>
      </c>
      <c r="G166" s="201"/>
      <c r="H166" s="201">
        <v>148</v>
      </c>
      <c r="I166" s="203" t="s">
        <v>701</v>
      </c>
      <c r="J166" s="204" t="s">
        <v>681</v>
      </c>
      <c r="K166" s="205">
        <f t="shared" ref="K166:K170" si="38">H166-F166</f>
        <v>20.5</v>
      </c>
      <c r="L166" s="206">
        <f t="shared" ref="L166:L170" si="39">K166/F166</f>
        <v>0.16078431372549021</v>
      </c>
      <c r="M166" s="201" t="s">
        <v>591</v>
      </c>
      <c r="N166" s="207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57</v>
      </c>
      <c r="B167" s="199">
        <v>42493</v>
      </c>
      <c r="C167" s="199"/>
      <c r="D167" s="200" t="s">
        <v>702</v>
      </c>
      <c r="E167" s="201" t="s">
        <v>623</v>
      </c>
      <c r="F167" s="202">
        <v>675</v>
      </c>
      <c r="G167" s="201"/>
      <c r="H167" s="201">
        <v>815</v>
      </c>
      <c r="I167" s="203" t="s">
        <v>703</v>
      </c>
      <c r="J167" s="204" t="s">
        <v>681</v>
      </c>
      <c r="K167" s="205">
        <f t="shared" si="38"/>
        <v>140</v>
      </c>
      <c r="L167" s="206">
        <f t="shared" si="39"/>
        <v>0.2074074074074074</v>
      </c>
      <c r="M167" s="201" t="s">
        <v>591</v>
      </c>
      <c r="N167" s="207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8">
        <v>58</v>
      </c>
      <c r="B168" s="209">
        <v>42522</v>
      </c>
      <c r="C168" s="209"/>
      <c r="D168" s="210" t="s">
        <v>704</v>
      </c>
      <c r="E168" s="211" t="s">
        <v>623</v>
      </c>
      <c r="F168" s="212">
        <v>500</v>
      </c>
      <c r="G168" s="212"/>
      <c r="H168" s="213">
        <v>232.5</v>
      </c>
      <c r="I168" s="213" t="s">
        <v>705</v>
      </c>
      <c r="J168" s="214" t="s">
        <v>706</v>
      </c>
      <c r="K168" s="215">
        <f t="shared" si="38"/>
        <v>-267.5</v>
      </c>
      <c r="L168" s="216">
        <f t="shared" si="39"/>
        <v>-0.53500000000000003</v>
      </c>
      <c r="M168" s="212" t="s">
        <v>604</v>
      </c>
      <c r="N168" s="209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59</v>
      </c>
      <c r="B169" s="199">
        <v>42527</v>
      </c>
      <c r="C169" s="199"/>
      <c r="D169" s="200" t="s">
        <v>542</v>
      </c>
      <c r="E169" s="201" t="s">
        <v>623</v>
      </c>
      <c r="F169" s="202">
        <v>110</v>
      </c>
      <c r="G169" s="201"/>
      <c r="H169" s="201">
        <v>126.5</v>
      </c>
      <c r="I169" s="203">
        <v>125</v>
      </c>
      <c r="J169" s="204" t="s">
        <v>632</v>
      </c>
      <c r="K169" s="205">
        <f t="shared" si="38"/>
        <v>16.5</v>
      </c>
      <c r="L169" s="206">
        <f t="shared" si="39"/>
        <v>0.15</v>
      </c>
      <c r="M169" s="201" t="s">
        <v>591</v>
      </c>
      <c r="N169" s="207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60</v>
      </c>
      <c r="B170" s="199">
        <v>42538</v>
      </c>
      <c r="C170" s="199"/>
      <c r="D170" s="200" t="s">
        <v>707</v>
      </c>
      <c r="E170" s="201" t="s">
        <v>623</v>
      </c>
      <c r="F170" s="202">
        <v>44</v>
      </c>
      <c r="G170" s="201"/>
      <c r="H170" s="201">
        <v>69.5</v>
      </c>
      <c r="I170" s="203">
        <v>69.5</v>
      </c>
      <c r="J170" s="204" t="s">
        <v>708</v>
      </c>
      <c r="K170" s="205">
        <f t="shared" si="38"/>
        <v>25.5</v>
      </c>
      <c r="L170" s="206">
        <f t="shared" si="39"/>
        <v>0.57954545454545459</v>
      </c>
      <c r="M170" s="201" t="s">
        <v>591</v>
      </c>
      <c r="N170" s="20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61</v>
      </c>
      <c r="B171" s="199">
        <v>42549</v>
      </c>
      <c r="C171" s="199"/>
      <c r="D171" s="200" t="s">
        <v>709</v>
      </c>
      <c r="E171" s="201" t="s">
        <v>623</v>
      </c>
      <c r="F171" s="202">
        <v>262.5</v>
      </c>
      <c r="G171" s="201"/>
      <c r="H171" s="201">
        <v>340</v>
      </c>
      <c r="I171" s="203">
        <v>333</v>
      </c>
      <c r="J171" s="204" t="s">
        <v>710</v>
      </c>
      <c r="K171" s="205">
        <v>77.5</v>
      </c>
      <c r="L171" s="206">
        <v>0.29523809523809502</v>
      </c>
      <c r="M171" s="201" t="s">
        <v>591</v>
      </c>
      <c r="N171" s="207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62</v>
      </c>
      <c r="B172" s="199">
        <v>42549</v>
      </c>
      <c r="C172" s="199"/>
      <c r="D172" s="200" t="s">
        <v>711</v>
      </c>
      <c r="E172" s="201" t="s">
        <v>623</v>
      </c>
      <c r="F172" s="202">
        <v>840</v>
      </c>
      <c r="G172" s="201"/>
      <c r="H172" s="201">
        <v>1230</v>
      </c>
      <c r="I172" s="203">
        <v>1230</v>
      </c>
      <c r="J172" s="204" t="s">
        <v>681</v>
      </c>
      <c r="K172" s="205">
        <v>390</v>
      </c>
      <c r="L172" s="206">
        <v>0.46428571428571402</v>
      </c>
      <c r="M172" s="201" t="s">
        <v>591</v>
      </c>
      <c r="N172" s="207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1">
        <v>63</v>
      </c>
      <c r="B173" s="222">
        <v>42556</v>
      </c>
      <c r="C173" s="222"/>
      <c r="D173" s="223" t="s">
        <v>712</v>
      </c>
      <c r="E173" s="224" t="s">
        <v>623</v>
      </c>
      <c r="F173" s="224">
        <v>395</v>
      </c>
      <c r="G173" s="225"/>
      <c r="H173" s="225">
        <f>(468.5+342.5)/2</f>
        <v>405.5</v>
      </c>
      <c r="I173" s="225">
        <v>510</v>
      </c>
      <c r="J173" s="226" t="s">
        <v>713</v>
      </c>
      <c r="K173" s="227">
        <f t="shared" ref="K173:K179" si="40">H173-F173</f>
        <v>10.5</v>
      </c>
      <c r="L173" s="228">
        <f t="shared" ref="L173:L179" si="41">K173/F173</f>
        <v>2.6582278481012658E-2</v>
      </c>
      <c r="M173" s="224" t="s">
        <v>714</v>
      </c>
      <c r="N173" s="222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8">
        <v>64</v>
      </c>
      <c r="B174" s="209">
        <v>42584</v>
      </c>
      <c r="C174" s="209"/>
      <c r="D174" s="210" t="s">
        <v>715</v>
      </c>
      <c r="E174" s="211" t="s">
        <v>593</v>
      </c>
      <c r="F174" s="212">
        <f>169.5-12.8</f>
        <v>156.69999999999999</v>
      </c>
      <c r="G174" s="212"/>
      <c r="H174" s="213">
        <v>77</v>
      </c>
      <c r="I174" s="213" t="s">
        <v>716</v>
      </c>
      <c r="J174" s="214" t="s">
        <v>717</v>
      </c>
      <c r="K174" s="215">
        <f t="shared" si="40"/>
        <v>-79.699999999999989</v>
      </c>
      <c r="L174" s="216">
        <f t="shared" si="41"/>
        <v>-0.50861518825781749</v>
      </c>
      <c r="M174" s="212" t="s">
        <v>604</v>
      </c>
      <c r="N174" s="209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65</v>
      </c>
      <c r="B175" s="209">
        <v>42586</v>
      </c>
      <c r="C175" s="209"/>
      <c r="D175" s="210" t="s">
        <v>718</v>
      </c>
      <c r="E175" s="211" t="s">
        <v>623</v>
      </c>
      <c r="F175" s="212">
        <v>400</v>
      </c>
      <c r="G175" s="212"/>
      <c r="H175" s="213">
        <v>305</v>
      </c>
      <c r="I175" s="213">
        <v>475</v>
      </c>
      <c r="J175" s="214" t="s">
        <v>719</v>
      </c>
      <c r="K175" s="215">
        <f t="shared" si="40"/>
        <v>-95</v>
      </c>
      <c r="L175" s="216">
        <f t="shared" si="41"/>
        <v>-0.23749999999999999</v>
      </c>
      <c r="M175" s="212" t="s">
        <v>604</v>
      </c>
      <c r="N175" s="209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66</v>
      </c>
      <c r="B176" s="199">
        <v>42593</v>
      </c>
      <c r="C176" s="199"/>
      <c r="D176" s="200" t="s">
        <v>720</v>
      </c>
      <c r="E176" s="201" t="s">
        <v>623</v>
      </c>
      <c r="F176" s="202">
        <v>86.5</v>
      </c>
      <c r="G176" s="201"/>
      <c r="H176" s="201">
        <v>130</v>
      </c>
      <c r="I176" s="203">
        <v>130</v>
      </c>
      <c r="J176" s="204" t="s">
        <v>721</v>
      </c>
      <c r="K176" s="205">
        <f t="shared" si="40"/>
        <v>43.5</v>
      </c>
      <c r="L176" s="206">
        <f t="shared" si="41"/>
        <v>0.50289017341040465</v>
      </c>
      <c r="M176" s="201" t="s">
        <v>591</v>
      </c>
      <c r="N176" s="207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8">
        <v>67</v>
      </c>
      <c r="B177" s="209">
        <v>42600</v>
      </c>
      <c r="C177" s="209"/>
      <c r="D177" s="210" t="s">
        <v>110</v>
      </c>
      <c r="E177" s="211" t="s">
        <v>623</v>
      </c>
      <c r="F177" s="212">
        <v>133.5</v>
      </c>
      <c r="G177" s="212"/>
      <c r="H177" s="213">
        <v>126.5</v>
      </c>
      <c r="I177" s="213">
        <v>178</v>
      </c>
      <c r="J177" s="214" t="s">
        <v>722</v>
      </c>
      <c r="K177" s="215">
        <f t="shared" si="40"/>
        <v>-7</v>
      </c>
      <c r="L177" s="216">
        <f t="shared" si="41"/>
        <v>-5.2434456928838954E-2</v>
      </c>
      <c r="M177" s="212" t="s">
        <v>604</v>
      </c>
      <c r="N177" s="209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68</v>
      </c>
      <c r="B178" s="199">
        <v>42613</v>
      </c>
      <c r="C178" s="199"/>
      <c r="D178" s="200" t="s">
        <v>723</v>
      </c>
      <c r="E178" s="201" t="s">
        <v>623</v>
      </c>
      <c r="F178" s="202">
        <v>560</v>
      </c>
      <c r="G178" s="201"/>
      <c r="H178" s="201">
        <v>725</v>
      </c>
      <c r="I178" s="203">
        <v>725</v>
      </c>
      <c r="J178" s="204" t="s">
        <v>625</v>
      </c>
      <c r="K178" s="205">
        <f t="shared" si="40"/>
        <v>165</v>
      </c>
      <c r="L178" s="206">
        <f t="shared" si="41"/>
        <v>0.29464285714285715</v>
      </c>
      <c r="M178" s="201" t="s">
        <v>591</v>
      </c>
      <c r="N178" s="207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69</v>
      </c>
      <c r="B179" s="199">
        <v>42614</v>
      </c>
      <c r="C179" s="199"/>
      <c r="D179" s="200" t="s">
        <v>724</v>
      </c>
      <c r="E179" s="201" t="s">
        <v>623</v>
      </c>
      <c r="F179" s="202">
        <v>160.5</v>
      </c>
      <c r="G179" s="201"/>
      <c r="H179" s="201">
        <v>210</v>
      </c>
      <c r="I179" s="203">
        <v>210</v>
      </c>
      <c r="J179" s="204" t="s">
        <v>625</v>
      </c>
      <c r="K179" s="205">
        <f t="shared" si="40"/>
        <v>49.5</v>
      </c>
      <c r="L179" s="206">
        <f t="shared" si="41"/>
        <v>0.30841121495327101</v>
      </c>
      <c r="M179" s="201" t="s">
        <v>591</v>
      </c>
      <c r="N179" s="207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70</v>
      </c>
      <c r="B180" s="199">
        <v>42646</v>
      </c>
      <c r="C180" s="199"/>
      <c r="D180" s="200" t="s">
        <v>397</v>
      </c>
      <c r="E180" s="201" t="s">
        <v>623</v>
      </c>
      <c r="F180" s="202">
        <v>430</v>
      </c>
      <c r="G180" s="201"/>
      <c r="H180" s="201">
        <v>596</v>
      </c>
      <c r="I180" s="203">
        <v>575</v>
      </c>
      <c r="J180" s="204" t="s">
        <v>725</v>
      </c>
      <c r="K180" s="205">
        <v>166</v>
      </c>
      <c r="L180" s="206">
        <v>0.38604651162790699</v>
      </c>
      <c r="M180" s="201" t="s">
        <v>591</v>
      </c>
      <c r="N180" s="207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71</v>
      </c>
      <c r="B181" s="199">
        <v>42657</v>
      </c>
      <c r="C181" s="199"/>
      <c r="D181" s="200" t="s">
        <v>726</v>
      </c>
      <c r="E181" s="201" t="s">
        <v>623</v>
      </c>
      <c r="F181" s="202">
        <v>280</v>
      </c>
      <c r="G181" s="201"/>
      <c r="H181" s="201">
        <v>345</v>
      </c>
      <c r="I181" s="203">
        <v>345</v>
      </c>
      <c r="J181" s="204" t="s">
        <v>625</v>
      </c>
      <c r="K181" s="205">
        <f t="shared" ref="K181:K186" si="42">H181-F181</f>
        <v>65</v>
      </c>
      <c r="L181" s="206">
        <f t="shared" ref="L181:L182" si="43">K181/F181</f>
        <v>0.23214285714285715</v>
      </c>
      <c r="M181" s="201" t="s">
        <v>591</v>
      </c>
      <c r="N181" s="207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72</v>
      </c>
      <c r="B182" s="199">
        <v>42657</v>
      </c>
      <c r="C182" s="199"/>
      <c r="D182" s="200" t="s">
        <v>727</v>
      </c>
      <c r="E182" s="201" t="s">
        <v>623</v>
      </c>
      <c r="F182" s="202">
        <v>245</v>
      </c>
      <c r="G182" s="201"/>
      <c r="H182" s="201">
        <v>325.5</v>
      </c>
      <c r="I182" s="203">
        <v>330</v>
      </c>
      <c r="J182" s="204" t="s">
        <v>728</v>
      </c>
      <c r="K182" s="205">
        <f t="shared" si="42"/>
        <v>80.5</v>
      </c>
      <c r="L182" s="206">
        <f t="shared" si="43"/>
        <v>0.32857142857142857</v>
      </c>
      <c r="M182" s="201" t="s">
        <v>591</v>
      </c>
      <c r="N182" s="207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73</v>
      </c>
      <c r="B183" s="199">
        <v>42660</v>
      </c>
      <c r="C183" s="199"/>
      <c r="D183" s="200" t="s">
        <v>347</v>
      </c>
      <c r="E183" s="201" t="s">
        <v>623</v>
      </c>
      <c r="F183" s="202">
        <v>125</v>
      </c>
      <c r="G183" s="201"/>
      <c r="H183" s="201">
        <v>160</v>
      </c>
      <c r="I183" s="203">
        <v>160</v>
      </c>
      <c r="J183" s="204" t="s">
        <v>681</v>
      </c>
      <c r="K183" s="205">
        <f t="shared" si="42"/>
        <v>35</v>
      </c>
      <c r="L183" s="206">
        <v>0.28000000000000003</v>
      </c>
      <c r="M183" s="201" t="s">
        <v>591</v>
      </c>
      <c r="N183" s="207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74</v>
      </c>
      <c r="B184" s="199">
        <v>42660</v>
      </c>
      <c r="C184" s="199"/>
      <c r="D184" s="200" t="s">
        <v>470</v>
      </c>
      <c r="E184" s="201" t="s">
        <v>623</v>
      </c>
      <c r="F184" s="202">
        <v>114</v>
      </c>
      <c r="G184" s="201"/>
      <c r="H184" s="201">
        <v>145</v>
      </c>
      <c r="I184" s="203">
        <v>145</v>
      </c>
      <c r="J184" s="204" t="s">
        <v>681</v>
      </c>
      <c r="K184" s="205">
        <f t="shared" si="42"/>
        <v>31</v>
      </c>
      <c r="L184" s="206">
        <f t="shared" ref="L184:L186" si="44">K184/F184</f>
        <v>0.27192982456140352</v>
      </c>
      <c r="M184" s="201" t="s">
        <v>591</v>
      </c>
      <c r="N184" s="207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75</v>
      </c>
      <c r="B185" s="199">
        <v>42660</v>
      </c>
      <c r="C185" s="199"/>
      <c r="D185" s="200" t="s">
        <v>729</v>
      </c>
      <c r="E185" s="201" t="s">
        <v>623</v>
      </c>
      <c r="F185" s="202">
        <v>212</v>
      </c>
      <c r="G185" s="201"/>
      <c r="H185" s="201">
        <v>280</v>
      </c>
      <c r="I185" s="203">
        <v>276</v>
      </c>
      <c r="J185" s="204" t="s">
        <v>730</v>
      </c>
      <c r="K185" s="205">
        <f t="shared" si="42"/>
        <v>68</v>
      </c>
      <c r="L185" s="206">
        <f t="shared" si="44"/>
        <v>0.32075471698113206</v>
      </c>
      <c r="M185" s="201" t="s">
        <v>591</v>
      </c>
      <c r="N185" s="207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76</v>
      </c>
      <c r="B186" s="199">
        <v>42678</v>
      </c>
      <c r="C186" s="199"/>
      <c r="D186" s="200" t="s">
        <v>458</v>
      </c>
      <c r="E186" s="201" t="s">
        <v>623</v>
      </c>
      <c r="F186" s="202">
        <v>155</v>
      </c>
      <c r="G186" s="201"/>
      <c r="H186" s="201">
        <v>210</v>
      </c>
      <c r="I186" s="203">
        <v>210</v>
      </c>
      <c r="J186" s="204" t="s">
        <v>731</v>
      </c>
      <c r="K186" s="205">
        <f t="shared" si="42"/>
        <v>55</v>
      </c>
      <c r="L186" s="206">
        <f t="shared" si="44"/>
        <v>0.35483870967741937</v>
      </c>
      <c r="M186" s="201" t="s">
        <v>591</v>
      </c>
      <c r="N186" s="207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77</v>
      </c>
      <c r="B187" s="209">
        <v>42710</v>
      </c>
      <c r="C187" s="209"/>
      <c r="D187" s="210" t="s">
        <v>732</v>
      </c>
      <c r="E187" s="211" t="s">
        <v>623</v>
      </c>
      <c r="F187" s="212">
        <v>150.5</v>
      </c>
      <c r="G187" s="212"/>
      <c r="H187" s="213">
        <v>72.5</v>
      </c>
      <c r="I187" s="213">
        <v>174</v>
      </c>
      <c r="J187" s="214" t="s">
        <v>733</v>
      </c>
      <c r="K187" s="215">
        <v>-78</v>
      </c>
      <c r="L187" s="216">
        <v>-0.51827242524916906</v>
      </c>
      <c r="M187" s="212" t="s">
        <v>604</v>
      </c>
      <c r="N187" s="209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78</v>
      </c>
      <c r="B188" s="199">
        <v>42712</v>
      </c>
      <c r="C188" s="199"/>
      <c r="D188" s="200" t="s">
        <v>734</v>
      </c>
      <c r="E188" s="201" t="s">
        <v>623</v>
      </c>
      <c r="F188" s="202">
        <v>380</v>
      </c>
      <c r="G188" s="201"/>
      <c r="H188" s="201">
        <v>478</v>
      </c>
      <c r="I188" s="203">
        <v>468</v>
      </c>
      <c r="J188" s="204" t="s">
        <v>681</v>
      </c>
      <c r="K188" s="205">
        <f t="shared" ref="K188:K190" si="45">H188-F188</f>
        <v>98</v>
      </c>
      <c r="L188" s="206">
        <f t="shared" ref="L188:L190" si="46">K188/F188</f>
        <v>0.25789473684210529</v>
      </c>
      <c r="M188" s="201" t="s">
        <v>591</v>
      </c>
      <c r="N188" s="207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79</v>
      </c>
      <c r="B189" s="199">
        <v>42734</v>
      </c>
      <c r="C189" s="199"/>
      <c r="D189" s="200" t="s">
        <v>109</v>
      </c>
      <c r="E189" s="201" t="s">
        <v>623</v>
      </c>
      <c r="F189" s="202">
        <v>305</v>
      </c>
      <c r="G189" s="201"/>
      <c r="H189" s="201">
        <v>375</v>
      </c>
      <c r="I189" s="203">
        <v>375</v>
      </c>
      <c r="J189" s="204" t="s">
        <v>681</v>
      </c>
      <c r="K189" s="205">
        <f t="shared" si="45"/>
        <v>70</v>
      </c>
      <c r="L189" s="206">
        <f t="shared" si="46"/>
        <v>0.22950819672131148</v>
      </c>
      <c r="M189" s="201" t="s">
        <v>591</v>
      </c>
      <c r="N189" s="207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80</v>
      </c>
      <c r="B190" s="199">
        <v>42739</v>
      </c>
      <c r="C190" s="199"/>
      <c r="D190" s="200" t="s">
        <v>95</v>
      </c>
      <c r="E190" s="201" t="s">
        <v>623</v>
      </c>
      <c r="F190" s="202">
        <v>99.5</v>
      </c>
      <c r="G190" s="201"/>
      <c r="H190" s="201">
        <v>158</v>
      </c>
      <c r="I190" s="203">
        <v>158</v>
      </c>
      <c r="J190" s="204" t="s">
        <v>681</v>
      </c>
      <c r="K190" s="205">
        <f t="shared" si="45"/>
        <v>58.5</v>
      </c>
      <c r="L190" s="206">
        <f t="shared" si="46"/>
        <v>0.5879396984924623</v>
      </c>
      <c r="M190" s="201" t="s">
        <v>591</v>
      </c>
      <c r="N190" s="207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81</v>
      </c>
      <c r="B191" s="199">
        <v>42739</v>
      </c>
      <c r="C191" s="199"/>
      <c r="D191" s="200" t="s">
        <v>95</v>
      </c>
      <c r="E191" s="201" t="s">
        <v>623</v>
      </c>
      <c r="F191" s="202">
        <v>99.5</v>
      </c>
      <c r="G191" s="201"/>
      <c r="H191" s="201">
        <v>158</v>
      </c>
      <c r="I191" s="203">
        <v>158</v>
      </c>
      <c r="J191" s="204" t="s">
        <v>681</v>
      </c>
      <c r="K191" s="205">
        <v>58.5</v>
      </c>
      <c r="L191" s="206">
        <v>0.58793969849246197</v>
      </c>
      <c r="M191" s="201" t="s">
        <v>591</v>
      </c>
      <c r="N191" s="207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82</v>
      </c>
      <c r="B192" s="199">
        <v>42786</v>
      </c>
      <c r="C192" s="199"/>
      <c r="D192" s="200" t="s">
        <v>186</v>
      </c>
      <c r="E192" s="201" t="s">
        <v>623</v>
      </c>
      <c r="F192" s="202">
        <v>140.5</v>
      </c>
      <c r="G192" s="201"/>
      <c r="H192" s="201">
        <v>220</v>
      </c>
      <c r="I192" s="203">
        <v>220</v>
      </c>
      <c r="J192" s="204" t="s">
        <v>681</v>
      </c>
      <c r="K192" s="205">
        <f>H192-F192</f>
        <v>79.5</v>
      </c>
      <c r="L192" s="206">
        <f>K192/F192</f>
        <v>0.5658362989323843</v>
      </c>
      <c r="M192" s="201" t="s">
        <v>591</v>
      </c>
      <c r="N192" s="207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83</v>
      </c>
      <c r="B193" s="199">
        <v>42786</v>
      </c>
      <c r="C193" s="199"/>
      <c r="D193" s="200" t="s">
        <v>735</v>
      </c>
      <c r="E193" s="201" t="s">
        <v>623</v>
      </c>
      <c r="F193" s="202">
        <v>202.5</v>
      </c>
      <c r="G193" s="201"/>
      <c r="H193" s="201">
        <v>234</v>
      </c>
      <c r="I193" s="203">
        <v>234</v>
      </c>
      <c r="J193" s="204" t="s">
        <v>681</v>
      </c>
      <c r="K193" s="205">
        <v>31.5</v>
      </c>
      <c r="L193" s="206">
        <v>0.155555555555556</v>
      </c>
      <c r="M193" s="201" t="s">
        <v>591</v>
      </c>
      <c r="N193" s="207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84</v>
      </c>
      <c r="B194" s="199">
        <v>42818</v>
      </c>
      <c r="C194" s="199"/>
      <c r="D194" s="200" t="s">
        <v>736</v>
      </c>
      <c r="E194" s="201" t="s">
        <v>623</v>
      </c>
      <c r="F194" s="202">
        <v>300.5</v>
      </c>
      <c r="G194" s="201"/>
      <c r="H194" s="201">
        <v>417.5</v>
      </c>
      <c r="I194" s="203">
        <v>420</v>
      </c>
      <c r="J194" s="204" t="s">
        <v>737</v>
      </c>
      <c r="K194" s="205">
        <f>H194-F194</f>
        <v>117</v>
      </c>
      <c r="L194" s="206">
        <f>K194/F194</f>
        <v>0.38935108153078202</v>
      </c>
      <c r="M194" s="201" t="s">
        <v>591</v>
      </c>
      <c r="N194" s="207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85</v>
      </c>
      <c r="B195" s="199">
        <v>42818</v>
      </c>
      <c r="C195" s="199"/>
      <c r="D195" s="200" t="s">
        <v>711</v>
      </c>
      <c r="E195" s="201" t="s">
        <v>623</v>
      </c>
      <c r="F195" s="202">
        <v>850</v>
      </c>
      <c r="G195" s="201"/>
      <c r="H195" s="201">
        <v>1042.5</v>
      </c>
      <c r="I195" s="203">
        <v>1023</v>
      </c>
      <c r="J195" s="204" t="s">
        <v>738</v>
      </c>
      <c r="K195" s="205">
        <v>192.5</v>
      </c>
      <c r="L195" s="206">
        <v>0.22647058823529401</v>
      </c>
      <c r="M195" s="201" t="s">
        <v>591</v>
      </c>
      <c r="N195" s="207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86</v>
      </c>
      <c r="B196" s="199">
        <v>42830</v>
      </c>
      <c r="C196" s="199"/>
      <c r="D196" s="200" t="s">
        <v>489</v>
      </c>
      <c r="E196" s="201" t="s">
        <v>623</v>
      </c>
      <c r="F196" s="202">
        <v>785</v>
      </c>
      <c r="G196" s="201"/>
      <c r="H196" s="201">
        <v>930</v>
      </c>
      <c r="I196" s="203">
        <v>920</v>
      </c>
      <c r="J196" s="204" t="s">
        <v>739</v>
      </c>
      <c r="K196" s="205">
        <f>H196-F196</f>
        <v>145</v>
      </c>
      <c r="L196" s="206">
        <f>K196/F196</f>
        <v>0.18471337579617833</v>
      </c>
      <c r="M196" s="201" t="s">
        <v>591</v>
      </c>
      <c r="N196" s="207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8">
        <v>87</v>
      </c>
      <c r="B197" s="209">
        <v>42831</v>
      </c>
      <c r="C197" s="209"/>
      <c r="D197" s="210" t="s">
        <v>740</v>
      </c>
      <c r="E197" s="211" t="s">
        <v>623</v>
      </c>
      <c r="F197" s="212">
        <v>40</v>
      </c>
      <c r="G197" s="212"/>
      <c r="H197" s="213">
        <v>13.1</v>
      </c>
      <c r="I197" s="213">
        <v>60</v>
      </c>
      <c r="J197" s="214" t="s">
        <v>741</v>
      </c>
      <c r="K197" s="215">
        <v>-26.9</v>
      </c>
      <c r="L197" s="216">
        <v>-0.67249999999999999</v>
      </c>
      <c r="M197" s="212" t="s">
        <v>604</v>
      </c>
      <c r="N197" s="209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88</v>
      </c>
      <c r="B198" s="199">
        <v>42837</v>
      </c>
      <c r="C198" s="199"/>
      <c r="D198" s="200" t="s">
        <v>94</v>
      </c>
      <c r="E198" s="201" t="s">
        <v>623</v>
      </c>
      <c r="F198" s="202">
        <v>289.5</v>
      </c>
      <c r="G198" s="201"/>
      <c r="H198" s="201">
        <v>354</v>
      </c>
      <c r="I198" s="203">
        <v>360</v>
      </c>
      <c r="J198" s="204" t="s">
        <v>742</v>
      </c>
      <c r="K198" s="205">
        <f t="shared" ref="K198:K206" si="47">H198-F198</f>
        <v>64.5</v>
      </c>
      <c r="L198" s="206">
        <f t="shared" ref="L198:L206" si="48">K198/F198</f>
        <v>0.22279792746113988</v>
      </c>
      <c r="M198" s="201" t="s">
        <v>591</v>
      </c>
      <c r="N198" s="207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89</v>
      </c>
      <c r="B199" s="199">
        <v>42845</v>
      </c>
      <c r="C199" s="199"/>
      <c r="D199" s="200" t="s">
        <v>428</v>
      </c>
      <c r="E199" s="201" t="s">
        <v>623</v>
      </c>
      <c r="F199" s="202">
        <v>700</v>
      </c>
      <c r="G199" s="201"/>
      <c r="H199" s="201">
        <v>840</v>
      </c>
      <c r="I199" s="203">
        <v>840</v>
      </c>
      <c r="J199" s="204" t="s">
        <v>743</v>
      </c>
      <c r="K199" s="205">
        <f t="shared" si="47"/>
        <v>140</v>
      </c>
      <c r="L199" s="206">
        <f t="shared" si="48"/>
        <v>0.2</v>
      </c>
      <c r="M199" s="201" t="s">
        <v>591</v>
      </c>
      <c r="N199" s="207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90</v>
      </c>
      <c r="B200" s="199">
        <v>42887</v>
      </c>
      <c r="C200" s="199"/>
      <c r="D200" s="200" t="s">
        <v>744</v>
      </c>
      <c r="E200" s="201" t="s">
        <v>623</v>
      </c>
      <c r="F200" s="202">
        <v>130</v>
      </c>
      <c r="G200" s="201"/>
      <c r="H200" s="201">
        <v>144.25</v>
      </c>
      <c r="I200" s="203">
        <v>170</v>
      </c>
      <c r="J200" s="204" t="s">
        <v>745</v>
      </c>
      <c r="K200" s="205">
        <f t="shared" si="47"/>
        <v>14.25</v>
      </c>
      <c r="L200" s="206">
        <f t="shared" si="48"/>
        <v>0.10961538461538461</v>
      </c>
      <c r="M200" s="201" t="s">
        <v>591</v>
      </c>
      <c r="N200" s="207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91</v>
      </c>
      <c r="B201" s="199">
        <v>42901</v>
      </c>
      <c r="C201" s="199"/>
      <c r="D201" s="200" t="s">
        <v>746</v>
      </c>
      <c r="E201" s="201" t="s">
        <v>623</v>
      </c>
      <c r="F201" s="202">
        <v>214.5</v>
      </c>
      <c r="G201" s="201"/>
      <c r="H201" s="201">
        <v>262</v>
      </c>
      <c r="I201" s="203">
        <v>262</v>
      </c>
      <c r="J201" s="204" t="s">
        <v>747</v>
      </c>
      <c r="K201" s="205">
        <f t="shared" si="47"/>
        <v>47.5</v>
      </c>
      <c r="L201" s="206">
        <f t="shared" si="48"/>
        <v>0.22144522144522144</v>
      </c>
      <c r="M201" s="201" t="s">
        <v>591</v>
      </c>
      <c r="N201" s="207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92</v>
      </c>
      <c r="B202" s="230">
        <v>42933</v>
      </c>
      <c r="C202" s="230"/>
      <c r="D202" s="231" t="s">
        <v>748</v>
      </c>
      <c r="E202" s="232" t="s">
        <v>623</v>
      </c>
      <c r="F202" s="233">
        <v>370</v>
      </c>
      <c r="G202" s="232"/>
      <c r="H202" s="232">
        <v>447.5</v>
      </c>
      <c r="I202" s="234">
        <v>450</v>
      </c>
      <c r="J202" s="235" t="s">
        <v>681</v>
      </c>
      <c r="K202" s="205">
        <f t="shared" si="47"/>
        <v>77.5</v>
      </c>
      <c r="L202" s="236">
        <f t="shared" si="48"/>
        <v>0.20945945945945946</v>
      </c>
      <c r="M202" s="232" t="s">
        <v>591</v>
      </c>
      <c r="N202" s="237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93</v>
      </c>
      <c r="B203" s="230">
        <v>42943</v>
      </c>
      <c r="C203" s="230"/>
      <c r="D203" s="231" t="s">
        <v>184</v>
      </c>
      <c r="E203" s="232" t="s">
        <v>623</v>
      </c>
      <c r="F203" s="233">
        <v>657.5</v>
      </c>
      <c r="G203" s="232"/>
      <c r="H203" s="232">
        <v>825</v>
      </c>
      <c r="I203" s="234">
        <v>820</v>
      </c>
      <c r="J203" s="235" t="s">
        <v>681</v>
      </c>
      <c r="K203" s="205">
        <f t="shared" si="47"/>
        <v>167.5</v>
      </c>
      <c r="L203" s="236">
        <f t="shared" si="48"/>
        <v>0.25475285171102663</v>
      </c>
      <c r="M203" s="232" t="s">
        <v>591</v>
      </c>
      <c r="N203" s="237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94</v>
      </c>
      <c r="B204" s="199">
        <v>42964</v>
      </c>
      <c r="C204" s="199"/>
      <c r="D204" s="200" t="s">
        <v>363</v>
      </c>
      <c r="E204" s="201" t="s">
        <v>623</v>
      </c>
      <c r="F204" s="202">
        <v>605</v>
      </c>
      <c r="G204" s="201"/>
      <c r="H204" s="201">
        <v>750</v>
      </c>
      <c r="I204" s="203">
        <v>750</v>
      </c>
      <c r="J204" s="204" t="s">
        <v>739</v>
      </c>
      <c r="K204" s="205">
        <f t="shared" si="47"/>
        <v>145</v>
      </c>
      <c r="L204" s="206">
        <f t="shared" si="48"/>
        <v>0.23966942148760331</v>
      </c>
      <c r="M204" s="201" t="s">
        <v>591</v>
      </c>
      <c r="N204" s="207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95</v>
      </c>
      <c r="B205" s="209">
        <v>42979</v>
      </c>
      <c r="C205" s="209"/>
      <c r="D205" s="217" t="s">
        <v>749</v>
      </c>
      <c r="E205" s="212" t="s">
        <v>623</v>
      </c>
      <c r="F205" s="212">
        <v>255</v>
      </c>
      <c r="G205" s="213"/>
      <c r="H205" s="213">
        <v>217.25</v>
      </c>
      <c r="I205" s="213">
        <v>320</v>
      </c>
      <c r="J205" s="214" t="s">
        <v>750</v>
      </c>
      <c r="K205" s="215">
        <f t="shared" si="47"/>
        <v>-37.75</v>
      </c>
      <c r="L205" s="218">
        <f t="shared" si="48"/>
        <v>-0.14803921568627451</v>
      </c>
      <c r="M205" s="212" t="s">
        <v>604</v>
      </c>
      <c r="N205" s="209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96</v>
      </c>
      <c r="B206" s="199">
        <v>42997</v>
      </c>
      <c r="C206" s="199"/>
      <c r="D206" s="200" t="s">
        <v>751</v>
      </c>
      <c r="E206" s="201" t="s">
        <v>623</v>
      </c>
      <c r="F206" s="202">
        <v>215</v>
      </c>
      <c r="G206" s="201"/>
      <c r="H206" s="201">
        <v>258</v>
      </c>
      <c r="I206" s="203">
        <v>258</v>
      </c>
      <c r="J206" s="204" t="s">
        <v>681</v>
      </c>
      <c r="K206" s="205">
        <f t="shared" si="47"/>
        <v>43</v>
      </c>
      <c r="L206" s="206">
        <f t="shared" si="48"/>
        <v>0.2</v>
      </c>
      <c r="M206" s="201" t="s">
        <v>591</v>
      </c>
      <c r="N206" s="20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97</v>
      </c>
      <c r="B207" s="199">
        <v>42997</v>
      </c>
      <c r="C207" s="199"/>
      <c r="D207" s="200" t="s">
        <v>751</v>
      </c>
      <c r="E207" s="201" t="s">
        <v>623</v>
      </c>
      <c r="F207" s="202">
        <v>215</v>
      </c>
      <c r="G207" s="201"/>
      <c r="H207" s="201">
        <v>258</v>
      </c>
      <c r="I207" s="203">
        <v>258</v>
      </c>
      <c r="J207" s="235" t="s">
        <v>681</v>
      </c>
      <c r="K207" s="205">
        <v>43</v>
      </c>
      <c r="L207" s="206">
        <v>0.2</v>
      </c>
      <c r="M207" s="201" t="s">
        <v>591</v>
      </c>
      <c r="N207" s="207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98</v>
      </c>
      <c r="B208" s="230">
        <v>42998</v>
      </c>
      <c r="C208" s="230"/>
      <c r="D208" s="231" t="s">
        <v>752</v>
      </c>
      <c r="E208" s="232" t="s">
        <v>623</v>
      </c>
      <c r="F208" s="202">
        <v>75</v>
      </c>
      <c r="G208" s="232"/>
      <c r="H208" s="232">
        <v>90</v>
      </c>
      <c r="I208" s="234">
        <v>90</v>
      </c>
      <c r="J208" s="204" t="s">
        <v>753</v>
      </c>
      <c r="K208" s="205">
        <f t="shared" ref="K208:K213" si="49">H208-F208</f>
        <v>15</v>
      </c>
      <c r="L208" s="206">
        <f t="shared" ref="L208:L213" si="50">K208/F208</f>
        <v>0.2</v>
      </c>
      <c r="M208" s="201" t="s">
        <v>591</v>
      </c>
      <c r="N208" s="207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99</v>
      </c>
      <c r="B209" s="230">
        <v>43011</v>
      </c>
      <c r="C209" s="230"/>
      <c r="D209" s="231" t="s">
        <v>606</v>
      </c>
      <c r="E209" s="232" t="s">
        <v>623</v>
      </c>
      <c r="F209" s="233">
        <v>315</v>
      </c>
      <c r="G209" s="232"/>
      <c r="H209" s="232">
        <v>392</v>
      </c>
      <c r="I209" s="234">
        <v>384</v>
      </c>
      <c r="J209" s="235" t="s">
        <v>754</v>
      </c>
      <c r="K209" s="205">
        <f t="shared" si="49"/>
        <v>77</v>
      </c>
      <c r="L209" s="236">
        <f t="shared" si="50"/>
        <v>0.24444444444444444</v>
      </c>
      <c r="M209" s="232" t="s">
        <v>591</v>
      </c>
      <c r="N209" s="237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100</v>
      </c>
      <c r="B210" s="230">
        <v>43013</v>
      </c>
      <c r="C210" s="230"/>
      <c r="D210" s="231" t="s">
        <v>463</v>
      </c>
      <c r="E210" s="232" t="s">
        <v>623</v>
      </c>
      <c r="F210" s="233">
        <v>145</v>
      </c>
      <c r="G210" s="232"/>
      <c r="H210" s="232">
        <v>179</v>
      </c>
      <c r="I210" s="234">
        <v>180</v>
      </c>
      <c r="J210" s="235" t="s">
        <v>755</v>
      </c>
      <c r="K210" s="205">
        <f t="shared" si="49"/>
        <v>34</v>
      </c>
      <c r="L210" s="236">
        <f t="shared" si="50"/>
        <v>0.23448275862068965</v>
      </c>
      <c r="M210" s="232" t="s">
        <v>591</v>
      </c>
      <c r="N210" s="237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101</v>
      </c>
      <c r="B211" s="230">
        <v>43014</v>
      </c>
      <c r="C211" s="230"/>
      <c r="D211" s="231" t="s">
        <v>337</v>
      </c>
      <c r="E211" s="232" t="s">
        <v>623</v>
      </c>
      <c r="F211" s="233">
        <v>256</v>
      </c>
      <c r="G211" s="232"/>
      <c r="H211" s="232">
        <v>323</v>
      </c>
      <c r="I211" s="234">
        <v>320</v>
      </c>
      <c r="J211" s="235" t="s">
        <v>681</v>
      </c>
      <c r="K211" s="205">
        <f t="shared" si="49"/>
        <v>67</v>
      </c>
      <c r="L211" s="236">
        <f t="shared" si="50"/>
        <v>0.26171875</v>
      </c>
      <c r="M211" s="232" t="s">
        <v>591</v>
      </c>
      <c r="N211" s="237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102</v>
      </c>
      <c r="B212" s="230">
        <v>43017</v>
      </c>
      <c r="C212" s="230"/>
      <c r="D212" s="231" t="s">
        <v>353</v>
      </c>
      <c r="E212" s="232" t="s">
        <v>623</v>
      </c>
      <c r="F212" s="233">
        <v>137.5</v>
      </c>
      <c r="G212" s="232"/>
      <c r="H212" s="232">
        <v>184</v>
      </c>
      <c r="I212" s="234">
        <v>183</v>
      </c>
      <c r="J212" s="235" t="s">
        <v>756</v>
      </c>
      <c r="K212" s="205">
        <f t="shared" si="49"/>
        <v>46.5</v>
      </c>
      <c r="L212" s="236">
        <f t="shared" si="50"/>
        <v>0.33818181818181819</v>
      </c>
      <c r="M212" s="232" t="s">
        <v>591</v>
      </c>
      <c r="N212" s="237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103</v>
      </c>
      <c r="B213" s="230">
        <v>43018</v>
      </c>
      <c r="C213" s="230"/>
      <c r="D213" s="231" t="s">
        <v>757</v>
      </c>
      <c r="E213" s="232" t="s">
        <v>623</v>
      </c>
      <c r="F213" s="233">
        <v>125.5</v>
      </c>
      <c r="G213" s="232"/>
      <c r="H213" s="232">
        <v>158</v>
      </c>
      <c r="I213" s="234">
        <v>155</v>
      </c>
      <c r="J213" s="235" t="s">
        <v>758</v>
      </c>
      <c r="K213" s="205">
        <f t="shared" si="49"/>
        <v>32.5</v>
      </c>
      <c r="L213" s="236">
        <f t="shared" si="50"/>
        <v>0.25896414342629481</v>
      </c>
      <c r="M213" s="232" t="s">
        <v>591</v>
      </c>
      <c r="N213" s="237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104</v>
      </c>
      <c r="B214" s="230">
        <v>43018</v>
      </c>
      <c r="C214" s="230"/>
      <c r="D214" s="231" t="s">
        <v>759</v>
      </c>
      <c r="E214" s="232" t="s">
        <v>623</v>
      </c>
      <c r="F214" s="233">
        <v>895</v>
      </c>
      <c r="G214" s="232"/>
      <c r="H214" s="232">
        <v>1122.5</v>
      </c>
      <c r="I214" s="234">
        <v>1078</v>
      </c>
      <c r="J214" s="235" t="s">
        <v>760</v>
      </c>
      <c r="K214" s="205">
        <v>227.5</v>
      </c>
      <c r="L214" s="236">
        <v>0.25418994413407803</v>
      </c>
      <c r="M214" s="232" t="s">
        <v>591</v>
      </c>
      <c r="N214" s="237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105</v>
      </c>
      <c r="B215" s="230">
        <v>43020</v>
      </c>
      <c r="C215" s="230"/>
      <c r="D215" s="231" t="s">
        <v>346</v>
      </c>
      <c r="E215" s="232" t="s">
        <v>623</v>
      </c>
      <c r="F215" s="233">
        <v>525</v>
      </c>
      <c r="G215" s="232"/>
      <c r="H215" s="232">
        <v>629</v>
      </c>
      <c r="I215" s="234">
        <v>629</v>
      </c>
      <c r="J215" s="235" t="s">
        <v>681</v>
      </c>
      <c r="K215" s="205">
        <v>104</v>
      </c>
      <c r="L215" s="236">
        <v>0.19809523809523799</v>
      </c>
      <c r="M215" s="232" t="s">
        <v>591</v>
      </c>
      <c r="N215" s="237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106</v>
      </c>
      <c r="B216" s="230">
        <v>43046</v>
      </c>
      <c r="C216" s="230"/>
      <c r="D216" s="231" t="s">
        <v>388</v>
      </c>
      <c r="E216" s="232" t="s">
        <v>623</v>
      </c>
      <c r="F216" s="233">
        <v>740</v>
      </c>
      <c r="G216" s="232"/>
      <c r="H216" s="232">
        <v>892.5</v>
      </c>
      <c r="I216" s="234">
        <v>900</v>
      </c>
      <c r="J216" s="235" t="s">
        <v>761</v>
      </c>
      <c r="K216" s="205">
        <f t="shared" ref="K216:K218" si="51">H216-F216</f>
        <v>152.5</v>
      </c>
      <c r="L216" s="236">
        <f t="shared" ref="L216:L218" si="52">K216/F216</f>
        <v>0.20608108108108109</v>
      </c>
      <c r="M216" s="232" t="s">
        <v>591</v>
      </c>
      <c r="N216" s="237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107</v>
      </c>
      <c r="B217" s="199">
        <v>43073</v>
      </c>
      <c r="C217" s="199"/>
      <c r="D217" s="200" t="s">
        <v>762</v>
      </c>
      <c r="E217" s="201" t="s">
        <v>623</v>
      </c>
      <c r="F217" s="202">
        <v>118.5</v>
      </c>
      <c r="G217" s="201"/>
      <c r="H217" s="201">
        <v>143.5</v>
      </c>
      <c r="I217" s="203">
        <v>145</v>
      </c>
      <c r="J217" s="204" t="s">
        <v>613</v>
      </c>
      <c r="K217" s="205">
        <f t="shared" si="51"/>
        <v>25</v>
      </c>
      <c r="L217" s="206">
        <f t="shared" si="52"/>
        <v>0.2109704641350211</v>
      </c>
      <c r="M217" s="201" t="s">
        <v>591</v>
      </c>
      <c r="N217" s="207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8">
        <v>108</v>
      </c>
      <c r="B218" s="209">
        <v>43090</v>
      </c>
      <c r="C218" s="209"/>
      <c r="D218" s="210" t="s">
        <v>434</v>
      </c>
      <c r="E218" s="211" t="s">
        <v>623</v>
      </c>
      <c r="F218" s="212">
        <v>715</v>
      </c>
      <c r="G218" s="212"/>
      <c r="H218" s="213">
        <v>500</v>
      </c>
      <c r="I218" s="213">
        <v>872</v>
      </c>
      <c r="J218" s="214" t="s">
        <v>763</v>
      </c>
      <c r="K218" s="215">
        <f t="shared" si="51"/>
        <v>-215</v>
      </c>
      <c r="L218" s="216">
        <f t="shared" si="52"/>
        <v>-0.30069930069930068</v>
      </c>
      <c r="M218" s="212" t="s">
        <v>604</v>
      </c>
      <c r="N218" s="209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109</v>
      </c>
      <c r="B219" s="199">
        <v>43098</v>
      </c>
      <c r="C219" s="199"/>
      <c r="D219" s="200" t="s">
        <v>606</v>
      </c>
      <c r="E219" s="201" t="s">
        <v>623</v>
      </c>
      <c r="F219" s="202">
        <v>435</v>
      </c>
      <c r="G219" s="201"/>
      <c r="H219" s="201">
        <v>542.5</v>
      </c>
      <c r="I219" s="203">
        <v>539</v>
      </c>
      <c r="J219" s="204" t="s">
        <v>681</v>
      </c>
      <c r="K219" s="205">
        <v>107.5</v>
      </c>
      <c r="L219" s="206">
        <v>0.247126436781609</v>
      </c>
      <c r="M219" s="201" t="s">
        <v>591</v>
      </c>
      <c r="N219" s="207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110</v>
      </c>
      <c r="B220" s="199">
        <v>43098</v>
      </c>
      <c r="C220" s="199"/>
      <c r="D220" s="200" t="s">
        <v>563</v>
      </c>
      <c r="E220" s="201" t="s">
        <v>623</v>
      </c>
      <c r="F220" s="202">
        <v>885</v>
      </c>
      <c r="G220" s="201"/>
      <c r="H220" s="201">
        <v>1090</v>
      </c>
      <c r="I220" s="203">
        <v>1084</v>
      </c>
      <c r="J220" s="204" t="s">
        <v>681</v>
      </c>
      <c r="K220" s="205">
        <v>205</v>
      </c>
      <c r="L220" s="206">
        <v>0.23163841807909599</v>
      </c>
      <c r="M220" s="201" t="s">
        <v>591</v>
      </c>
      <c r="N220" s="207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8">
        <v>111</v>
      </c>
      <c r="B221" s="239">
        <v>43192</v>
      </c>
      <c r="C221" s="239"/>
      <c r="D221" s="217" t="s">
        <v>764</v>
      </c>
      <c r="E221" s="212" t="s">
        <v>623</v>
      </c>
      <c r="F221" s="240">
        <v>478.5</v>
      </c>
      <c r="G221" s="212"/>
      <c r="H221" s="212">
        <v>442</v>
      </c>
      <c r="I221" s="213">
        <v>613</v>
      </c>
      <c r="J221" s="214" t="s">
        <v>765</v>
      </c>
      <c r="K221" s="215">
        <f t="shared" ref="K221:K224" si="53">H221-F221</f>
        <v>-36.5</v>
      </c>
      <c r="L221" s="216">
        <f t="shared" ref="L221:L224" si="54">K221/F221</f>
        <v>-7.6280041797283177E-2</v>
      </c>
      <c r="M221" s="212" t="s">
        <v>604</v>
      </c>
      <c r="N221" s="209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8">
        <v>112</v>
      </c>
      <c r="B222" s="209">
        <v>43194</v>
      </c>
      <c r="C222" s="209"/>
      <c r="D222" s="210" t="s">
        <v>766</v>
      </c>
      <c r="E222" s="211" t="s">
        <v>623</v>
      </c>
      <c r="F222" s="212">
        <f>141.5-7.3</f>
        <v>134.19999999999999</v>
      </c>
      <c r="G222" s="212"/>
      <c r="H222" s="213">
        <v>77</v>
      </c>
      <c r="I222" s="213">
        <v>180</v>
      </c>
      <c r="J222" s="214" t="s">
        <v>767</v>
      </c>
      <c r="K222" s="215">
        <f t="shared" si="53"/>
        <v>-57.199999999999989</v>
      </c>
      <c r="L222" s="216">
        <f t="shared" si="54"/>
        <v>-0.42622950819672129</v>
      </c>
      <c r="M222" s="212" t="s">
        <v>604</v>
      </c>
      <c r="N222" s="209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113</v>
      </c>
      <c r="B223" s="209">
        <v>43209</v>
      </c>
      <c r="C223" s="209"/>
      <c r="D223" s="210" t="s">
        <v>768</v>
      </c>
      <c r="E223" s="211" t="s">
        <v>623</v>
      </c>
      <c r="F223" s="212">
        <v>430</v>
      </c>
      <c r="G223" s="212"/>
      <c r="H223" s="213">
        <v>220</v>
      </c>
      <c r="I223" s="213">
        <v>537</v>
      </c>
      <c r="J223" s="214" t="s">
        <v>769</v>
      </c>
      <c r="K223" s="215">
        <f t="shared" si="53"/>
        <v>-210</v>
      </c>
      <c r="L223" s="216">
        <f t="shared" si="54"/>
        <v>-0.48837209302325579</v>
      </c>
      <c r="M223" s="212" t="s">
        <v>604</v>
      </c>
      <c r="N223" s="209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114</v>
      </c>
      <c r="B224" s="230">
        <v>43220</v>
      </c>
      <c r="C224" s="230"/>
      <c r="D224" s="231" t="s">
        <v>389</v>
      </c>
      <c r="E224" s="232" t="s">
        <v>623</v>
      </c>
      <c r="F224" s="232">
        <v>153.5</v>
      </c>
      <c r="G224" s="232"/>
      <c r="H224" s="232">
        <v>196</v>
      </c>
      <c r="I224" s="234">
        <v>196</v>
      </c>
      <c r="J224" s="204" t="s">
        <v>770</v>
      </c>
      <c r="K224" s="205">
        <f t="shared" si="53"/>
        <v>42.5</v>
      </c>
      <c r="L224" s="206">
        <f t="shared" si="54"/>
        <v>0.27687296416938112</v>
      </c>
      <c r="M224" s="201" t="s">
        <v>591</v>
      </c>
      <c r="N224" s="207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115</v>
      </c>
      <c r="B225" s="209">
        <v>43306</v>
      </c>
      <c r="C225" s="209"/>
      <c r="D225" s="210" t="s">
        <v>740</v>
      </c>
      <c r="E225" s="211" t="s">
        <v>623</v>
      </c>
      <c r="F225" s="212">
        <v>27.5</v>
      </c>
      <c r="G225" s="212"/>
      <c r="H225" s="213">
        <v>13.1</v>
      </c>
      <c r="I225" s="213">
        <v>60</v>
      </c>
      <c r="J225" s="214" t="s">
        <v>771</v>
      </c>
      <c r="K225" s="215">
        <v>-14.4</v>
      </c>
      <c r="L225" s="216">
        <v>-0.52363636363636401</v>
      </c>
      <c r="M225" s="212" t="s">
        <v>604</v>
      </c>
      <c r="N225" s="209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8">
        <v>116</v>
      </c>
      <c r="B226" s="239">
        <v>43318</v>
      </c>
      <c r="C226" s="239"/>
      <c r="D226" s="217" t="s">
        <v>772</v>
      </c>
      <c r="E226" s="212" t="s">
        <v>623</v>
      </c>
      <c r="F226" s="212">
        <v>148.5</v>
      </c>
      <c r="G226" s="212"/>
      <c r="H226" s="212">
        <v>102</v>
      </c>
      <c r="I226" s="213">
        <v>182</v>
      </c>
      <c r="J226" s="214" t="s">
        <v>773</v>
      </c>
      <c r="K226" s="215">
        <f>H226-F226</f>
        <v>-46.5</v>
      </c>
      <c r="L226" s="216">
        <f>K226/F226</f>
        <v>-0.31313131313131315</v>
      </c>
      <c r="M226" s="212" t="s">
        <v>604</v>
      </c>
      <c r="N226" s="209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117</v>
      </c>
      <c r="B227" s="199">
        <v>43335</v>
      </c>
      <c r="C227" s="199"/>
      <c r="D227" s="200" t="s">
        <v>774</v>
      </c>
      <c r="E227" s="201" t="s">
        <v>623</v>
      </c>
      <c r="F227" s="232">
        <v>285</v>
      </c>
      <c r="G227" s="201"/>
      <c r="H227" s="201">
        <v>355</v>
      </c>
      <c r="I227" s="203">
        <v>364</v>
      </c>
      <c r="J227" s="204" t="s">
        <v>775</v>
      </c>
      <c r="K227" s="205">
        <v>70</v>
      </c>
      <c r="L227" s="206">
        <v>0.24561403508771901</v>
      </c>
      <c r="M227" s="201" t="s">
        <v>591</v>
      </c>
      <c r="N227" s="207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118</v>
      </c>
      <c r="B228" s="199">
        <v>43341</v>
      </c>
      <c r="C228" s="199"/>
      <c r="D228" s="200" t="s">
        <v>377</v>
      </c>
      <c r="E228" s="201" t="s">
        <v>623</v>
      </c>
      <c r="F228" s="232">
        <v>525</v>
      </c>
      <c r="G228" s="201"/>
      <c r="H228" s="201">
        <v>585</v>
      </c>
      <c r="I228" s="203">
        <v>635</v>
      </c>
      <c r="J228" s="204" t="s">
        <v>776</v>
      </c>
      <c r="K228" s="205">
        <f t="shared" ref="K228:K245" si="55">H228-F228</f>
        <v>60</v>
      </c>
      <c r="L228" s="206">
        <f t="shared" ref="L228:L245" si="56">K228/F228</f>
        <v>0.11428571428571428</v>
      </c>
      <c r="M228" s="201" t="s">
        <v>591</v>
      </c>
      <c r="N228" s="207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119</v>
      </c>
      <c r="B229" s="199">
        <v>43395</v>
      </c>
      <c r="C229" s="199"/>
      <c r="D229" s="200" t="s">
        <v>363</v>
      </c>
      <c r="E229" s="201" t="s">
        <v>623</v>
      </c>
      <c r="F229" s="232">
        <v>475</v>
      </c>
      <c r="G229" s="201"/>
      <c r="H229" s="201">
        <v>574</v>
      </c>
      <c r="I229" s="203">
        <v>570</v>
      </c>
      <c r="J229" s="204" t="s">
        <v>681</v>
      </c>
      <c r="K229" s="205">
        <f t="shared" si="55"/>
        <v>99</v>
      </c>
      <c r="L229" s="206">
        <f t="shared" si="56"/>
        <v>0.20842105263157895</v>
      </c>
      <c r="M229" s="201" t="s">
        <v>591</v>
      </c>
      <c r="N229" s="207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120</v>
      </c>
      <c r="B230" s="230">
        <v>43397</v>
      </c>
      <c r="C230" s="230"/>
      <c r="D230" s="231" t="s">
        <v>384</v>
      </c>
      <c r="E230" s="232" t="s">
        <v>623</v>
      </c>
      <c r="F230" s="232">
        <v>707.5</v>
      </c>
      <c r="G230" s="232"/>
      <c r="H230" s="232">
        <v>872</v>
      </c>
      <c r="I230" s="234">
        <v>872</v>
      </c>
      <c r="J230" s="235" t="s">
        <v>681</v>
      </c>
      <c r="K230" s="205">
        <f t="shared" si="55"/>
        <v>164.5</v>
      </c>
      <c r="L230" s="236">
        <f t="shared" si="56"/>
        <v>0.23250883392226149</v>
      </c>
      <c r="M230" s="232" t="s">
        <v>591</v>
      </c>
      <c r="N230" s="237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121</v>
      </c>
      <c r="B231" s="230">
        <v>43398</v>
      </c>
      <c r="C231" s="230"/>
      <c r="D231" s="231" t="s">
        <v>777</v>
      </c>
      <c r="E231" s="232" t="s">
        <v>623</v>
      </c>
      <c r="F231" s="232">
        <v>162</v>
      </c>
      <c r="G231" s="232"/>
      <c r="H231" s="232">
        <v>204</v>
      </c>
      <c r="I231" s="234">
        <v>209</v>
      </c>
      <c r="J231" s="235" t="s">
        <v>778</v>
      </c>
      <c r="K231" s="205">
        <f t="shared" si="55"/>
        <v>42</v>
      </c>
      <c r="L231" s="236">
        <f t="shared" si="56"/>
        <v>0.25925925925925924</v>
      </c>
      <c r="M231" s="232" t="s">
        <v>591</v>
      </c>
      <c r="N231" s="237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122</v>
      </c>
      <c r="B232" s="230">
        <v>43399</v>
      </c>
      <c r="C232" s="230"/>
      <c r="D232" s="231" t="s">
        <v>482</v>
      </c>
      <c r="E232" s="232" t="s">
        <v>623</v>
      </c>
      <c r="F232" s="232">
        <v>240</v>
      </c>
      <c r="G232" s="232"/>
      <c r="H232" s="232">
        <v>297</v>
      </c>
      <c r="I232" s="234">
        <v>297</v>
      </c>
      <c r="J232" s="235" t="s">
        <v>681</v>
      </c>
      <c r="K232" s="241">
        <f t="shared" si="55"/>
        <v>57</v>
      </c>
      <c r="L232" s="236">
        <f t="shared" si="56"/>
        <v>0.23749999999999999</v>
      </c>
      <c r="M232" s="232" t="s">
        <v>591</v>
      </c>
      <c r="N232" s="237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123</v>
      </c>
      <c r="B233" s="199">
        <v>43439</v>
      </c>
      <c r="C233" s="199"/>
      <c r="D233" s="200" t="s">
        <v>779</v>
      </c>
      <c r="E233" s="201" t="s">
        <v>623</v>
      </c>
      <c r="F233" s="201">
        <v>202.5</v>
      </c>
      <c r="G233" s="201"/>
      <c r="H233" s="201">
        <v>255</v>
      </c>
      <c r="I233" s="203">
        <v>252</v>
      </c>
      <c r="J233" s="204" t="s">
        <v>681</v>
      </c>
      <c r="K233" s="205">
        <f t="shared" si="55"/>
        <v>52.5</v>
      </c>
      <c r="L233" s="206">
        <f t="shared" si="56"/>
        <v>0.25925925925925924</v>
      </c>
      <c r="M233" s="201" t="s">
        <v>591</v>
      </c>
      <c r="N233" s="207">
        <v>43542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124</v>
      </c>
      <c r="B234" s="230">
        <v>43465</v>
      </c>
      <c r="C234" s="199"/>
      <c r="D234" s="231" t="s">
        <v>416</v>
      </c>
      <c r="E234" s="232" t="s">
        <v>623</v>
      </c>
      <c r="F234" s="232">
        <v>710</v>
      </c>
      <c r="G234" s="232"/>
      <c r="H234" s="232">
        <v>866</v>
      </c>
      <c r="I234" s="234">
        <v>866</v>
      </c>
      <c r="J234" s="235" t="s">
        <v>681</v>
      </c>
      <c r="K234" s="205">
        <f t="shared" si="55"/>
        <v>156</v>
      </c>
      <c r="L234" s="206">
        <f t="shared" si="56"/>
        <v>0.21971830985915494</v>
      </c>
      <c r="M234" s="201" t="s">
        <v>591</v>
      </c>
      <c r="N234" s="207">
        <v>43553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125</v>
      </c>
      <c r="B235" s="230">
        <v>43522</v>
      </c>
      <c r="C235" s="230"/>
      <c r="D235" s="231" t="s">
        <v>153</v>
      </c>
      <c r="E235" s="232" t="s">
        <v>623</v>
      </c>
      <c r="F235" s="232">
        <v>337.25</v>
      </c>
      <c r="G235" s="232"/>
      <c r="H235" s="232">
        <v>398.5</v>
      </c>
      <c r="I235" s="234">
        <v>411</v>
      </c>
      <c r="J235" s="204" t="s">
        <v>781</v>
      </c>
      <c r="K235" s="205">
        <f t="shared" si="55"/>
        <v>61.25</v>
      </c>
      <c r="L235" s="206">
        <f t="shared" si="56"/>
        <v>0.1816160118606375</v>
      </c>
      <c r="M235" s="201" t="s">
        <v>591</v>
      </c>
      <c r="N235" s="207">
        <v>43760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2">
        <v>126</v>
      </c>
      <c r="B236" s="243">
        <v>43559</v>
      </c>
      <c r="C236" s="243"/>
      <c r="D236" s="244" t="s">
        <v>782</v>
      </c>
      <c r="E236" s="245" t="s">
        <v>623</v>
      </c>
      <c r="F236" s="245">
        <v>130</v>
      </c>
      <c r="G236" s="245"/>
      <c r="H236" s="245">
        <v>65</v>
      </c>
      <c r="I236" s="246">
        <v>158</v>
      </c>
      <c r="J236" s="214" t="s">
        <v>783</v>
      </c>
      <c r="K236" s="215">
        <f t="shared" si="55"/>
        <v>-65</v>
      </c>
      <c r="L236" s="216">
        <f t="shared" si="56"/>
        <v>-0.5</v>
      </c>
      <c r="M236" s="212" t="s">
        <v>604</v>
      </c>
      <c r="N236" s="209">
        <v>43726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127</v>
      </c>
      <c r="B237" s="230">
        <v>43017</v>
      </c>
      <c r="C237" s="230"/>
      <c r="D237" s="231" t="s">
        <v>186</v>
      </c>
      <c r="E237" s="232" t="s">
        <v>623</v>
      </c>
      <c r="F237" s="232">
        <v>141.5</v>
      </c>
      <c r="G237" s="232"/>
      <c r="H237" s="232">
        <v>183.5</v>
      </c>
      <c r="I237" s="234">
        <v>210</v>
      </c>
      <c r="J237" s="204" t="s">
        <v>778</v>
      </c>
      <c r="K237" s="205">
        <f t="shared" si="55"/>
        <v>42</v>
      </c>
      <c r="L237" s="206">
        <f t="shared" si="56"/>
        <v>0.29681978798586572</v>
      </c>
      <c r="M237" s="201" t="s">
        <v>591</v>
      </c>
      <c r="N237" s="207">
        <v>43042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2">
        <v>128</v>
      </c>
      <c r="B238" s="243">
        <v>43074</v>
      </c>
      <c r="C238" s="243"/>
      <c r="D238" s="244" t="s">
        <v>785</v>
      </c>
      <c r="E238" s="245" t="s">
        <v>623</v>
      </c>
      <c r="F238" s="240">
        <v>172</v>
      </c>
      <c r="G238" s="245"/>
      <c r="H238" s="245">
        <v>155.25</v>
      </c>
      <c r="I238" s="246">
        <v>230</v>
      </c>
      <c r="J238" s="214" t="s">
        <v>786</v>
      </c>
      <c r="K238" s="215">
        <f t="shared" si="55"/>
        <v>-16.75</v>
      </c>
      <c r="L238" s="216">
        <f t="shared" si="56"/>
        <v>-9.7383720930232565E-2</v>
      </c>
      <c r="M238" s="212" t="s">
        <v>604</v>
      </c>
      <c r="N238" s="209">
        <v>43787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129</v>
      </c>
      <c r="B239" s="230">
        <v>43398</v>
      </c>
      <c r="C239" s="230"/>
      <c r="D239" s="231" t="s">
        <v>108</v>
      </c>
      <c r="E239" s="232" t="s">
        <v>623</v>
      </c>
      <c r="F239" s="232">
        <v>698.5</v>
      </c>
      <c r="G239" s="232"/>
      <c r="H239" s="232">
        <v>890</v>
      </c>
      <c r="I239" s="234">
        <v>890</v>
      </c>
      <c r="J239" s="204" t="s">
        <v>869</v>
      </c>
      <c r="K239" s="205">
        <f t="shared" si="55"/>
        <v>191.5</v>
      </c>
      <c r="L239" s="206">
        <f t="shared" si="56"/>
        <v>0.27415891195418757</v>
      </c>
      <c r="M239" s="201" t="s">
        <v>591</v>
      </c>
      <c r="N239" s="207">
        <v>44328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130</v>
      </c>
      <c r="B240" s="230">
        <v>42877</v>
      </c>
      <c r="C240" s="230"/>
      <c r="D240" s="231" t="s">
        <v>376</v>
      </c>
      <c r="E240" s="232" t="s">
        <v>623</v>
      </c>
      <c r="F240" s="232">
        <v>127.6</v>
      </c>
      <c r="G240" s="232"/>
      <c r="H240" s="232">
        <v>138</v>
      </c>
      <c r="I240" s="234">
        <v>190</v>
      </c>
      <c r="J240" s="204" t="s">
        <v>787</v>
      </c>
      <c r="K240" s="205">
        <f t="shared" si="55"/>
        <v>10.400000000000006</v>
      </c>
      <c r="L240" s="206">
        <f t="shared" si="56"/>
        <v>8.1504702194357417E-2</v>
      </c>
      <c r="M240" s="201" t="s">
        <v>591</v>
      </c>
      <c r="N240" s="207">
        <v>43774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131</v>
      </c>
      <c r="B241" s="230">
        <v>43158</v>
      </c>
      <c r="C241" s="230"/>
      <c r="D241" s="231" t="s">
        <v>788</v>
      </c>
      <c r="E241" s="232" t="s">
        <v>623</v>
      </c>
      <c r="F241" s="232">
        <v>317</v>
      </c>
      <c r="G241" s="232"/>
      <c r="H241" s="232">
        <v>382.5</v>
      </c>
      <c r="I241" s="234">
        <v>398</v>
      </c>
      <c r="J241" s="204" t="s">
        <v>789</v>
      </c>
      <c r="K241" s="205">
        <f t="shared" si="55"/>
        <v>65.5</v>
      </c>
      <c r="L241" s="206">
        <f t="shared" si="56"/>
        <v>0.20662460567823343</v>
      </c>
      <c r="M241" s="201" t="s">
        <v>591</v>
      </c>
      <c r="N241" s="207">
        <v>44238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2">
        <v>132</v>
      </c>
      <c r="B242" s="243">
        <v>43164</v>
      </c>
      <c r="C242" s="243"/>
      <c r="D242" s="244" t="s">
        <v>145</v>
      </c>
      <c r="E242" s="245" t="s">
        <v>623</v>
      </c>
      <c r="F242" s="240">
        <f>510-14.4</f>
        <v>495.6</v>
      </c>
      <c r="G242" s="245"/>
      <c r="H242" s="245">
        <v>350</v>
      </c>
      <c r="I242" s="246">
        <v>672</v>
      </c>
      <c r="J242" s="214" t="s">
        <v>790</v>
      </c>
      <c r="K242" s="215">
        <f t="shared" si="55"/>
        <v>-145.60000000000002</v>
      </c>
      <c r="L242" s="216">
        <f t="shared" si="56"/>
        <v>-0.29378531073446329</v>
      </c>
      <c r="M242" s="212" t="s">
        <v>604</v>
      </c>
      <c r="N242" s="209">
        <v>43887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133</v>
      </c>
      <c r="B243" s="243">
        <v>43237</v>
      </c>
      <c r="C243" s="243"/>
      <c r="D243" s="244" t="s">
        <v>474</v>
      </c>
      <c r="E243" s="245" t="s">
        <v>623</v>
      </c>
      <c r="F243" s="240">
        <v>230.3</v>
      </c>
      <c r="G243" s="245"/>
      <c r="H243" s="245">
        <v>102.5</v>
      </c>
      <c r="I243" s="246">
        <v>348</v>
      </c>
      <c r="J243" s="214" t="s">
        <v>791</v>
      </c>
      <c r="K243" s="215">
        <f t="shared" si="55"/>
        <v>-127.80000000000001</v>
      </c>
      <c r="L243" s="216">
        <f t="shared" si="56"/>
        <v>-0.55492835432045162</v>
      </c>
      <c r="M243" s="212" t="s">
        <v>604</v>
      </c>
      <c r="N243" s="209">
        <v>43896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134</v>
      </c>
      <c r="B244" s="230">
        <v>43258</v>
      </c>
      <c r="C244" s="230"/>
      <c r="D244" s="231" t="s">
        <v>439</v>
      </c>
      <c r="E244" s="232" t="s">
        <v>623</v>
      </c>
      <c r="F244" s="232">
        <f>342.5-5.1</f>
        <v>337.4</v>
      </c>
      <c r="G244" s="232"/>
      <c r="H244" s="232">
        <v>412.5</v>
      </c>
      <c r="I244" s="234">
        <v>439</v>
      </c>
      <c r="J244" s="204" t="s">
        <v>792</v>
      </c>
      <c r="K244" s="205">
        <f t="shared" si="55"/>
        <v>75.100000000000023</v>
      </c>
      <c r="L244" s="206">
        <f t="shared" si="56"/>
        <v>0.22258446947243635</v>
      </c>
      <c r="M244" s="201" t="s">
        <v>591</v>
      </c>
      <c r="N244" s="207">
        <v>44230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135</v>
      </c>
      <c r="B245" s="222">
        <v>43285</v>
      </c>
      <c r="C245" s="222"/>
      <c r="D245" s="223" t="s">
        <v>55</v>
      </c>
      <c r="E245" s="224" t="s">
        <v>623</v>
      </c>
      <c r="F245" s="224">
        <f>127.5-5.53</f>
        <v>121.97</v>
      </c>
      <c r="G245" s="225"/>
      <c r="H245" s="225">
        <v>122.5</v>
      </c>
      <c r="I245" s="225">
        <v>170</v>
      </c>
      <c r="J245" s="226" t="s">
        <v>825</v>
      </c>
      <c r="K245" s="227">
        <f t="shared" si="55"/>
        <v>0.53000000000000114</v>
      </c>
      <c r="L245" s="228">
        <f t="shared" si="56"/>
        <v>4.3453308190538747E-3</v>
      </c>
      <c r="M245" s="224" t="s">
        <v>714</v>
      </c>
      <c r="N245" s="222">
        <v>44431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136</v>
      </c>
      <c r="B246" s="243">
        <v>43294</v>
      </c>
      <c r="C246" s="243"/>
      <c r="D246" s="244" t="s">
        <v>365</v>
      </c>
      <c r="E246" s="245" t="s">
        <v>623</v>
      </c>
      <c r="F246" s="240">
        <v>46.5</v>
      </c>
      <c r="G246" s="245"/>
      <c r="H246" s="245">
        <v>17</v>
      </c>
      <c r="I246" s="246">
        <v>59</v>
      </c>
      <c r="J246" s="214" t="s">
        <v>793</v>
      </c>
      <c r="K246" s="215">
        <f t="shared" ref="K246:K254" si="57">H246-F246</f>
        <v>-29.5</v>
      </c>
      <c r="L246" s="216">
        <f t="shared" ref="L246:L254" si="58">K246/F246</f>
        <v>-0.63440860215053763</v>
      </c>
      <c r="M246" s="212" t="s">
        <v>604</v>
      </c>
      <c r="N246" s="209">
        <v>43887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137</v>
      </c>
      <c r="B247" s="230">
        <v>43396</v>
      </c>
      <c r="C247" s="230"/>
      <c r="D247" s="231" t="s">
        <v>418</v>
      </c>
      <c r="E247" s="232" t="s">
        <v>623</v>
      </c>
      <c r="F247" s="232">
        <v>156.5</v>
      </c>
      <c r="G247" s="232"/>
      <c r="H247" s="232">
        <v>207.5</v>
      </c>
      <c r="I247" s="234">
        <v>191</v>
      </c>
      <c r="J247" s="204" t="s">
        <v>681</v>
      </c>
      <c r="K247" s="205">
        <f t="shared" si="57"/>
        <v>51</v>
      </c>
      <c r="L247" s="206">
        <f t="shared" si="58"/>
        <v>0.32587859424920129</v>
      </c>
      <c r="M247" s="201" t="s">
        <v>591</v>
      </c>
      <c r="N247" s="207">
        <v>44369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138</v>
      </c>
      <c r="B248" s="230">
        <v>43439</v>
      </c>
      <c r="C248" s="230"/>
      <c r="D248" s="231" t="s">
        <v>327</v>
      </c>
      <c r="E248" s="232" t="s">
        <v>623</v>
      </c>
      <c r="F248" s="232">
        <v>259.5</v>
      </c>
      <c r="G248" s="232"/>
      <c r="H248" s="232">
        <v>320</v>
      </c>
      <c r="I248" s="234">
        <v>320</v>
      </c>
      <c r="J248" s="204" t="s">
        <v>681</v>
      </c>
      <c r="K248" s="205">
        <f t="shared" si="57"/>
        <v>60.5</v>
      </c>
      <c r="L248" s="206">
        <f t="shared" si="58"/>
        <v>0.23314065510597304</v>
      </c>
      <c r="M248" s="201" t="s">
        <v>591</v>
      </c>
      <c r="N248" s="207">
        <v>44323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139</v>
      </c>
      <c r="B249" s="243">
        <v>43439</v>
      </c>
      <c r="C249" s="243"/>
      <c r="D249" s="244" t="s">
        <v>794</v>
      </c>
      <c r="E249" s="245" t="s">
        <v>623</v>
      </c>
      <c r="F249" s="245">
        <v>715</v>
      </c>
      <c r="G249" s="245"/>
      <c r="H249" s="245">
        <v>445</v>
      </c>
      <c r="I249" s="246">
        <v>840</v>
      </c>
      <c r="J249" s="214" t="s">
        <v>795</v>
      </c>
      <c r="K249" s="215">
        <f t="shared" si="57"/>
        <v>-270</v>
      </c>
      <c r="L249" s="216">
        <f t="shared" si="58"/>
        <v>-0.3776223776223776</v>
      </c>
      <c r="M249" s="212" t="s">
        <v>604</v>
      </c>
      <c r="N249" s="209">
        <v>43800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140</v>
      </c>
      <c r="B250" s="230">
        <v>43469</v>
      </c>
      <c r="C250" s="230"/>
      <c r="D250" s="231" t="s">
        <v>158</v>
      </c>
      <c r="E250" s="232" t="s">
        <v>623</v>
      </c>
      <c r="F250" s="232">
        <v>875</v>
      </c>
      <c r="G250" s="232"/>
      <c r="H250" s="232">
        <v>1165</v>
      </c>
      <c r="I250" s="234">
        <v>1185</v>
      </c>
      <c r="J250" s="204" t="s">
        <v>796</v>
      </c>
      <c r="K250" s="205">
        <f t="shared" si="57"/>
        <v>290</v>
      </c>
      <c r="L250" s="206">
        <f t="shared" si="58"/>
        <v>0.33142857142857141</v>
      </c>
      <c r="M250" s="201" t="s">
        <v>591</v>
      </c>
      <c r="N250" s="207">
        <v>43847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141</v>
      </c>
      <c r="B251" s="230">
        <v>43559</v>
      </c>
      <c r="C251" s="230"/>
      <c r="D251" s="231" t="s">
        <v>343</v>
      </c>
      <c r="E251" s="232" t="s">
        <v>623</v>
      </c>
      <c r="F251" s="232">
        <f>387-14.63</f>
        <v>372.37</v>
      </c>
      <c r="G251" s="232"/>
      <c r="H251" s="232">
        <v>490</v>
      </c>
      <c r="I251" s="234">
        <v>490</v>
      </c>
      <c r="J251" s="204" t="s">
        <v>681</v>
      </c>
      <c r="K251" s="205">
        <f t="shared" si="57"/>
        <v>117.63</v>
      </c>
      <c r="L251" s="206">
        <f t="shared" si="58"/>
        <v>0.31589548030185027</v>
      </c>
      <c r="M251" s="201" t="s">
        <v>591</v>
      </c>
      <c r="N251" s="207">
        <v>43850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2">
        <v>142</v>
      </c>
      <c r="B252" s="243">
        <v>43578</v>
      </c>
      <c r="C252" s="243"/>
      <c r="D252" s="244" t="s">
        <v>797</v>
      </c>
      <c r="E252" s="245" t="s">
        <v>593</v>
      </c>
      <c r="F252" s="245">
        <v>220</v>
      </c>
      <c r="G252" s="245"/>
      <c r="H252" s="245">
        <v>127.5</v>
      </c>
      <c r="I252" s="246">
        <v>284</v>
      </c>
      <c r="J252" s="214" t="s">
        <v>798</v>
      </c>
      <c r="K252" s="215">
        <f t="shared" si="57"/>
        <v>-92.5</v>
      </c>
      <c r="L252" s="216">
        <f t="shared" si="58"/>
        <v>-0.42045454545454547</v>
      </c>
      <c r="M252" s="212" t="s">
        <v>604</v>
      </c>
      <c r="N252" s="209">
        <v>43896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143</v>
      </c>
      <c r="B253" s="230">
        <v>43622</v>
      </c>
      <c r="C253" s="230"/>
      <c r="D253" s="231" t="s">
        <v>483</v>
      </c>
      <c r="E253" s="232" t="s">
        <v>593</v>
      </c>
      <c r="F253" s="232">
        <v>332.8</v>
      </c>
      <c r="G253" s="232"/>
      <c r="H253" s="232">
        <v>405</v>
      </c>
      <c r="I253" s="234">
        <v>419</v>
      </c>
      <c r="J253" s="204" t="s">
        <v>799</v>
      </c>
      <c r="K253" s="205">
        <f t="shared" si="57"/>
        <v>72.199999999999989</v>
      </c>
      <c r="L253" s="206">
        <f t="shared" si="58"/>
        <v>0.21694711538461534</v>
      </c>
      <c r="M253" s="201" t="s">
        <v>591</v>
      </c>
      <c r="N253" s="207">
        <v>43860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144</v>
      </c>
      <c r="B254" s="222">
        <v>43641</v>
      </c>
      <c r="C254" s="222"/>
      <c r="D254" s="223" t="s">
        <v>151</v>
      </c>
      <c r="E254" s="224" t="s">
        <v>623</v>
      </c>
      <c r="F254" s="224">
        <v>386</v>
      </c>
      <c r="G254" s="225"/>
      <c r="H254" s="225">
        <v>395</v>
      </c>
      <c r="I254" s="225">
        <v>452</v>
      </c>
      <c r="J254" s="226" t="s">
        <v>800</v>
      </c>
      <c r="K254" s="227">
        <f t="shared" si="57"/>
        <v>9</v>
      </c>
      <c r="L254" s="228">
        <f t="shared" si="58"/>
        <v>2.3316062176165803E-2</v>
      </c>
      <c r="M254" s="224" t="s">
        <v>714</v>
      </c>
      <c r="N254" s="222">
        <v>43868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145</v>
      </c>
      <c r="B255" s="222">
        <v>43707</v>
      </c>
      <c r="C255" s="222"/>
      <c r="D255" s="223" t="s">
        <v>131</v>
      </c>
      <c r="E255" s="224" t="s">
        <v>623</v>
      </c>
      <c r="F255" s="224">
        <v>137.5</v>
      </c>
      <c r="G255" s="225"/>
      <c r="H255" s="225">
        <v>138.5</v>
      </c>
      <c r="I255" s="225">
        <v>190</v>
      </c>
      <c r="J255" s="226" t="s">
        <v>824</v>
      </c>
      <c r="K255" s="227">
        <f t="shared" ref="K255" si="59">H255-F255</f>
        <v>1</v>
      </c>
      <c r="L255" s="228">
        <f t="shared" ref="L255" si="60">K255/F255</f>
        <v>7.2727272727272727E-3</v>
      </c>
      <c r="M255" s="224" t="s">
        <v>714</v>
      </c>
      <c r="N255" s="222">
        <v>44432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146</v>
      </c>
      <c r="B256" s="230">
        <v>43731</v>
      </c>
      <c r="C256" s="230"/>
      <c r="D256" s="231" t="s">
        <v>430</v>
      </c>
      <c r="E256" s="232" t="s">
        <v>623</v>
      </c>
      <c r="F256" s="232">
        <v>235</v>
      </c>
      <c r="G256" s="232"/>
      <c r="H256" s="232">
        <v>295</v>
      </c>
      <c r="I256" s="234">
        <v>296</v>
      </c>
      <c r="J256" s="204" t="s">
        <v>801</v>
      </c>
      <c r="K256" s="205">
        <f t="shared" ref="K256:K261" si="61">H256-F256</f>
        <v>60</v>
      </c>
      <c r="L256" s="206">
        <f t="shared" ref="L256:L261" si="62">K256/F256</f>
        <v>0.25531914893617019</v>
      </c>
      <c r="M256" s="201" t="s">
        <v>591</v>
      </c>
      <c r="N256" s="207">
        <v>43844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147</v>
      </c>
      <c r="B257" s="230">
        <v>43752</v>
      </c>
      <c r="C257" s="230"/>
      <c r="D257" s="231" t="s">
        <v>802</v>
      </c>
      <c r="E257" s="232" t="s">
        <v>623</v>
      </c>
      <c r="F257" s="232">
        <v>277.5</v>
      </c>
      <c r="G257" s="232"/>
      <c r="H257" s="232">
        <v>333</v>
      </c>
      <c r="I257" s="234">
        <v>333</v>
      </c>
      <c r="J257" s="204" t="s">
        <v>803</v>
      </c>
      <c r="K257" s="205">
        <f t="shared" si="61"/>
        <v>55.5</v>
      </c>
      <c r="L257" s="206">
        <f t="shared" si="62"/>
        <v>0.2</v>
      </c>
      <c r="M257" s="201" t="s">
        <v>591</v>
      </c>
      <c r="N257" s="207">
        <v>43846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148</v>
      </c>
      <c r="B258" s="230">
        <v>43752</v>
      </c>
      <c r="C258" s="230"/>
      <c r="D258" s="231" t="s">
        <v>804</v>
      </c>
      <c r="E258" s="232" t="s">
        <v>623</v>
      </c>
      <c r="F258" s="232">
        <v>930</v>
      </c>
      <c r="G258" s="232"/>
      <c r="H258" s="232">
        <v>1165</v>
      </c>
      <c r="I258" s="234">
        <v>1200</v>
      </c>
      <c r="J258" s="204" t="s">
        <v>805</v>
      </c>
      <c r="K258" s="205">
        <f t="shared" si="61"/>
        <v>235</v>
      </c>
      <c r="L258" s="206">
        <f t="shared" si="62"/>
        <v>0.25268817204301075</v>
      </c>
      <c r="M258" s="201" t="s">
        <v>591</v>
      </c>
      <c r="N258" s="207">
        <v>43847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149</v>
      </c>
      <c r="B259" s="230">
        <v>43753</v>
      </c>
      <c r="C259" s="230"/>
      <c r="D259" s="231" t="s">
        <v>806</v>
      </c>
      <c r="E259" s="232" t="s">
        <v>623</v>
      </c>
      <c r="F259" s="202">
        <v>111</v>
      </c>
      <c r="G259" s="232"/>
      <c r="H259" s="232">
        <v>141</v>
      </c>
      <c r="I259" s="234">
        <v>141</v>
      </c>
      <c r="J259" s="204" t="s">
        <v>607</v>
      </c>
      <c r="K259" s="205">
        <f t="shared" si="61"/>
        <v>30</v>
      </c>
      <c r="L259" s="206">
        <f t="shared" si="62"/>
        <v>0.27027027027027029</v>
      </c>
      <c r="M259" s="201" t="s">
        <v>591</v>
      </c>
      <c r="N259" s="207">
        <v>44328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150</v>
      </c>
      <c r="B260" s="230">
        <v>43753</v>
      </c>
      <c r="C260" s="230"/>
      <c r="D260" s="231" t="s">
        <v>807</v>
      </c>
      <c r="E260" s="232" t="s">
        <v>623</v>
      </c>
      <c r="F260" s="202">
        <v>296</v>
      </c>
      <c r="G260" s="232"/>
      <c r="H260" s="232">
        <v>370</v>
      </c>
      <c r="I260" s="234">
        <v>370</v>
      </c>
      <c r="J260" s="204" t="s">
        <v>681</v>
      </c>
      <c r="K260" s="205">
        <f t="shared" si="61"/>
        <v>74</v>
      </c>
      <c r="L260" s="206">
        <f t="shared" si="62"/>
        <v>0.25</v>
      </c>
      <c r="M260" s="201" t="s">
        <v>591</v>
      </c>
      <c r="N260" s="207">
        <v>43853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151</v>
      </c>
      <c r="B261" s="230">
        <v>43754</v>
      </c>
      <c r="C261" s="230"/>
      <c r="D261" s="231" t="s">
        <v>808</v>
      </c>
      <c r="E261" s="232" t="s">
        <v>623</v>
      </c>
      <c r="F261" s="202">
        <v>300</v>
      </c>
      <c r="G261" s="232"/>
      <c r="H261" s="232">
        <v>382.5</v>
      </c>
      <c r="I261" s="234">
        <v>344</v>
      </c>
      <c r="J261" s="204" t="s">
        <v>809</v>
      </c>
      <c r="K261" s="205">
        <f t="shared" si="61"/>
        <v>82.5</v>
      </c>
      <c r="L261" s="206">
        <f t="shared" si="62"/>
        <v>0.27500000000000002</v>
      </c>
      <c r="M261" s="201" t="s">
        <v>591</v>
      </c>
      <c r="N261" s="207">
        <v>44238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152</v>
      </c>
      <c r="B262" s="249">
        <v>43832</v>
      </c>
      <c r="C262" s="249"/>
      <c r="D262" s="250" t="s">
        <v>810</v>
      </c>
      <c r="E262" s="56" t="s">
        <v>623</v>
      </c>
      <c r="F262" s="251" t="s">
        <v>811</v>
      </c>
      <c r="G262" s="56"/>
      <c r="H262" s="56"/>
      <c r="I262" s="252">
        <v>590</v>
      </c>
      <c r="J262" s="247" t="s">
        <v>594</v>
      </c>
      <c r="K262" s="247"/>
      <c r="L262" s="253"/>
      <c r="M262" s="254" t="s">
        <v>594</v>
      </c>
      <c r="N262" s="255"/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153</v>
      </c>
      <c r="B263" s="230">
        <v>43966</v>
      </c>
      <c r="C263" s="230"/>
      <c r="D263" s="231" t="s">
        <v>71</v>
      </c>
      <c r="E263" s="232" t="s">
        <v>623</v>
      </c>
      <c r="F263" s="202">
        <v>67.5</v>
      </c>
      <c r="G263" s="232"/>
      <c r="H263" s="232">
        <v>86</v>
      </c>
      <c r="I263" s="234">
        <v>86</v>
      </c>
      <c r="J263" s="204" t="s">
        <v>812</v>
      </c>
      <c r="K263" s="205">
        <f t="shared" ref="K263:K270" si="63">H263-F263</f>
        <v>18.5</v>
      </c>
      <c r="L263" s="206">
        <f t="shared" ref="L263:L270" si="64">K263/F263</f>
        <v>0.27407407407407408</v>
      </c>
      <c r="M263" s="201" t="s">
        <v>591</v>
      </c>
      <c r="N263" s="207">
        <v>44008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154</v>
      </c>
      <c r="B264" s="230">
        <v>44035</v>
      </c>
      <c r="C264" s="230"/>
      <c r="D264" s="231" t="s">
        <v>482</v>
      </c>
      <c r="E264" s="232" t="s">
        <v>623</v>
      </c>
      <c r="F264" s="202">
        <v>231</v>
      </c>
      <c r="G264" s="232"/>
      <c r="H264" s="232">
        <v>281</v>
      </c>
      <c r="I264" s="234">
        <v>281</v>
      </c>
      <c r="J264" s="204" t="s">
        <v>681</v>
      </c>
      <c r="K264" s="205">
        <f t="shared" si="63"/>
        <v>50</v>
      </c>
      <c r="L264" s="206">
        <f t="shared" si="64"/>
        <v>0.21645021645021645</v>
      </c>
      <c r="M264" s="201" t="s">
        <v>591</v>
      </c>
      <c r="N264" s="207">
        <v>44358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155</v>
      </c>
      <c r="B265" s="230">
        <v>44092</v>
      </c>
      <c r="C265" s="230"/>
      <c r="D265" s="231" t="s">
        <v>407</v>
      </c>
      <c r="E265" s="232" t="s">
        <v>623</v>
      </c>
      <c r="F265" s="232">
        <v>206</v>
      </c>
      <c r="G265" s="232"/>
      <c r="H265" s="232">
        <v>248</v>
      </c>
      <c r="I265" s="234">
        <v>248</v>
      </c>
      <c r="J265" s="204" t="s">
        <v>681</v>
      </c>
      <c r="K265" s="205">
        <f t="shared" si="63"/>
        <v>42</v>
      </c>
      <c r="L265" s="206">
        <f t="shared" si="64"/>
        <v>0.20388349514563106</v>
      </c>
      <c r="M265" s="201" t="s">
        <v>591</v>
      </c>
      <c r="N265" s="207">
        <v>44214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156</v>
      </c>
      <c r="B266" s="230">
        <v>44140</v>
      </c>
      <c r="C266" s="230"/>
      <c r="D266" s="231" t="s">
        <v>407</v>
      </c>
      <c r="E266" s="232" t="s">
        <v>623</v>
      </c>
      <c r="F266" s="232">
        <v>182.5</v>
      </c>
      <c r="G266" s="232"/>
      <c r="H266" s="232">
        <v>248</v>
      </c>
      <c r="I266" s="234">
        <v>248</v>
      </c>
      <c r="J266" s="204" t="s">
        <v>681</v>
      </c>
      <c r="K266" s="205">
        <f t="shared" si="63"/>
        <v>65.5</v>
      </c>
      <c r="L266" s="206">
        <f t="shared" si="64"/>
        <v>0.35890410958904112</v>
      </c>
      <c r="M266" s="201" t="s">
        <v>591</v>
      </c>
      <c r="N266" s="207">
        <v>44214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157</v>
      </c>
      <c r="B267" s="230">
        <v>44140</v>
      </c>
      <c r="C267" s="230"/>
      <c r="D267" s="231" t="s">
        <v>327</v>
      </c>
      <c r="E267" s="232" t="s">
        <v>623</v>
      </c>
      <c r="F267" s="232">
        <v>247.5</v>
      </c>
      <c r="G267" s="232"/>
      <c r="H267" s="232">
        <v>320</v>
      </c>
      <c r="I267" s="234">
        <v>320</v>
      </c>
      <c r="J267" s="204" t="s">
        <v>681</v>
      </c>
      <c r="K267" s="205">
        <f t="shared" si="63"/>
        <v>72.5</v>
      </c>
      <c r="L267" s="206">
        <f t="shared" si="64"/>
        <v>0.29292929292929293</v>
      </c>
      <c r="M267" s="201" t="s">
        <v>591</v>
      </c>
      <c r="N267" s="207">
        <v>44323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158</v>
      </c>
      <c r="B268" s="230">
        <v>44140</v>
      </c>
      <c r="C268" s="230"/>
      <c r="D268" s="231" t="s">
        <v>272</v>
      </c>
      <c r="E268" s="232" t="s">
        <v>623</v>
      </c>
      <c r="F268" s="202">
        <v>925</v>
      </c>
      <c r="G268" s="232"/>
      <c r="H268" s="232">
        <v>1095</v>
      </c>
      <c r="I268" s="234">
        <v>1093</v>
      </c>
      <c r="J268" s="204" t="s">
        <v>813</v>
      </c>
      <c r="K268" s="205">
        <f t="shared" si="63"/>
        <v>170</v>
      </c>
      <c r="L268" s="206">
        <f t="shared" si="64"/>
        <v>0.18378378378378379</v>
      </c>
      <c r="M268" s="201" t="s">
        <v>591</v>
      </c>
      <c r="N268" s="207">
        <v>44201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159</v>
      </c>
      <c r="B269" s="230">
        <v>44140</v>
      </c>
      <c r="C269" s="230"/>
      <c r="D269" s="231" t="s">
        <v>343</v>
      </c>
      <c r="E269" s="232" t="s">
        <v>623</v>
      </c>
      <c r="F269" s="202">
        <v>332.5</v>
      </c>
      <c r="G269" s="232"/>
      <c r="H269" s="232">
        <v>393</v>
      </c>
      <c r="I269" s="234">
        <v>406</v>
      </c>
      <c r="J269" s="204" t="s">
        <v>814</v>
      </c>
      <c r="K269" s="205">
        <f t="shared" si="63"/>
        <v>60.5</v>
      </c>
      <c r="L269" s="206">
        <f t="shared" si="64"/>
        <v>0.18195488721804512</v>
      </c>
      <c r="M269" s="201" t="s">
        <v>591</v>
      </c>
      <c r="N269" s="207">
        <v>44256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160</v>
      </c>
      <c r="B270" s="230">
        <v>44141</v>
      </c>
      <c r="C270" s="230"/>
      <c r="D270" s="231" t="s">
        <v>482</v>
      </c>
      <c r="E270" s="232" t="s">
        <v>623</v>
      </c>
      <c r="F270" s="202">
        <v>231</v>
      </c>
      <c r="G270" s="232"/>
      <c r="H270" s="232">
        <v>281</v>
      </c>
      <c r="I270" s="234">
        <v>281</v>
      </c>
      <c r="J270" s="204" t="s">
        <v>681</v>
      </c>
      <c r="K270" s="205">
        <f t="shared" si="63"/>
        <v>50</v>
      </c>
      <c r="L270" s="206">
        <f t="shared" si="64"/>
        <v>0.21645021645021645</v>
      </c>
      <c r="M270" s="201" t="s">
        <v>591</v>
      </c>
      <c r="N270" s="207">
        <v>44358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56">
        <v>161</v>
      </c>
      <c r="B271" s="249">
        <v>44187</v>
      </c>
      <c r="C271" s="249"/>
      <c r="D271" s="250" t="s">
        <v>455</v>
      </c>
      <c r="E271" s="56" t="s">
        <v>623</v>
      </c>
      <c r="F271" s="251" t="s">
        <v>815</v>
      </c>
      <c r="G271" s="56"/>
      <c r="H271" s="56"/>
      <c r="I271" s="252">
        <v>239</v>
      </c>
      <c r="J271" s="247" t="s">
        <v>594</v>
      </c>
      <c r="K271" s="247"/>
      <c r="L271" s="253"/>
      <c r="M271" s="254"/>
      <c r="N271" s="255"/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6">
        <v>162</v>
      </c>
      <c r="B272" s="249">
        <v>44258</v>
      </c>
      <c r="C272" s="249"/>
      <c r="D272" s="250" t="s">
        <v>810</v>
      </c>
      <c r="E272" s="56" t="s">
        <v>623</v>
      </c>
      <c r="F272" s="251" t="s">
        <v>811</v>
      </c>
      <c r="G272" s="56"/>
      <c r="H272" s="56"/>
      <c r="I272" s="252">
        <v>590</v>
      </c>
      <c r="J272" s="247" t="s">
        <v>594</v>
      </c>
      <c r="K272" s="247"/>
      <c r="L272" s="253"/>
      <c r="M272" s="254"/>
      <c r="N272" s="255"/>
      <c r="O272" s="1"/>
      <c r="P272" s="1"/>
      <c r="R272" s="6" t="s">
        <v>784</v>
      </c>
    </row>
    <row r="273" spans="1:26" ht="12.75" customHeight="1">
      <c r="A273" s="229">
        <v>163</v>
      </c>
      <c r="B273" s="230">
        <v>44274</v>
      </c>
      <c r="C273" s="230"/>
      <c r="D273" s="231" t="s">
        <v>343</v>
      </c>
      <c r="E273" s="232" t="s">
        <v>623</v>
      </c>
      <c r="F273" s="202">
        <v>355</v>
      </c>
      <c r="G273" s="232"/>
      <c r="H273" s="232">
        <v>422.5</v>
      </c>
      <c r="I273" s="234">
        <v>420</v>
      </c>
      <c r="J273" s="204" t="s">
        <v>816</v>
      </c>
      <c r="K273" s="205">
        <f t="shared" ref="K273:K276" si="65">H273-F273</f>
        <v>67.5</v>
      </c>
      <c r="L273" s="206">
        <f t="shared" ref="L273:L276" si="66">K273/F273</f>
        <v>0.19014084507042253</v>
      </c>
      <c r="M273" s="201" t="s">
        <v>591</v>
      </c>
      <c r="N273" s="207">
        <v>44361</v>
      </c>
      <c r="O273" s="1"/>
      <c r="R273" s="257" t="s">
        <v>784</v>
      </c>
    </row>
    <row r="274" spans="1:26" ht="12.75" customHeight="1">
      <c r="A274" s="229">
        <v>164</v>
      </c>
      <c r="B274" s="230">
        <v>44295</v>
      </c>
      <c r="C274" s="230"/>
      <c r="D274" s="231" t="s">
        <v>817</v>
      </c>
      <c r="E274" s="232" t="s">
        <v>623</v>
      </c>
      <c r="F274" s="202">
        <v>555</v>
      </c>
      <c r="G274" s="232"/>
      <c r="H274" s="232">
        <v>663</v>
      </c>
      <c r="I274" s="234">
        <v>663</v>
      </c>
      <c r="J274" s="204" t="s">
        <v>818</v>
      </c>
      <c r="K274" s="205">
        <f t="shared" si="65"/>
        <v>108</v>
      </c>
      <c r="L274" s="206">
        <f t="shared" si="66"/>
        <v>0.19459459459459461</v>
      </c>
      <c r="M274" s="201" t="s">
        <v>591</v>
      </c>
      <c r="N274" s="207">
        <v>44321</v>
      </c>
      <c r="O274" s="1"/>
      <c r="P274" s="1"/>
      <c r="Q274" s="1"/>
      <c r="R274" s="257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165</v>
      </c>
      <c r="B275" s="230">
        <v>44308</v>
      </c>
      <c r="C275" s="230"/>
      <c r="D275" s="231" t="s">
        <v>376</v>
      </c>
      <c r="E275" s="232" t="s">
        <v>623</v>
      </c>
      <c r="F275" s="202">
        <v>126.5</v>
      </c>
      <c r="G275" s="232"/>
      <c r="H275" s="232">
        <v>155</v>
      </c>
      <c r="I275" s="234">
        <v>155</v>
      </c>
      <c r="J275" s="204" t="s">
        <v>681</v>
      </c>
      <c r="K275" s="205">
        <f t="shared" si="65"/>
        <v>28.5</v>
      </c>
      <c r="L275" s="206">
        <f t="shared" si="66"/>
        <v>0.22529644268774704</v>
      </c>
      <c r="M275" s="201" t="s">
        <v>591</v>
      </c>
      <c r="N275" s="207">
        <v>44362</v>
      </c>
      <c r="O275" s="1"/>
      <c r="R275" s="257" t="s">
        <v>784</v>
      </c>
    </row>
    <row r="276" spans="1:26" ht="12.75" customHeight="1">
      <c r="A276" s="360">
        <v>166</v>
      </c>
      <c r="B276" s="361">
        <v>44368</v>
      </c>
      <c r="C276" s="361"/>
      <c r="D276" s="362" t="s">
        <v>394</v>
      </c>
      <c r="E276" s="363" t="s">
        <v>623</v>
      </c>
      <c r="F276" s="364">
        <v>287.5</v>
      </c>
      <c r="G276" s="363"/>
      <c r="H276" s="363">
        <v>245</v>
      </c>
      <c r="I276" s="365">
        <v>344</v>
      </c>
      <c r="J276" s="214" t="s">
        <v>866</v>
      </c>
      <c r="K276" s="215">
        <f t="shared" si="65"/>
        <v>-42.5</v>
      </c>
      <c r="L276" s="216">
        <f t="shared" si="66"/>
        <v>-0.14782608695652175</v>
      </c>
      <c r="M276" s="212" t="s">
        <v>604</v>
      </c>
      <c r="N276" s="209">
        <v>44508</v>
      </c>
      <c r="O276" s="1"/>
      <c r="R276" s="257" t="s">
        <v>784</v>
      </c>
    </row>
    <row r="277" spans="1:26" ht="12.75" customHeight="1">
      <c r="A277" s="256">
        <v>167</v>
      </c>
      <c r="B277" s="249">
        <v>44368</v>
      </c>
      <c r="C277" s="249"/>
      <c r="D277" s="250" t="s">
        <v>482</v>
      </c>
      <c r="E277" s="56" t="s">
        <v>623</v>
      </c>
      <c r="F277" s="251" t="s">
        <v>819</v>
      </c>
      <c r="G277" s="56"/>
      <c r="H277" s="56"/>
      <c r="I277" s="252">
        <v>320</v>
      </c>
      <c r="J277" s="247" t="s">
        <v>594</v>
      </c>
      <c r="K277" s="256"/>
      <c r="L277" s="249"/>
      <c r="M277" s="249"/>
      <c r="N277" s="250"/>
      <c r="O277" s="44"/>
      <c r="R277" s="257" t="s">
        <v>784</v>
      </c>
    </row>
    <row r="278" spans="1:26" ht="12.75" customHeight="1">
      <c r="A278" s="256">
        <v>168</v>
      </c>
      <c r="B278" s="249">
        <v>44406</v>
      </c>
      <c r="C278" s="249"/>
      <c r="D278" s="250" t="s">
        <v>376</v>
      </c>
      <c r="E278" s="56" t="s">
        <v>623</v>
      </c>
      <c r="F278" s="251" t="s">
        <v>822</v>
      </c>
      <c r="G278" s="56"/>
      <c r="H278" s="56"/>
      <c r="I278" s="56">
        <v>200</v>
      </c>
      <c r="J278" s="247" t="s">
        <v>594</v>
      </c>
      <c r="K278" s="256"/>
      <c r="L278" s="249"/>
      <c r="M278" s="249"/>
      <c r="N278" s="250"/>
      <c r="O278" s="44"/>
      <c r="R278" s="257" t="s">
        <v>784</v>
      </c>
    </row>
    <row r="279" spans="1:26" ht="12.75" customHeight="1">
      <c r="A279" s="256">
        <v>169</v>
      </c>
      <c r="B279" s="249">
        <v>44462</v>
      </c>
      <c r="C279" s="249"/>
      <c r="D279" s="250" t="s">
        <v>828</v>
      </c>
      <c r="E279" s="56" t="s">
        <v>623</v>
      </c>
      <c r="F279" s="251" t="s">
        <v>829</v>
      </c>
      <c r="G279" s="56"/>
      <c r="H279" s="56"/>
      <c r="I279" s="56">
        <v>1500</v>
      </c>
      <c r="J279" s="247" t="s">
        <v>594</v>
      </c>
      <c r="K279" s="256"/>
      <c r="L279" s="249"/>
      <c r="M279" s="249"/>
      <c r="N279" s="250"/>
      <c r="O279" s="44"/>
      <c r="R279" s="257" t="s">
        <v>784</v>
      </c>
    </row>
    <row r="280" spans="1:26" ht="12.75" customHeight="1">
      <c r="A280" s="297">
        <v>170</v>
      </c>
      <c r="B280" s="298">
        <v>44480</v>
      </c>
      <c r="C280" s="298"/>
      <c r="D280" s="299" t="s">
        <v>833</v>
      </c>
      <c r="E280" s="300" t="s">
        <v>623</v>
      </c>
      <c r="F280" s="301" t="s">
        <v>838</v>
      </c>
      <c r="G280" s="300"/>
      <c r="H280" s="300"/>
      <c r="I280" s="300">
        <v>145</v>
      </c>
      <c r="J280" s="302" t="s">
        <v>594</v>
      </c>
      <c r="K280" s="297"/>
      <c r="L280" s="298"/>
      <c r="M280" s="298"/>
      <c r="N280" s="299"/>
      <c r="O280" s="44"/>
      <c r="R280" s="257" t="s">
        <v>784</v>
      </c>
    </row>
    <row r="281" spans="1:26" ht="12.75" customHeight="1">
      <c r="A281" s="303">
        <v>171</v>
      </c>
      <c r="B281" s="304">
        <v>44481</v>
      </c>
      <c r="C281" s="304"/>
      <c r="D281" s="305" t="s">
        <v>261</v>
      </c>
      <c r="E281" s="306" t="s">
        <v>623</v>
      </c>
      <c r="F281" s="307" t="s">
        <v>835</v>
      </c>
      <c r="G281" s="306"/>
      <c r="H281" s="306"/>
      <c r="I281" s="306">
        <v>380</v>
      </c>
      <c r="J281" s="308" t="s">
        <v>594</v>
      </c>
      <c r="K281" s="303"/>
      <c r="L281" s="304"/>
      <c r="M281" s="304"/>
      <c r="N281" s="305"/>
      <c r="O281" s="44"/>
      <c r="R281" s="257" t="s">
        <v>784</v>
      </c>
    </row>
    <row r="282" spans="1:26" ht="12.75" customHeight="1">
      <c r="A282" s="303">
        <v>172</v>
      </c>
      <c r="B282" s="304">
        <v>44481</v>
      </c>
      <c r="C282" s="304"/>
      <c r="D282" s="305" t="s">
        <v>402</v>
      </c>
      <c r="E282" s="306" t="s">
        <v>623</v>
      </c>
      <c r="F282" s="307" t="s">
        <v>836</v>
      </c>
      <c r="G282" s="306"/>
      <c r="H282" s="306"/>
      <c r="I282" s="306">
        <v>56</v>
      </c>
      <c r="J282" s="308" t="s">
        <v>594</v>
      </c>
      <c r="K282" s="303"/>
      <c r="L282" s="304"/>
      <c r="M282" s="304"/>
      <c r="N282" s="305"/>
      <c r="O282" s="44"/>
      <c r="R282" s="257"/>
    </row>
    <row r="283" spans="1:26" ht="12.75" customHeight="1">
      <c r="A283" s="309"/>
      <c r="B283" s="309"/>
      <c r="C283" s="309"/>
      <c r="D283" s="309"/>
      <c r="E283" s="309"/>
      <c r="F283" s="306"/>
      <c r="G283" s="306"/>
      <c r="H283" s="306"/>
      <c r="I283" s="306"/>
      <c r="J283" s="310"/>
      <c r="K283" s="306"/>
      <c r="L283" s="306"/>
      <c r="M283" s="306"/>
      <c r="N283" s="309"/>
      <c r="O283" s="44"/>
      <c r="R283" s="257"/>
    </row>
    <row r="284" spans="1:26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257"/>
    </row>
    <row r="285" spans="1:26" ht="12.75" customHeight="1">
      <c r="A285" s="256"/>
      <c r="B285" s="258" t="s">
        <v>820</v>
      </c>
      <c r="F285" s="59"/>
      <c r="G285" s="59"/>
      <c r="H285" s="59"/>
      <c r="I285" s="59"/>
      <c r="J285" s="44"/>
      <c r="K285" s="59"/>
      <c r="L285" s="59"/>
      <c r="M285" s="59"/>
      <c r="O285" s="44"/>
      <c r="R285" s="257"/>
    </row>
    <row r="286" spans="1:26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A295" s="259"/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A296" s="259"/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A297" s="56"/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</sheetData>
  <autoFilter ref="R1:R29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2021-12-08T02:47:58Z</dcterms:modified>
</cp:coreProperties>
</file>