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480" yWindow="570" windowWidth="1749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F&amp;O)'!$R$1:$R$277</definedName>
    <definedName name="_xlnm._FilterDatabase" localSheetId="1" hidden="1">'Future Intra'!$B$13:$P$13</definedName>
  </definedNames>
  <calcPr calcId="125725"/>
</workbook>
</file>

<file path=xl/calcChain.xml><?xml version="1.0" encoding="utf-8"?>
<calcChain xmlns="http://schemas.openxmlformats.org/spreadsheetml/2006/main">
  <c r="M47" i="6"/>
  <c r="L47"/>
  <c r="K47"/>
  <c r="L45" l="1"/>
  <c r="K45"/>
  <c r="M45" l="1"/>
  <c r="K65"/>
  <c r="M65" s="1"/>
  <c r="K63"/>
  <c r="M63" s="1"/>
  <c r="K59"/>
  <c r="M59" s="1"/>
  <c r="K60"/>
  <c r="M60" s="1"/>
  <c r="L13"/>
  <c r="K13"/>
  <c r="L16"/>
  <c r="K16"/>
  <c r="M16" s="1"/>
  <c r="K61"/>
  <c r="M61" s="1"/>
  <c r="K58"/>
  <c r="M58" s="1"/>
  <c r="K57"/>
  <c r="M57" s="1"/>
  <c r="K56"/>
  <c r="M56" s="1"/>
  <c r="P18"/>
  <c r="P19"/>
  <c r="P17"/>
  <c r="M13" l="1"/>
  <c r="L32"/>
  <c r="K32"/>
  <c r="L29"/>
  <c r="K29"/>
  <c r="L11"/>
  <c r="K11"/>
  <c r="L14"/>
  <c r="K14"/>
  <c r="P15"/>
  <c r="M29" l="1"/>
  <c r="M32"/>
  <c r="M11"/>
  <c r="M14"/>
  <c r="P12" l="1"/>
  <c r="K10" l="1"/>
  <c r="L10"/>
  <c r="P72"/>
  <c r="L72"/>
  <c r="K72"/>
  <c r="M10" l="1"/>
  <c r="M72"/>
  <c r="K239" l="1"/>
  <c r="L239" s="1"/>
  <c r="K259" l="1"/>
  <c r="L259" s="1"/>
  <c r="K258"/>
  <c r="L258" s="1"/>
  <c r="K257"/>
  <c r="L257" s="1"/>
  <c r="K254"/>
  <c r="L254" s="1"/>
  <c r="K253"/>
  <c r="L253" s="1"/>
  <c r="K252"/>
  <c r="L252" s="1"/>
  <c r="K251"/>
  <c r="L251" s="1"/>
  <c r="K250"/>
  <c r="L250" s="1"/>
  <c r="K249"/>
  <c r="L249" s="1"/>
  <c r="K248"/>
  <c r="L248" s="1"/>
  <c r="K247"/>
  <c r="L247" s="1"/>
  <c r="K245"/>
  <c r="L245" s="1"/>
  <c r="K244"/>
  <c r="L244" s="1"/>
  <c r="K243"/>
  <c r="L243" s="1"/>
  <c r="K242"/>
  <c r="L242" s="1"/>
  <c r="K241"/>
  <c r="L241" s="1"/>
  <c r="K240"/>
  <c r="L240" s="1"/>
  <c r="K238"/>
  <c r="L238" s="1"/>
  <c r="K237"/>
  <c r="L237" s="1"/>
  <c r="K236"/>
  <c r="L236" s="1"/>
  <c r="F235"/>
  <c r="K235" s="1"/>
  <c r="L235" s="1"/>
  <c r="K234"/>
  <c r="L234" s="1"/>
  <c r="K233"/>
  <c r="L233" s="1"/>
  <c r="K232"/>
  <c r="L232" s="1"/>
  <c r="K231"/>
  <c r="L231" s="1"/>
  <c r="K230"/>
  <c r="L230" s="1"/>
  <c r="F229"/>
  <c r="K229" s="1"/>
  <c r="L229" s="1"/>
  <c r="F228"/>
  <c r="K228" s="1"/>
  <c r="L228" s="1"/>
  <c r="K227"/>
  <c r="L227" s="1"/>
  <c r="F226"/>
  <c r="K226" s="1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0"/>
  <c r="L210" s="1"/>
  <c r="K208"/>
  <c r="L208" s="1"/>
  <c r="K207"/>
  <c r="L207" s="1"/>
  <c r="F206"/>
  <c r="K206" s="1"/>
  <c r="L206" s="1"/>
  <c r="K205"/>
  <c r="L205" s="1"/>
  <c r="K202"/>
  <c r="L202" s="1"/>
  <c r="K201"/>
  <c r="L201" s="1"/>
  <c r="K200"/>
  <c r="L200" s="1"/>
  <c r="K197"/>
  <c r="L197" s="1"/>
  <c r="K196"/>
  <c r="L196" s="1"/>
  <c r="K195"/>
  <c r="L195" s="1"/>
  <c r="K194"/>
  <c r="L194" s="1"/>
  <c r="K193"/>
  <c r="L193" s="1"/>
  <c r="K192"/>
  <c r="L192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0"/>
  <c r="L180" s="1"/>
  <c r="K178"/>
  <c r="L178" s="1"/>
  <c r="K176"/>
  <c r="L176" s="1"/>
  <c r="K174"/>
  <c r="L174" s="1"/>
  <c r="K173"/>
  <c r="L173" s="1"/>
  <c r="K172"/>
  <c r="L172" s="1"/>
  <c r="K170"/>
  <c r="L170" s="1"/>
  <c r="K169"/>
  <c r="L169" s="1"/>
  <c r="K168"/>
  <c r="L168" s="1"/>
  <c r="K167"/>
  <c r="K166"/>
  <c r="L166" s="1"/>
  <c r="K165"/>
  <c r="L165" s="1"/>
  <c r="K163"/>
  <c r="L163" s="1"/>
  <c r="K162"/>
  <c r="L162" s="1"/>
  <c r="K161"/>
  <c r="L161" s="1"/>
  <c r="K160"/>
  <c r="L160" s="1"/>
  <c r="K159"/>
  <c r="L159" s="1"/>
  <c r="F158"/>
  <c r="K158" s="1"/>
  <c r="L158" s="1"/>
  <c r="H157"/>
  <c r="K157" s="1"/>
  <c r="L157" s="1"/>
  <c r="K154"/>
  <c r="L154" s="1"/>
  <c r="K153"/>
  <c r="L153" s="1"/>
  <c r="K152"/>
  <c r="L152" s="1"/>
  <c r="K151"/>
  <c r="L151" s="1"/>
  <c r="K150"/>
  <c r="L150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H123"/>
  <c r="K123" s="1"/>
  <c r="L123" s="1"/>
  <c r="F122"/>
  <c r="K122" s="1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K95"/>
  <c r="L95" s="1"/>
  <c r="M7"/>
  <c r="D7" i="5"/>
  <c r="K6" i="4"/>
  <c r="K6" i="3"/>
  <c r="L6" i="2"/>
</calcChain>
</file>

<file path=xl/sharedStrings.xml><?xml version="1.0" encoding="utf-8"?>
<sst xmlns="http://schemas.openxmlformats.org/spreadsheetml/2006/main" count="2418" uniqueCount="971">
  <si>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</si>
  <si>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</si>
  <si>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</si>
  <si>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</si>
  <si>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</si>
  <si>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</si>
  <si>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</si>
  <si>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</si>
  <si>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</si>
  <si>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</si>
  <si>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</si>
  <si>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</si>
  <si>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</si>
  <si>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</si>
  <si>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</si>
  <si>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</si>
  <si>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</si>
  <si>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</si>
  <si>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</si>
  <si>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</si>
  <si>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</si>
  <si>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</si>
  <si>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</si>
  <si>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</si>
  <si>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</si>
  <si>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</si>
  <si>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</si>
  <si>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</si>
  <si>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</si>
  <si>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</si>
  <si>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</si>
  <si>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</si>
  <si>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</si>
  <si>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</si>
  <si>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</si>
  <si>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</si>
  <si>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</si>
  <si>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</si>
  <si>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</si>
  <si>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</si>
  <si>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</si>
  <si>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</si>
  <si>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</si>
  <si>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</si>
  <si>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</si>
  <si>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</si>
  <si>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</si>
  <si>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</si>
  <si>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</si>
  <si>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</si>
  <si>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</si>
  <si>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</si>
  <si>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</si>
  <si>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</si>
  <si>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</si>
  <si>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</si>
  <si>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</si>
  <si>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</si>
  <si>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</si>
  <si>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</si>
  <si>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</si>
  <si>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</si>
  <si>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</si>
  <si>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</si>
  <si>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</si>
  <si>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</si>
  <si>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</si>
  <si>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</si>
  <si>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</si>
  <si>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</si>
  <si>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</si>
  <si>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</si>
  <si>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</si>
  <si>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</si>
  <si>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</si>
  <si>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</si>
  <si>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</si>
  <si>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</si>
  <si>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</si>
  <si>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</si>
  <si>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</si>
  <si>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</si>
  <si>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</si>
  <si>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</si>
  <si>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</si>
  <si>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</si>
  <si>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</si>
  <si>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</si>
  <si>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</si>
  <si>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</si>
  <si>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</si>
  <si>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</si>
  <si>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</si>
  <si>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</si>
  <si>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</si>
  <si>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</si>
  <si>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</si>
  <si>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</si>
  <si>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</si>
  <si>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</si>
  <si>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</si>
  <si>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</si>
  <si>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</si>
  <si>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</si>
  <si>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</si>
  <si>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</si>
  <si>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</si>
  <si>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</si>
  <si>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</si>
  <si>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</si>
  <si>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</si>
  <si>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</si>
  <si>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</si>
  <si>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</si>
  <si>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</si>
  <si>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</si>
  <si>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</si>
  <si>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</si>
  <si>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</si>
  <si>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</si>
  <si>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</si>
  <si>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</si>
  <si>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</si>
  <si>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</si>
  <si>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</si>
  <si>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</si>
  <si>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</si>
  <si>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</si>
  <si>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</si>
  <si>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</si>
  <si>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</si>
  <si>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</si>
  <si>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</si>
  <si>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</si>
  <si>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</si>
  <si>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</si>
  <si>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</si>
  <si>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</si>
  <si>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</si>
  <si>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</si>
  <si>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</si>
  <si>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</si>
  <si>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</si>
  <si>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</si>
  <si>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</si>
  <si>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</si>
  <si>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</si>
  <si>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</si>
  <si>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</si>
  <si>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</si>
  <si>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</si>
  <si>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</si>
  <si>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</si>
  <si>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</si>
  <si>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</si>
  <si>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</si>
  <si>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</si>
  <si>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</si>
  <si>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</si>
  <si>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</si>
  <si>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</si>
  <si>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</si>
  <si>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</si>
  <si>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</si>
  <si>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</si>
  <si>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</si>
  <si>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</si>
  <si>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</si>
  <si>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</si>
  <si>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</si>
  <si>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</si>
  <si>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</si>
  <si>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</si>
  <si>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</si>
  <si>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</si>
  <si>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</si>
  <si>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</si>
  <si>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</si>
  <si>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</si>
  <si>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</si>
  <si>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</si>
  <si>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</si>
  <si>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</si>
  <si>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</si>
  <si>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</si>
  <si>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</si>
  <si>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</si>
  <si>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</si>
  <si>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</si>
  <si>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</si>
  <si>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</si>
  <si>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</si>
  <si>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</si>
  <si>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</si>
  <si>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</si>
  <si>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</si>
  <si>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</si>
  <si>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</si>
  <si>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</si>
  <si>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</si>
  <si>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</si>
  <si>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</si>
  <si>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</si>
  <si>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</si>
  <si>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</si>
  <si>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</si>
  <si>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</si>
  <si>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</si>
  <si>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</si>
  <si>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</si>
  <si>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</si>
  <si>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</si>
  <si>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</si>
  <si>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</si>
  <si>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</si>
  <si>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</si>
  <si>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</si>
  <si>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</si>
  <si>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</si>
  <si>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</si>
  <si>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</si>
  <si>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</si>
  <si>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</si>
  <si>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</si>
  <si>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</si>
  <si>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</si>
  <si>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</si>
  <si>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</si>
  <si>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</si>
  <si>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</si>
  <si>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</si>
  <si>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</si>
  <si>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</si>
  <si>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</si>
  <si>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</si>
  <si>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</si>
  <si>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</si>
  <si>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</si>
  <si>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</si>
  <si>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</si>
  <si>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</si>
  <si>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</si>
  <si>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</si>
  <si>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</si>
  <si>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</si>
  <si>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</si>
  <si>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</si>
  <si>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</si>
  <si>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</si>
  <si>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</si>
  <si>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</si>
  <si>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</si>
  <si>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</si>
  <si>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</si>
  <si>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</si>
  <si>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</si>
  <si>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</si>
  <si>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</si>
  <si>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</si>
  <si>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</si>
  <si>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</si>
  <si>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</si>
  <si>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</si>
  <si>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</si>
  <si>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</si>
  <si>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</si>
  <si>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</si>
  <si>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</si>
  <si>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</si>
  <si>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</si>
  <si>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</si>
  <si>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</si>
  <si>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</si>
  <si>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</si>
  <si>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</si>
  <si>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</si>
  <si>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</si>
  <si>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</si>
  <si>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</si>
  <si>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</si>
  <si>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</si>
  <si>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</si>
  <si>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</si>
  <si>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</si>
  <si>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</si>
  <si>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</si>
  <si>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</si>
  <si>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</si>
  <si>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</si>
  <si>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</si>
  <si>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</si>
  <si>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</si>
  <si>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</si>
  <si>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</si>
  <si>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</si>
  <si>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</si>
  <si>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</si>
  <si>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</si>
  <si>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</si>
  <si>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AKZOINDIA</t>
  </si>
  <si>
    <t>ALEMBICLTD</t>
  </si>
  <si>
    <t>ALKYLAMINE</t>
  </si>
  <si>
    <t>ALOKINDS</t>
  </si>
  <si>
    <t>AMBER</t>
  </si>
  <si>
    <t>ANGELBRKG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</si>
  <si>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</si>
  <si>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</si>
  <si>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</si>
  <si>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</si>
  <si>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</si>
  <si>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</si>
  <si>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</si>
  <si>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</si>
  <si>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</si>
  <si>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</si>
  <si>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</si>
  <si>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</si>
  <si>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</si>
  <si>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</si>
  <si>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</si>
  <si>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</si>
  <si>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</si>
  <si>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</si>
  <si>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</si>
  <si>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</si>
  <si>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</si>
  <si>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</si>
  <si>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</si>
  <si>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</si>
  <si>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</si>
  <si>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</si>
  <si>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</si>
  <si>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</si>
  <si>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</si>
  <si>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</si>
  <si>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</si>
  <si>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</si>
  <si>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</si>
  <si>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</si>
  <si>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</si>
  <si>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</si>
  <si>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</si>
  <si>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</si>
  <si>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</si>
  <si>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</si>
  <si>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</si>
  <si>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</si>
  <si>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</si>
  <si>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</si>
  <si>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</si>
  <si>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</si>
  <si>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</si>
  <si>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</si>
  <si>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</si>
  <si>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</si>
  <si>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</si>
  <si>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</si>
  <si>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</si>
  <si>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</si>
  <si>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</si>
  <si>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</si>
  <si>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</si>
  <si>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</si>
  <si>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</si>
  <si>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</si>
  <si>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</si>
  <si>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</si>
  <si>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</si>
  <si>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</si>
  <si>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</si>
  <si>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</si>
  <si>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</si>
  <si>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</si>
  <si>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</si>
  <si>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</si>
  <si>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</si>
  <si>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</si>
  <si>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</si>
  <si>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</si>
  <si>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</si>
  <si>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</si>
  <si>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</si>
  <si>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</si>
  <si>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</si>
  <si>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</si>
  <si>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</si>
  <si>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</si>
  <si>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</si>
  <si>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</si>
  <si>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</si>
  <si>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</si>
  <si>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</si>
  <si>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</si>
  <si>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</si>
  <si>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</si>
  <si>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</si>
  <si>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</si>
  <si>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</si>
  <si>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</si>
  <si>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</si>
  <si>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</si>
  <si>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</si>
  <si>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</si>
  <si>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</si>
  <si>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</si>
  <si>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</si>
  <si>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</si>
  <si>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</si>
  <si>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</si>
  <si>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</si>
  <si>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</si>
  <si>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</si>
  <si>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</si>
  <si>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</si>
  <si>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</si>
  <si>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</si>
  <si>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</si>
  <si>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</si>
  <si>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</si>
  <si>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</si>
  <si>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</si>
  <si>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</si>
  <si>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</si>
  <si>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</si>
  <si>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</si>
  <si>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</si>
  <si>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</si>
  <si>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</si>
  <si>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</si>
  <si>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</si>
  <si>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</si>
  <si>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</si>
  <si>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</si>
  <si>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</si>
  <si>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</si>
  <si>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</si>
  <si>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</si>
  <si>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</si>
  <si>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</si>
  <si>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</si>
  <si>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</si>
  <si>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</si>
  <si>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</si>
  <si>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</si>
  <si>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</si>
  <si>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</si>
  <si>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</si>
  <si>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</si>
  <si>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</si>
  <si>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</si>
  <si>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</si>
  <si>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</si>
  <si>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</si>
  <si>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</si>
  <si>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</si>
  <si>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</si>
  <si>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</si>
  <si>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</si>
  <si>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</si>
  <si>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</si>
  <si>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</si>
  <si>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</si>
  <si>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</si>
  <si>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</si>
  <si>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</si>
  <si>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</si>
  <si>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</si>
  <si>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</si>
  <si>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</si>
  <si>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</si>
  <si>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</si>
  <si>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</si>
  <si>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</si>
  <si>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</si>
  <si>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</si>
  <si>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</si>
  <si>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</si>
  <si>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</si>
  <si>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</si>
  <si>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</si>
  <si>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</si>
  <si>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</si>
  <si>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</si>
  <si>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</si>
  <si>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</si>
  <si>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</si>
  <si>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</si>
  <si>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</si>
  <si>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</si>
  <si>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</si>
  <si>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</si>
  <si>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</si>
  <si>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</si>
  <si>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</si>
  <si>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</si>
  <si>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</si>
  <si>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</si>
  <si>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</si>
  <si>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</si>
  <si>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</si>
  <si>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</si>
  <si>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</si>
  <si>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</si>
  <si>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</si>
  <si>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</si>
  <si>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</si>
  <si>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</si>
  <si>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</si>
  <si>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</si>
  <si>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</si>
  <si>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</si>
  <si>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</si>
  <si>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</si>
  <si>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</si>
  <si>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</si>
  <si>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</si>
  <si>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</si>
  <si>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</si>
  <si>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</si>
  <si>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</si>
  <si>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</si>
  <si>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</si>
  <si>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</si>
  <si>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</si>
  <si>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</si>
  <si>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</si>
  <si>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</si>
  <si>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</si>
  <si>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</si>
  <si>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</si>
  <si>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</si>
  <si>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</si>
  <si>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</si>
  <si>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</si>
  <si>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</si>
  <si>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</si>
  <si>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</si>
  <si>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</si>
  <si>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</si>
  <si>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</si>
  <si>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</si>
  <si>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</si>
  <si>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</si>
  <si>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</si>
  <si>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</si>
  <si>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</si>
  <si>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</si>
  <si>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</si>
  <si>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</si>
  <si>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</si>
  <si>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</si>
  <si>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</si>
  <si>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</si>
  <si>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</si>
  <si>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</si>
  <si>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</si>
  <si>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</si>
  <si>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</si>
  <si>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</si>
  <si>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</si>
  <si>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</si>
  <si>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</si>
  <si>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</si>
  <si>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</si>
  <si>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</si>
  <si>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</si>
  <si>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</si>
  <si>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</si>
  <si>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</si>
  <si>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</si>
  <si>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</si>
  <si>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</si>
  <si>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</si>
  <si>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</si>
  <si>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</si>
  <si>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</si>
  <si>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</si>
  <si>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</si>
  <si>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</si>
  <si>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</si>
  <si>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</si>
  <si>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</si>
  <si>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</si>
  <si>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</si>
  <si>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</si>
  <si>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</si>
  <si>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</si>
  <si>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</si>
  <si>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</si>
  <si>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</si>
  <si>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</si>
  <si>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</si>
  <si>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</si>
  <si>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</si>
  <si>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</si>
  <si>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</si>
  <si>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</si>
  <si>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</si>
  <si>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</si>
  <si>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</si>
  <si>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</si>
  <si>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</si>
  <si>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</si>
  <si>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</si>
  <si>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</si>
  <si>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</si>
  <si>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</si>
  <si>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</si>
  <si>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</si>
  <si>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</si>
  <si>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</si>
  <si>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</si>
  <si>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</si>
  <si>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</si>
  <si>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</si>
  <si>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</si>
  <si>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</si>
  <si>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</si>
  <si>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</si>
  <si>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</si>
  <si>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</si>
  <si>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</si>
  <si>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</si>
  <si>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</si>
  <si>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</si>
  <si>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</si>
  <si>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</si>
  <si>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</si>
  <si>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</si>
  <si>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</si>
  <si>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</si>
  <si>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</si>
  <si>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</si>
  <si>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</si>
  <si>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</si>
  <si>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</si>
  <si>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</si>
  <si>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</si>
  <si>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</si>
  <si>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</si>
  <si>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</si>
  <si>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</si>
  <si>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</si>
  <si>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</si>
  <si>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</si>
  <si>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</si>
  <si>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</si>
  <si>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</si>
  <si>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</si>
  <si>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</si>
  <si>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</si>
  <si>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</si>
  <si>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</si>
  <si>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</si>
  <si>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</si>
  <si>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</si>
  <si>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</si>
  <si>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</si>
  <si>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</si>
  <si>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</si>
  <si>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</si>
  <si>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</si>
  <si>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</si>
  <si>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</si>
  <si>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</si>
  <si>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</si>
  <si>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</si>
  <si>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</si>
  <si>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</si>
  <si>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</si>
  <si>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</si>
  <si>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</si>
  <si>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</si>
  <si>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</si>
  <si>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</si>
  <si>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</si>
  <si>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</si>
  <si>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</si>
  <si>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</si>
  <si>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</si>
  <si>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</si>
  <si>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</si>
  <si>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</si>
  <si>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</si>
  <si>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</si>
  <si>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</si>
  <si>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</si>
  <si>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</si>
  <si>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</si>
  <si>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</si>
  <si>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</si>
  <si>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</si>
  <si>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</si>
  <si>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</si>
  <si>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</si>
  <si>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</si>
  <si>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</si>
  <si>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</si>
  <si>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</si>
  <si>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</si>
  <si>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</si>
  <si>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</si>
  <si>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</si>
  <si>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</si>
  <si>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</si>
  <si>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</si>
  <si>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</si>
  <si>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</si>
  <si>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</si>
  <si>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</si>
  <si>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</si>
  <si>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</si>
  <si>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</si>
  <si>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</si>
  <si>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</si>
  <si>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</si>
  <si>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</si>
  <si>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</si>
  <si>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</si>
  <si>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</si>
  <si>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</si>
  <si>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</si>
  <si>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</si>
  <si>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</si>
  <si>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</si>
  <si>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</si>
  <si>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</si>
  <si>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</si>
  <si>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</si>
  <si>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</si>
  <si>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</si>
  <si>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</si>
  <si>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</si>
  <si>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</si>
  <si>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</si>
  <si>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</si>
  <si>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</si>
  <si>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</si>
  <si>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</si>
  <si>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</si>
  <si>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</si>
  <si>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</si>
  <si>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</si>
  <si>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</si>
  <si>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</si>
  <si>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</si>
  <si>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</si>
  <si>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</si>
  <si>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</si>
  <si>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</si>
  <si>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</si>
  <si>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</si>
  <si>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</si>
  <si>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</si>
  <si>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</si>
  <si>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</si>
  <si>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</si>
  <si>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</si>
  <si>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</si>
  <si>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</si>
  <si>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</si>
  <si>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</si>
  <si>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</si>
  <si>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</si>
  <si>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</si>
  <si>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</si>
  <si>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</si>
  <si>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</si>
  <si>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</si>
  <si>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</si>
  <si>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</si>
  <si>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</si>
  <si>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</si>
  <si>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</si>
  <si>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</si>
  <si>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</si>
  <si>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</si>
  <si>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</si>
  <si>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</si>
  <si>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</si>
  <si>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</si>
  <si>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</si>
  <si>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</si>
  <si>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</si>
  <si>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</si>
  <si>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</si>
  <si>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</si>
  <si>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</si>
  <si>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</si>
  <si>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</si>
  <si>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Part Profit of Rs.191.50/-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</si>
  <si>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</si>
  <si>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</si>
  <si>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</si>
  <si>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</si>
  <si>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</si>
  <si>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</si>
  <si>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</si>
  <si>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</si>
  <si>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</si>
  <si>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</si>
  <si>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</si>
  <si>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</si>
  <si>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</si>
  <si>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</si>
  <si>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</si>
  <si>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</si>
  <si>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</si>
  <si>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</si>
  <si>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</si>
  <si>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</si>
  <si>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</si>
  <si>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</si>
  <si>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</si>
  <si>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</si>
  <si>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</si>
  <si>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</si>
  <si>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</si>
  <si>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</si>
  <si>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</si>
  <si>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</si>
  <si>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</si>
  <si>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</si>
  <si>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285-290</t>
  </si>
  <si>
    <t>260-265</t>
  </si>
  <si>
    <t>Re-initiated $</t>
  </si>
  <si>
    <t>.................</t>
  </si>
  <si>
    <t>160-165</t>
  </si>
  <si>
    <t>380-390</t>
  </si>
  <si>
    <t>Profit of Rs.1/-</t>
  </si>
  <si>
    <t>Profit of Rs.0.53/-</t>
  </si>
  <si>
    <t>2400-2500</t>
  </si>
  <si>
    <t>Part profit of Rs.29.5/-</t>
  </si>
  <si>
    <t>1680-1720</t>
  </si>
  <si>
    <t>KIMS</t>
  </si>
  <si>
    <t>1225-1245</t>
  </si>
  <si>
    <t>Market Closing Price</t>
  </si>
  <si>
    <t>Part Profit of Rs.100/-</t>
  </si>
  <si>
    <t>715-725</t>
  </si>
  <si>
    <t>820-850</t>
  </si>
  <si>
    <t>4200-4300</t>
  </si>
  <si>
    <t>FILATEX</t>
  </si>
  <si>
    <t>7700-8000</t>
  </si>
  <si>
    <t>HIKAL</t>
  </si>
  <si>
    <t>310-320</t>
  </si>
  <si>
    <t>45-46</t>
  </si>
  <si>
    <t>320-340</t>
  </si>
  <si>
    <t>115-120</t>
  </si>
  <si>
    <t>5400-6000</t>
  </si>
  <si>
    <t>3020-3050</t>
  </si>
  <si>
    <t>120-140</t>
  </si>
  <si>
    <t>NSE</t>
  </si>
  <si>
    <t>3480-3495</t>
  </si>
  <si>
    <t>3600-3650</t>
  </si>
  <si>
    <t>FINNIFTY</t>
  </si>
  <si>
    <t>230-251</t>
  </si>
  <si>
    <t>4150-4550</t>
  </si>
  <si>
    <t>1480-1500</t>
  </si>
  <si>
    <t>1600-1700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</si>
  <si>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</si>
  <si>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</si>
  <si>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</si>
  <si>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</si>
  <si>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</si>
  <si>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</si>
  <si>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</si>
  <si>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</si>
  <si>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</si>
  <si>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</si>
  <si>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</si>
  <si>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</si>
  <si>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</si>
  <si>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</si>
  <si>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</si>
  <si>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</si>
  <si>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</si>
  <si>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</si>
  <si>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</si>
  <si>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</si>
  <si>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</si>
  <si>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415-417</t>
  </si>
  <si>
    <t>432-445</t>
  </si>
  <si>
    <t>Profit of Rs.4300/-</t>
  </si>
  <si>
    <t>Profit of Rs.75/-</t>
  </si>
  <si>
    <t>520-530</t>
  </si>
  <si>
    <t>472-476</t>
  </si>
  <si>
    <t>500-520</t>
  </si>
  <si>
    <t>1005-1015</t>
  </si>
  <si>
    <t>1070-1120</t>
  </si>
  <si>
    <t>Profit of Rs.15/-</t>
  </si>
  <si>
    <t>HINDUNILVR NOV FUT</t>
  </si>
  <si>
    <t>2415-2421</t>
  </si>
  <si>
    <t>2460-2480</t>
  </si>
  <si>
    <t>NIFTY 17850 PE 3 NOV</t>
  </si>
  <si>
    <t>200-202</t>
  </si>
  <si>
    <t>215-225</t>
  </si>
  <si>
    <t>HDFC NOV FUT</t>
  </si>
  <si>
    <t>2940-2960</t>
  </si>
  <si>
    <t>COLPAL NOV FUT</t>
  </si>
  <si>
    <t>1526-1530</t>
  </si>
  <si>
    <t>1580-1600</t>
  </si>
  <si>
    <t>NIFTY 17950 CE 3 NOV</t>
  </si>
  <si>
    <t xml:space="preserve">BANKNIFTY 39800 CE 3 NOV </t>
  </si>
  <si>
    <t>320-400</t>
  </si>
  <si>
    <t>NIFTY 17900 CE 3 NOV</t>
  </si>
  <si>
    <t>120-150</t>
  </si>
  <si>
    <t>HDFC 2950 CE NOV</t>
  </si>
  <si>
    <t>65-80</t>
  </si>
  <si>
    <t>BANKNIFTY 40000 CE 3 NOV</t>
  </si>
  <si>
    <t>260-350</t>
  </si>
  <si>
    <t>Profit of Rs.13/-</t>
  </si>
  <si>
    <t>Profit of Rs.50/-</t>
  </si>
  <si>
    <t>Loss of Rs.165/-</t>
  </si>
  <si>
    <t>HINDUNILVR 2460 CE NOV</t>
  </si>
  <si>
    <t>40-42</t>
  </si>
  <si>
    <t>55-70</t>
  </si>
  <si>
    <t>NIFTY 18000 PE 3 NOV</t>
  </si>
  <si>
    <t>100-110</t>
  </si>
  <si>
    <t>Profit of Rs.20/-</t>
  </si>
  <si>
    <t>48-50</t>
  </si>
  <si>
    <t>NIFTY 17900 CE 3-NOV</t>
  </si>
  <si>
    <t>40-60</t>
  </si>
  <si>
    <t>Loss of Rs.19/-</t>
  </si>
  <si>
    <t>Profit of Rs.30.5/-</t>
  </si>
  <si>
    <t>ANUPAM NARAIN GUPTA</t>
  </si>
  <si>
    <t>NNM SECURITIES PVT LTD</t>
  </si>
  <si>
    <t>SYTIXSE</t>
  </si>
  <si>
    <t>LAVEKUSH GADIYA</t>
  </si>
  <si>
    <t>ASLIND</t>
  </si>
  <si>
    <t>ASL Industries Limited</t>
  </si>
  <si>
    <t>SUNAYANA INVESTMENT COMPANY LIMITED</t>
  </si>
  <si>
    <t>KHADIM</t>
  </si>
  <si>
    <t>Khadim India Limited</t>
  </si>
  <si>
    <t>SG AIR TRAVEL PVT LTD</t>
  </si>
  <si>
    <t>ASL ENTERPRISES LIMITED</t>
  </si>
  <si>
    <t>Retail Research Technical Calls &amp; Fundamental Performance Report for the month of Nov-2021</t>
  </si>
  <si>
    <t>ADISHAKTI</t>
  </si>
  <si>
    <t>CWD</t>
  </si>
  <si>
    <t>ARC FINANCE LIMITED</t>
  </si>
  <si>
    <t>DDIL</t>
  </si>
  <si>
    <t>MAHAVEERCHAND SUKANRAJ KAWAR</t>
  </si>
  <si>
    <t>DITCO</t>
  </si>
  <si>
    <t>M R AGARWAL AND SONS HUF</t>
  </si>
  <si>
    <t>NISHANTSAPRA</t>
  </si>
  <si>
    <t>ESARIND</t>
  </si>
  <si>
    <t>GEETA MONDAL</t>
  </si>
  <si>
    <t>JETMALL</t>
  </si>
  <si>
    <t>KUSHBU LODHA</t>
  </si>
  <si>
    <t>JFL</t>
  </si>
  <si>
    <t>SUMAN MANGLUNIA</t>
  </si>
  <si>
    <t>NEWLIGHT</t>
  </si>
  <si>
    <t>NISHANT PRAVIN WASHA</t>
  </si>
  <si>
    <t>SHIVAAY TRADING COMPANY</t>
  </si>
  <si>
    <t>GLADISMENEZES</t>
  </si>
  <si>
    <t>AUMIT CAPITAL ADVISORS LIMITED</t>
  </si>
  <si>
    <t>VIMAL RASIKLAL SHAH</t>
  </si>
  <si>
    <t>TARUN PRAJAPAT</t>
  </si>
  <si>
    <t>ARVIND HIRVE</t>
  </si>
  <si>
    <t>KAMLESH SINGH TOMAR</t>
  </si>
  <si>
    <t>MADHUR SOLANKI</t>
  </si>
  <si>
    <t>RAM NARAYAN HIRVE</t>
  </si>
  <si>
    <t>VIJAY HIRVE</t>
  </si>
  <si>
    <t>VIVIDHA</t>
  </si>
  <si>
    <t>Visagar Polytex Ltd</t>
  </si>
  <si>
    <t>HARSHAWARDHAN HANMANT SABALE</t>
  </si>
  <si>
    <t>SANCO</t>
  </si>
  <si>
    <t>Sanco Industries Ltd.</t>
  </si>
  <si>
    <t>SACHIDANANDA ARAVIND</t>
  </si>
  <si>
    <t>BEWLTD</t>
  </si>
  <si>
    <t>BEW Engineering Limited</t>
  </si>
  <si>
    <t>MANSI SHARES &amp; STOCK ADVISORS PVT LTD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</si>
</sst>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d\-mmm\-yyyy"/>
    <numFmt numFmtId="165" formatCode="[$-409]d\-mmm"/>
    <numFmt numFmtId="166" formatCode="d\-mmm"/>
    <numFmt numFmtId="167" formatCode="0.0"/>
    <numFmt numFmtId="168" formatCode="d\ mmm\ yy"/>
    <numFmt numFmtId="169" formatCode="[$-409]dd\-mmm\-yy"/>
  </numFmts>
  <fonts count="44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E5B8B7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E5B8B7"/>
      </patternFill>
    </fill>
    <fill>
      <patternFill patternType="solid">
        <fgColor theme="5" tint="0.59999389629810485"/>
        <bgColor rgb="FFE5B8B7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96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6" fillId="6" borderId="1" xfId="0" applyFont="1" applyFill="1" applyBorder="1" applyAlignment="1">
      <alignment horizontal="center" vertical="center"/>
    </xf>
    <xf numFmtId="2" fontId="36" fillId="6" borderId="1" xfId="0" applyNumberFormat="1" applyFont="1" applyFill="1" applyBorder="1" applyAlignment="1">
      <alignment horizontal="center" vertical="center"/>
    </xf>
    <xf numFmtId="10" fontId="36" fillId="6" borderId="1" xfId="0" applyNumberFormat="1" applyFont="1" applyFill="1" applyBorder="1" applyAlignment="1">
      <alignment horizontal="center" vertical="center" wrapText="1"/>
    </xf>
    <xf numFmtId="16" fontId="36" fillId="6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6" fontId="35" fillId="2" borderId="1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66" fontId="1" fillId="2" borderId="0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16" fontId="38" fillId="2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5" fillId="2" borderId="0" xfId="0" applyFont="1" applyFill="1" applyBorder="1"/>
    <xf numFmtId="0" fontId="35" fillId="2" borderId="15" xfId="0" applyFont="1" applyFill="1" applyBorder="1" applyAlignment="1">
      <alignment horizontal="center" vertical="center"/>
    </xf>
    <xf numFmtId="0" fontId="35" fillId="2" borderId="1" xfId="0" applyFont="1" applyFill="1" applyBorder="1"/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0" fontId="35" fillId="2" borderId="20" xfId="0" applyFont="1" applyFill="1" applyBorder="1" applyAlignment="1">
      <alignment horizontal="center"/>
    </xf>
    <xf numFmtId="16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8" fontId="1" fillId="7" borderId="1" xfId="0" applyNumberFormat="1" applyFont="1" applyFill="1" applyBorder="1" applyAlignment="1">
      <alignment horizontal="center" vertical="center"/>
    </xf>
    <xf numFmtId="168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8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9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8" fontId="1" fillId="7" borderId="2" xfId="0" applyNumberFormat="1" applyFont="1" applyFill="1" applyBorder="1" applyAlignment="1">
      <alignment horizontal="center" vertical="center"/>
    </xf>
    <xf numFmtId="168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8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8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8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165" fontId="35" fillId="11" borderId="21" xfId="0" applyNumberFormat="1" applyFont="1" applyFill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5" fillId="12" borderId="21" xfId="0" applyNumberFormat="1" applyFont="1" applyFill="1" applyBorder="1" applyAlignment="1">
      <alignment horizontal="center" vertical="center"/>
    </xf>
    <xf numFmtId="1" fontId="35" fillId="2" borderId="21" xfId="0" applyNumberFormat="1" applyFont="1" applyFill="1" applyBorder="1" applyAlignment="1">
      <alignment horizontal="center" vertical="center"/>
    </xf>
    <xf numFmtId="165" fontId="35" fillId="2" borderId="21" xfId="0" applyNumberFormat="1" applyFont="1" applyFill="1" applyBorder="1" applyAlignment="1">
      <alignment horizontal="center" vertical="center"/>
    </xf>
    <xf numFmtId="166" fontId="35" fillId="2" borderId="21" xfId="0" applyNumberFormat="1" applyFont="1" applyFill="1" applyBorder="1" applyAlignment="1">
      <alignment horizontal="center" vertical="center"/>
    </xf>
    <xf numFmtId="0" fontId="35" fillId="2" borderId="21" xfId="0" applyFont="1" applyFill="1" applyBorder="1" applyAlignment="1">
      <alignment horizontal="left"/>
    </xf>
    <xf numFmtId="0" fontId="35" fillId="2" borderId="21" xfId="0" applyFont="1" applyFill="1" applyBorder="1" applyAlignment="1">
      <alignment horizontal="center" vertical="center"/>
    </xf>
    <xf numFmtId="2" fontId="36" fillId="2" borderId="21" xfId="0" applyNumberFormat="1" applyFont="1" applyFill="1" applyBorder="1" applyAlignment="1">
      <alignment horizontal="center" vertical="center"/>
    </xf>
    <xf numFmtId="0" fontId="0" fillId="14" borderId="0" xfId="0" applyFont="1" applyFill="1" applyAlignment="1"/>
    <xf numFmtId="0" fontId="35" fillId="12" borderId="0" xfId="0" applyFont="1" applyFill="1" applyBorder="1"/>
    <xf numFmtId="0" fontId="35" fillId="12" borderId="0" xfId="0" applyFont="1" applyFill="1" applyBorder="1" applyAlignment="1">
      <alignment horizontal="center"/>
    </xf>
    <xf numFmtId="1" fontId="35" fillId="12" borderId="23" xfId="0" applyNumberFormat="1" applyFont="1" applyFill="1" applyBorder="1" applyAlignment="1">
      <alignment horizontal="center" vertical="center"/>
    </xf>
    <xf numFmtId="166" fontId="35" fillId="12" borderId="23" xfId="0" applyNumberFormat="1" applyFont="1" applyFill="1" applyBorder="1" applyAlignment="1">
      <alignment horizontal="center" vertical="center"/>
    </xf>
    <xf numFmtId="0" fontId="35" fillId="12" borderId="23" xfId="0" applyFont="1" applyFill="1" applyBorder="1" applyAlignment="1">
      <alignment horizontal="left"/>
    </xf>
    <xf numFmtId="0" fontId="35" fillId="12" borderId="23" xfId="0" applyFont="1" applyFill="1" applyBorder="1" applyAlignment="1">
      <alignment horizontal="center" vertical="center"/>
    </xf>
    <xf numFmtId="0" fontId="36" fillId="2" borderId="21" xfId="0" applyFont="1" applyFill="1" applyBorder="1" applyAlignment="1">
      <alignment horizontal="center" vertical="center"/>
    </xf>
    <xf numFmtId="10" fontId="36" fillId="2" borderId="21" xfId="0" applyNumberFormat="1" applyFont="1" applyFill="1" applyBorder="1" applyAlignment="1">
      <alignment horizontal="center" vertical="center" wrapText="1"/>
    </xf>
    <xf numFmtId="16" fontId="37" fillId="2" borderId="21" xfId="0" applyNumberFormat="1" applyFont="1" applyFill="1" applyBorder="1" applyAlignment="1">
      <alignment horizontal="center" vertical="center"/>
    </xf>
    <xf numFmtId="0" fontId="35" fillId="2" borderId="15" xfId="0" applyFont="1" applyFill="1" applyBorder="1"/>
    <xf numFmtId="0" fontId="42" fillId="13" borderId="0" xfId="0" applyFont="1" applyFill="1" applyAlignment="1"/>
    <xf numFmtId="165" fontId="35" fillId="12" borderId="24" xfId="0" applyNumberFormat="1" applyFont="1" applyFill="1" applyBorder="1" applyAlignment="1">
      <alignment horizontal="center" vertical="center"/>
    </xf>
    <xf numFmtId="1" fontId="35" fillId="11" borderId="23" xfId="0" applyNumberFormat="1" applyFont="1" applyFill="1" applyBorder="1" applyAlignment="1">
      <alignment horizontal="center" vertical="center"/>
    </xf>
    <xf numFmtId="166" fontId="35" fillId="11" borderId="23" xfId="0" applyNumberFormat="1" applyFont="1" applyFill="1" applyBorder="1" applyAlignment="1">
      <alignment horizontal="center" vertical="center"/>
    </xf>
    <xf numFmtId="0" fontId="35" fillId="12" borderId="21" xfId="0" applyFont="1" applyFill="1" applyBorder="1" applyAlignment="1">
      <alignment horizontal="center" vertical="center"/>
    </xf>
    <xf numFmtId="2" fontId="36" fillId="2" borderId="20" xfId="0" applyNumberFormat="1" applyFont="1" applyFill="1" applyBorder="1" applyAlignment="1">
      <alignment horizontal="center" vertical="center"/>
    </xf>
    <xf numFmtId="2" fontId="36" fillId="2" borderId="24" xfId="0" applyNumberFormat="1" applyFont="1" applyFill="1" applyBorder="1" applyAlignment="1">
      <alignment horizontal="center" vertical="center"/>
    </xf>
    <xf numFmtId="0" fontId="36" fillId="12" borderId="2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165" fontId="35" fillId="11" borderId="1" xfId="0" applyNumberFormat="1" applyFont="1" applyFill="1" applyBorder="1" applyAlignment="1">
      <alignment horizontal="center" vertical="center"/>
    </xf>
    <xf numFmtId="15" fontId="1" fillId="11" borderId="1" xfId="0" applyNumberFormat="1" applyFont="1" applyFill="1" applyBorder="1" applyAlignment="1">
      <alignment horizontal="center" vertical="center"/>
    </xf>
    <xf numFmtId="0" fontId="36" fillId="11" borderId="1" xfId="0" applyFont="1" applyFill="1" applyBorder="1"/>
    <xf numFmtId="43" fontId="35" fillId="11" borderId="1" xfId="0" applyNumberFormat="1" applyFont="1" applyFill="1" applyBorder="1" applyAlignment="1">
      <alignment horizontal="center" vertical="top"/>
    </xf>
    <xf numFmtId="0" fontId="35" fillId="11" borderId="1" xfId="0" applyFont="1" applyFill="1" applyBorder="1" applyAlignment="1">
      <alignment horizontal="center" vertical="center"/>
    </xf>
    <xf numFmtId="0" fontId="35" fillId="11" borderId="1" xfId="0" applyFont="1" applyFill="1" applyBorder="1" applyAlignment="1">
      <alignment horizontal="center" vertical="top"/>
    </xf>
    <xf numFmtId="0" fontId="35" fillId="11" borderId="23" xfId="0" applyFont="1" applyFill="1" applyBorder="1" applyAlignment="1">
      <alignment horizontal="center" vertical="center"/>
    </xf>
    <xf numFmtId="0" fontId="35" fillId="11" borderId="23" xfId="0" applyFont="1" applyFill="1" applyBorder="1" applyAlignment="1">
      <alignment horizontal="left"/>
    </xf>
    <xf numFmtId="165" fontId="35" fillId="15" borderId="1" xfId="0" applyNumberFormat="1" applyFont="1" applyFill="1" applyBorder="1" applyAlignment="1">
      <alignment horizontal="center" vertical="center"/>
    </xf>
    <xf numFmtId="0" fontId="36" fillId="15" borderId="1" xfId="0" applyFont="1" applyFill="1" applyBorder="1"/>
    <xf numFmtId="43" fontId="35" fillId="15" borderId="1" xfId="0" applyNumberFormat="1" applyFont="1" applyFill="1" applyBorder="1" applyAlignment="1">
      <alignment horizontal="center" vertical="top"/>
    </xf>
    <xf numFmtId="0" fontId="35" fillId="15" borderId="1" xfId="0" applyFont="1" applyFill="1" applyBorder="1" applyAlignment="1">
      <alignment horizontal="center" vertical="center"/>
    </xf>
    <xf numFmtId="0" fontId="35" fillId="15" borderId="1" xfId="0" applyFont="1" applyFill="1" applyBorder="1" applyAlignment="1">
      <alignment horizontal="center" vertical="top"/>
    </xf>
    <xf numFmtId="0" fontId="36" fillId="16" borderId="1" xfId="0" applyFont="1" applyFill="1" applyBorder="1" applyAlignment="1">
      <alignment horizontal="center" vertical="center"/>
    </xf>
    <xf numFmtId="2" fontId="36" fillId="16" borderId="1" xfId="0" applyNumberFormat="1" applyFont="1" applyFill="1" applyBorder="1" applyAlignment="1">
      <alignment horizontal="center" vertical="center"/>
    </xf>
    <xf numFmtId="10" fontId="36" fillId="16" borderId="1" xfId="0" applyNumberFormat="1" applyFont="1" applyFill="1" applyBorder="1" applyAlignment="1">
      <alignment horizontal="center" vertical="center" wrapText="1"/>
    </xf>
    <xf numFmtId="16" fontId="36" fillId="16" borderId="1" xfId="0" applyNumberFormat="1" applyFont="1" applyFill="1" applyBorder="1" applyAlignment="1">
      <alignment horizontal="center" vertical="center"/>
    </xf>
    <xf numFmtId="15" fontId="35" fillId="15" borderId="0" xfId="0" applyNumberFormat="1" applyFont="1" applyFill="1" applyBorder="1" applyAlignment="1">
      <alignment horizontal="center" vertical="center"/>
    </xf>
    <xf numFmtId="0" fontId="35" fillId="2" borderId="21" xfId="0" applyFont="1" applyFill="1" applyBorder="1"/>
    <xf numFmtId="167" fontId="36" fillId="2" borderId="21" xfId="0" applyNumberFormat="1" applyFont="1" applyFill="1" applyBorder="1" applyAlignment="1">
      <alignment horizontal="center" vertical="center"/>
    </xf>
    <xf numFmtId="43" fontId="36" fillId="2" borderId="21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5" fillId="12" borderId="15" xfId="0" applyFont="1" applyFill="1" applyBorder="1"/>
    <xf numFmtId="0" fontId="35" fillId="12" borderId="15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36" fillId="2" borderId="15" xfId="0" applyFont="1" applyFill="1" applyBorder="1"/>
    <xf numFmtId="0" fontId="36" fillId="17" borderId="21" xfId="0" applyFont="1" applyFill="1" applyBorder="1" applyAlignment="1">
      <alignment horizontal="center" vertical="center"/>
    </xf>
    <xf numFmtId="165" fontId="35" fillId="12" borderId="23" xfId="0" applyNumberFormat="1" applyFont="1" applyFill="1" applyBorder="1" applyAlignment="1">
      <alignment horizontal="center" vertical="center"/>
    </xf>
    <xf numFmtId="0" fontId="1" fillId="15" borderId="1" xfId="0" applyFont="1" applyFill="1" applyBorder="1" applyAlignment="1">
      <alignment horizontal="center" vertical="center"/>
    </xf>
    <xf numFmtId="15" fontId="1" fillId="15" borderId="1" xfId="0" applyNumberFormat="1" applyFont="1" applyFill="1" applyBorder="1" applyAlignment="1">
      <alignment horizontal="center" vertical="center"/>
    </xf>
    <xf numFmtId="0" fontId="35" fillId="12" borderId="3" xfId="0" applyFont="1" applyFill="1" applyBorder="1" applyAlignment="1">
      <alignment horizontal="center" vertical="center"/>
    </xf>
    <xf numFmtId="166" fontId="35" fillId="12" borderId="25" xfId="0" applyNumberFormat="1" applyFont="1" applyFill="1" applyBorder="1" applyAlignment="1">
      <alignment horizontal="center" vertical="center"/>
    </xf>
    <xf numFmtId="0" fontId="43" fillId="13" borderId="21" xfId="0" applyFont="1" applyFill="1" applyBorder="1" applyAlignment="1"/>
    <xf numFmtId="0" fontId="35" fillId="12" borderId="26" xfId="0" applyFont="1" applyFill="1" applyBorder="1" applyAlignment="1">
      <alignment horizontal="center" vertical="center"/>
    </xf>
    <xf numFmtId="2" fontId="36" fillId="17" borderId="21" xfId="0" applyNumberFormat="1" applyFont="1" applyFill="1" applyBorder="1" applyAlignment="1">
      <alignment horizontal="center" vertical="center"/>
    </xf>
    <xf numFmtId="16" fontId="36" fillId="17" borderId="21" xfId="0" applyNumberFormat="1" applyFont="1" applyFill="1" applyBorder="1" applyAlignment="1">
      <alignment horizontal="center" vertical="center"/>
    </xf>
    <xf numFmtId="0" fontId="36" fillId="17" borderId="15" xfId="0" applyFont="1" applyFill="1" applyBorder="1" applyAlignment="1">
      <alignment horizontal="center" vertical="center"/>
    </xf>
    <xf numFmtId="43" fontId="36" fillId="18" borderId="15" xfId="0" applyNumberFormat="1" applyFont="1" applyFill="1" applyBorder="1" applyAlignment="1">
      <alignment horizontal="center" vertical="center"/>
    </xf>
    <xf numFmtId="16" fontId="37" fillId="17" borderId="21" xfId="0" applyNumberFormat="1" applyFont="1" applyFill="1" applyBorder="1" applyAlignment="1">
      <alignment horizontal="center" vertic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65" fontId="35" fillId="19" borderId="21" xfId="0" applyNumberFormat="1" applyFont="1" applyFill="1" applyBorder="1" applyAlignment="1">
      <alignment horizontal="center" vertical="center"/>
    </xf>
    <xf numFmtId="0" fontId="36" fillId="20" borderId="1" xfId="0" applyFont="1" applyFill="1" applyBorder="1" applyAlignment="1">
      <alignment horizontal="center" vertical="center"/>
    </xf>
    <xf numFmtId="16" fontId="37" fillId="6" borderId="1" xfId="0" applyNumberFormat="1" applyFont="1" applyFill="1" applyBorder="1" applyAlignment="1">
      <alignment horizontal="center" vertical="center"/>
    </xf>
    <xf numFmtId="0" fontId="35" fillId="12" borderId="21" xfId="0" applyFont="1" applyFill="1" applyBorder="1"/>
    <xf numFmtId="0" fontId="35" fillId="12" borderId="24" xfId="0" applyFont="1" applyFill="1" applyBorder="1" applyAlignment="1">
      <alignment horizontal="center" vertical="center"/>
    </xf>
    <xf numFmtId="0" fontId="36" fillId="12" borderId="24" xfId="0" applyFont="1" applyFill="1" applyBorder="1" applyAlignment="1">
      <alignment horizontal="center" vertical="center"/>
    </xf>
    <xf numFmtId="0" fontId="36" fillId="17" borderId="24" xfId="0" applyFont="1" applyFill="1" applyBorder="1" applyAlignment="1">
      <alignment horizontal="center" vertical="center"/>
    </xf>
    <xf numFmtId="2" fontId="36" fillId="12" borderId="24" xfId="0" applyNumberFormat="1" applyFont="1" applyFill="1" applyBorder="1" applyAlignment="1">
      <alignment horizontal="center" vertical="center"/>
    </xf>
    <xf numFmtId="167" fontId="36" fillId="12" borderId="24" xfId="0" applyNumberFormat="1" applyFont="1" applyFill="1" applyBorder="1" applyAlignment="1">
      <alignment horizontal="center" vertical="center"/>
    </xf>
    <xf numFmtId="43" fontId="36" fillId="17" borderId="24" xfId="0" applyNumberFormat="1" applyFont="1" applyFill="1" applyBorder="1" applyAlignment="1">
      <alignment horizontal="center" vertical="center"/>
    </xf>
    <xf numFmtId="16" fontId="36" fillId="12" borderId="24" xfId="0" applyNumberFormat="1" applyFont="1" applyFill="1" applyBorder="1" applyAlignment="1">
      <alignment horizontal="center" vertical="center"/>
    </xf>
    <xf numFmtId="0" fontId="0" fillId="13" borderId="21" xfId="0" applyFont="1" applyFill="1" applyBorder="1" applyAlignment="1"/>
    <xf numFmtId="1" fontId="35" fillId="19" borderId="23" xfId="0" applyNumberFormat="1" applyFont="1" applyFill="1" applyBorder="1" applyAlignment="1">
      <alignment horizontal="center" vertical="center"/>
    </xf>
    <xf numFmtId="166" fontId="35" fillId="19" borderId="23" xfId="0" applyNumberFormat="1" applyFont="1" applyFill="1" applyBorder="1" applyAlignment="1">
      <alignment horizontal="center" vertical="center"/>
    </xf>
    <xf numFmtId="0" fontId="35" fillId="19" borderId="23" xfId="0" applyFont="1" applyFill="1" applyBorder="1" applyAlignment="1">
      <alignment horizontal="left"/>
    </xf>
    <xf numFmtId="0" fontId="35" fillId="19" borderId="23" xfId="0" applyFont="1" applyFill="1" applyBorder="1" applyAlignment="1">
      <alignment horizontal="center" vertical="center"/>
    </xf>
    <xf numFmtId="2" fontId="36" fillId="20" borderId="1" xfId="0" applyNumberFormat="1" applyFont="1" applyFill="1" applyBorder="1" applyAlignment="1">
      <alignment horizontal="center" vertical="center"/>
    </xf>
    <xf numFmtId="10" fontId="36" fillId="20" borderId="1" xfId="0" applyNumberFormat="1" applyFont="1" applyFill="1" applyBorder="1" applyAlignment="1">
      <alignment horizontal="center" vertical="center" wrapText="1"/>
    </xf>
    <xf numFmtId="16" fontId="36" fillId="20" borderId="1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 wrapText="1"/>
    </xf>
    <xf numFmtId="168" fontId="1" fillId="2" borderId="2" xfId="0" applyNumberFormat="1" applyFont="1" applyFill="1" applyBorder="1" applyAlignment="1">
      <alignment horizontal="center" vertical="center"/>
    </xf>
    <xf numFmtId="168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8" fontId="1" fillId="2" borderId="21" xfId="0" applyNumberFormat="1" applyFont="1" applyFill="1" applyBorder="1" applyAlignment="1">
      <alignment horizontal="center" vertical="center"/>
    </xf>
    <xf numFmtId="168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1" fillId="0" borderId="21" xfId="0" applyFont="1" applyBorder="1"/>
    <xf numFmtId="0" fontId="35" fillId="12" borderId="20" xfId="0" applyFont="1" applyFill="1" applyBorder="1" applyAlignment="1">
      <alignment horizontal="center" vertical="center"/>
    </xf>
    <xf numFmtId="165" fontId="35" fillId="12" borderId="1" xfId="0" applyNumberFormat="1" applyFont="1" applyFill="1" applyBorder="1" applyAlignment="1">
      <alignment horizontal="center" vertical="center"/>
    </xf>
    <xf numFmtId="15" fontId="35" fillId="12" borderId="0" xfId="0" applyNumberFormat="1" applyFont="1" applyFill="1" applyBorder="1" applyAlignment="1">
      <alignment horizontal="center" vertical="center"/>
    </xf>
    <xf numFmtId="0" fontId="36" fillId="12" borderId="1" xfId="0" applyFont="1" applyFill="1" applyBorder="1"/>
    <xf numFmtId="43" fontId="35" fillId="12" borderId="1" xfId="0" applyNumberFormat="1" applyFont="1" applyFill="1" applyBorder="1" applyAlignment="1">
      <alignment horizontal="center" vertical="top"/>
    </xf>
    <xf numFmtId="0" fontId="35" fillId="12" borderId="1" xfId="0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top"/>
    </xf>
    <xf numFmtId="0" fontId="36" fillId="17" borderId="1" xfId="0" applyFont="1" applyFill="1" applyBorder="1" applyAlignment="1">
      <alignment horizontal="center" vertical="center"/>
    </xf>
    <xf numFmtId="2" fontId="36" fillId="17" borderId="1" xfId="0" applyNumberFormat="1" applyFont="1" applyFill="1" applyBorder="1" applyAlignment="1">
      <alignment horizontal="center" vertical="center"/>
    </xf>
    <xf numFmtId="10" fontId="36" fillId="17" borderId="1" xfId="0" applyNumberFormat="1" applyFont="1" applyFill="1" applyBorder="1" applyAlignment="1">
      <alignment horizontal="center" vertical="center" wrapText="1"/>
    </xf>
    <xf numFmtId="16" fontId="36" fillId="17" borderId="1" xfId="0" applyNumberFormat="1" applyFont="1" applyFill="1" applyBorder="1" applyAlignment="1">
      <alignment horizontal="center" vertical="center"/>
    </xf>
    <xf numFmtId="0" fontId="1" fillId="0" borderId="2" xfId="0" applyFont="1" applyBorder="1"/>
    <xf numFmtId="2" fontId="1" fillId="0" borderId="2" xfId="0" applyNumberFormat="1" applyFont="1" applyBorder="1"/>
    <xf numFmtId="0" fontId="1" fillId="2" borderId="21" xfId="0" applyFont="1" applyFill="1" applyBorder="1"/>
    <xf numFmtId="2" fontId="1" fillId="0" borderId="21" xfId="0" applyNumberFormat="1" applyFont="1" applyBorder="1"/>
    <xf numFmtId="0" fontId="1" fillId="0" borderId="1" xfId="0" applyFont="1" applyFill="1" applyBorder="1" applyAlignment="1">
      <alignment horizontal="center" vertical="center"/>
    </xf>
    <xf numFmtId="165" fontId="35" fillId="0" borderId="1" xfId="0" applyNumberFormat="1" applyFont="1" applyFill="1" applyBorder="1" applyAlignment="1">
      <alignment horizontal="center" vertical="center"/>
    </xf>
    <xf numFmtId="15" fontId="1" fillId="0" borderId="1" xfId="0" applyNumberFormat="1" applyFont="1" applyFill="1" applyBorder="1" applyAlignment="1">
      <alignment horizontal="center" vertical="center"/>
    </xf>
    <xf numFmtId="0" fontId="36" fillId="0" borderId="1" xfId="0" applyFont="1" applyFill="1" applyBorder="1"/>
    <xf numFmtId="43" fontId="35" fillId="0" borderId="1" xfId="0" applyNumberFormat="1" applyFont="1" applyFill="1" applyBorder="1" applyAlignment="1">
      <alignment horizontal="center" vertical="top"/>
    </xf>
    <xf numFmtId="0" fontId="35" fillId="0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top"/>
    </xf>
    <xf numFmtId="0" fontId="36" fillId="0" borderId="1" xfId="0" applyFont="1" applyFill="1" applyBorder="1" applyAlignment="1">
      <alignment horizontal="center" vertical="center"/>
    </xf>
    <xf numFmtId="2" fontId="36" fillId="0" borderId="1" xfId="0" applyNumberFormat="1" applyFont="1" applyFill="1" applyBorder="1" applyAlignment="1">
      <alignment horizontal="center" vertical="center"/>
    </xf>
    <xf numFmtId="10" fontId="36" fillId="0" borderId="1" xfId="0" applyNumberFormat="1" applyFont="1" applyFill="1" applyBorder="1" applyAlignment="1">
      <alignment horizontal="center" vertical="center" wrapText="1"/>
    </xf>
    <xf numFmtId="16" fontId="36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0" fontId="0" fillId="0" borderId="0" xfId="0" applyFont="1" applyFill="1" applyAlignment="1"/>
    <xf numFmtId="1" fontId="35" fillId="12" borderId="21" xfId="0" applyNumberFormat="1" applyFont="1" applyFill="1" applyBorder="1" applyAlignment="1">
      <alignment horizontal="center" vertical="center"/>
    </xf>
    <xf numFmtId="2" fontId="36" fillId="12" borderId="21" xfId="0" applyNumberFormat="1" applyFont="1" applyFill="1" applyBorder="1" applyAlignment="1">
      <alignment horizontal="center" vertical="center"/>
    </xf>
    <xf numFmtId="167" fontId="36" fillId="12" borderId="21" xfId="0" applyNumberFormat="1" applyFont="1" applyFill="1" applyBorder="1" applyAlignment="1">
      <alignment horizontal="center" vertical="center"/>
    </xf>
    <xf numFmtId="43" fontId="36" fillId="17" borderId="21" xfId="0" applyNumberFormat="1" applyFont="1" applyFill="1" applyBorder="1" applyAlignment="1">
      <alignment horizontal="center" vertical="center"/>
    </xf>
    <xf numFmtId="16" fontId="36" fillId="12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center" vertical="center"/>
    </xf>
    <xf numFmtId="166" fontId="35" fillId="11" borderId="21" xfId="0" applyNumberFormat="1" applyFont="1" applyFill="1" applyBorder="1" applyAlignment="1">
      <alignment horizontal="center" vertical="center"/>
    </xf>
    <xf numFmtId="0" fontId="43" fillId="21" borderId="21" xfId="0" applyFont="1" applyFill="1" applyBorder="1" applyAlignment="1"/>
    <xf numFmtId="0" fontId="36" fillId="11" borderId="21" xfId="0" applyFont="1" applyFill="1" applyBorder="1" applyAlignment="1">
      <alignment horizontal="center" vertical="center"/>
    </xf>
    <xf numFmtId="0" fontId="36" fillId="6" borderId="21" xfId="0" applyFont="1" applyFill="1" applyBorder="1" applyAlignment="1">
      <alignment horizontal="center" vertical="center"/>
    </xf>
    <xf numFmtId="2" fontId="36" fillId="6" borderId="21" xfId="0" applyNumberFormat="1" applyFont="1" applyFill="1" applyBorder="1" applyAlignment="1">
      <alignment horizontal="center" vertical="center"/>
    </xf>
    <xf numFmtId="43" fontId="36" fillId="22" borderId="21" xfId="0" applyNumberFormat="1" applyFont="1" applyFill="1" applyBorder="1" applyAlignment="1">
      <alignment horizontal="center" vertical="center"/>
    </xf>
    <xf numFmtId="0" fontId="35" fillId="11" borderId="20" xfId="0" applyFont="1" applyFill="1" applyBorder="1" applyAlignment="1">
      <alignment horizontal="center" vertical="center"/>
    </xf>
    <xf numFmtId="165" fontId="35" fillId="11" borderId="24" xfId="0" applyNumberFormat="1" applyFont="1" applyFill="1" applyBorder="1" applyAlignment="1">
      <alignment horizontal="center" vertical="center"/>
    </xf>
    <xf numFmtId="166" fontId="35" fillId="11" borderId="28" xfId="0" applyNumberFormat="1" applyFont="1" applyFill="1" applyBorder="1" applyAlignment="1">
      <alignment horizontal="center" vertical="center"/>
    </xf>
    <xf numFmtId="0" fontId="43" fillId="21" borderId="24" xfId="0" applyFont="1" applyFill="1" applyBorder="1" applyAlignment="1"/>
    <xf numFmtId="0" fontId="35" fillId="11" borderId="29" xfId="0" applyFont="1" applyFill="1" applyBorder="1" applyAlignment="1">
      <alignment horizontal="center" vertical="center"/>
    </xf>
    <xf numFmtId="0" fontId="35" fillId="11" borderId="24" xfId="0" applyFont="1" applyFill="1" applyBorder="1" applyAlignment="1">
      <alignment horizontal="center" vertical="center"/>
    </xf>
    <xf numFmtId="0" fontId="36" fillId="11" borderId="24" xfId="0" applyFont="1" applyFill="1" applyBorder="1" applyAlignment="1">
      <alignment horizontal="center" vertical="center"/>
    </xf>
    <xf numFmtId="0" fontId="35" fillId="11" borderId="3" xfId="0" applyFont="1" applyFill="1" applyBorder="1" applyAlignment="1">
      <alignment horizontal="center" vertical="center"/>
    </xf>
    <xf numFmtId="166" fontId="35" fillId="11" borderId="25" xfId="0" applyNumberFormat="1" applyFont="1" applyFill="1" applyBorder="1" applyAlignment="1">
      <alignment horizontal="center" vertical="center"/>
    </xf>
    <xf numFmtId="0" fontId="35" fillId="11" borderId="26" xfId="0" applyFont="1" applyFill="1" applyBorder="1" applyAlignment="1">
      <alignment horizontal="center" vertical="center"/>
    </xf>
    <xf numFmtId="0" fontId="1" fillId="23" borderId="1" xfId="0" applyFont="1" applyFill="1" applyBorder="1" applyAlignment="1">
      <alignment horizontal="center" vertical="center"/>
    </xf>
    <xf numFmtId="165" fontId="35" fillId="23" borderId="1" xfId="0" applyNumberFormat="1" applyFont="1" applyFill="1" applyBorder="1" applyAlignment="1">
      <alignment horizontal="center" vertical="center"/>
    </xf>
    <xf numFmtId="15" fontId="1" fillId="23" borderId="1" xfId="0" applyNumberFormat="1" applyFont="1" applyFill="1" applyBorder="1" applyAlignment="1">
      <alignment horizontal="center" vertical="center"/>
    </xf>
    <xf numFmtId="0" fontId="36" fillId="23" borderId="1" xfId="0" applyFont="1" applyFill="1" applyBorder="1"/>
    <xf numFmtId="43" fontId="35" fillId="23" borderId="1" xfId="0" applyNumberFormat="1" applyFont="1" applyFill="1" applyBorder="1" applyAlignment="1">
      <alignment horizontal="center" vertical="top"/>
    </xf>
    <xf numFmtId="0" fontId="35" fillId="23" borderId="1" xfId="0" applyFont="1" applyFill="1" applyBorder="1" applyAlignment="1">
      <alignment horizontal="center" vertical="center"/>
    </xf>
    <xf numFmtId="0" fontId="35" fillId="23" borderId="1" xfId="0" applyFont="1" applyFill="1" applyBorder="1" applyAlignment="1">
      <alignment horizontal="center" vertical="top"/>
    </xf>
    <xf numFmtId="0" fontId="36" fillId="24" borderId="1" xfId="0" applyFont="1" applyFill="1" applyBorder="1" applyAlignment="1">
      <alignment horizontal="center" vertical="center"/>
    </xf>
    <xf numFmtId="2" fontId="36" fillId="24" borderId="1" xfId="0" applyNumberFormat="1" applyFont="1" applyFill="1" applyBorder="1" applyAlignment="1">
      <alignment horizontal="center" vertical="center"/>
    </xf>
    <xf numFmtId="10" fontId="36" fillId="24" borderId="1" xfId="0" applyNumberFormat="1" applyFont="1" applyFill="1" applyBorder="1" applyAlignment="1">
      <alignment horizontal="center" vertical="center" wrapText="1"/>
    </xf>
    <xf numFmtId="16" fontId="36" fillId="24" borderId="1" xfId="0" applyNumberFormat="1" applyFont="1" applyFill="1" applyBorder="1" applyAlignment="1">
      <alignment horizontal="center" vertical="center"/>
    </xf>
    <xf numFmtId="0" fontId="35" fillId="25" borderId="1" xfId="0" applyFont="1" applyFill="1" applyBorder="1" applyAlignment="1">
      <alignment horizontal="center" vertical="center"/>
    </xf>
    <xf numFmtId="165" fontId="35" fillId="0" borderId="21" xfId="0" applyNumberFormat="1" applyFont="1" applyFill="1" applyBorder="1" applyAlignment="1">
      <alignment horizontal="center" vertical="center"/>
    </xf>
    <xf numFmtId="0" fontId="1" fillId="25" borderId="1" xfId="0" applyFont="1" applyFill="1" applyBorder="1" applyAlignment="1">
      <alignment horizontal="center" vertical="center"/>
    </xf>
    <xf numFmtId="165" fontId="35" fillId="25" borderId="1" xfId="0" applyNumberFormat="1" applyFont="1" applyFill="1" applyBorder="1" applyAlignment="1">
      <alignment horizontal="center" vertical="center"/>
    </xf>
    <xf numFmtId="15" fontId="1" fillId="25" borderId="1" xfId="0" applyNumberFormat="1" applyFont="1" applyFill="1" applyBorder="1" applyAlignment="1">
      <alignment horizontal="center" vertical="center"/>
    </xf>
    <xf numFmtId="0" fontId="36" fillId="25" borderId="1" xfId="0" applyFont="1" applyFill="1" applyBorder="1"/>
    <xf numFmtId="43" fontId="35" fillId="25" borderId="1" xfId="0" applyNumberFormat="1" applyFont="1" applyFill="1" applyBorder="1" applyAlignment="1">
      <alignment horizontal="center" vertical="top"/>
    </xf>
    <xf numFmtId="0" fontId="35" fillId="25" borderId="1" xfId="0" applyFont="1" applyFill="1" applyBorder="1" applyAlignment="1">
      <alignment horizontal="center" vertical="top"/>
    </xf>
    <xf numFmtId="0" fontId="35" fillId="19" borderId="3" xfId="0" applyFont="1" applyFill="1" applyBorder="1" applyAlignment="1">
      <alignment horizontal="center" vertical="center"/>
    </xf>
    <xf numFmtId="166" fontId="35" fillId="19" borderId="25" xfId="0" applyNumberFormat="1" applyFont="1" applyFill="1" applyBorder="1" applyAlignment="1">
      <alignment horizontal="center" vertical="center"/>
    </xf>
    <xf numFmtId="0" fontId="43" fillId="26" borderId="21" xfId="0" applyFont="1" applyFill="1" applyBorder="1" applyAlignment="1"/>
    <xf numFmtId="0" fontId="35" fillId="19" borderId="26" xfId="0" applyFont="1" applyFill="1" applyBorder="1" applyAlignment="1">
      <alignment horizontal="center" vertical="center"/>
    </xf>
    <xf numFmtId="0" fontId="35" fillId="19" borderId="21" xfId="0" applyFont="1" applyFill="1" applyBorder="1" applyAlignment="1">
      <alignment horizontal="center" vertical="center"/>
    </xf>
    <xf numFmtId="0" fontId="36" fillId="19" borderId="21" xfId="0" applyFont="1" applyFill="1" applyBorder="1" applyAlignment="1">
      <alignment horizontal="center" vertical="center"/>
    </xf>
    <xf numFmtId="0" fontId="36" fillId="20" borderId="21" xfId="0" applyFont="1" applyFill="1" applyBorder="1" applyAlignment="1">
      <alignment horizontal="center" vertical="center"/>
    </xf>
    <xf numFmtId="2" fontId="36" fillId="20" borderId="21" xfId="0" applyNumberFormat="1" applyFont="1" applyFill="1" applyBorder="1" applyAlignment="1">
      <alignment horizontal="center" vertical="center"/>
    </xf>
    <xf numFmtId="43" fontId="36" fillId="27" borderId="21" xfId="0" applyNumberFormat="1" applyFont="1" applyFill="1" applyBorder="1" applyAlignment="1">
      <alignment horizontal="center" vertical="center"/>
    </xf>
    <xf numFmtId="165" fontId="35" fillId="21" borderId="21" xfId="0" applyNumberFormat="1" applyFont="1" applyFill="1" applyBorder="1" applyAlignment="1">
      <alignment horizontal="center" vertical="center"/>
    </xf>
    <xf numFmtId="0" fontId="35" fillId="25" borderId="3" xfId="0" applyFont="1" applyFill="1" applyBorder="1" applyAlignment="1">
      <alignment horizontal="center" vertical="center"/>
    </xf>
    <xf numFmtId="165" fontId="35" fillId="23" borderId="21" xfId="0" applyNumberFormat="1" applyFont="1" applyFill="1" applyBorder="1" applyAlignment="1">
      <alignment horizontal="center" vertical="center"/>
    </xf>
    <xf numFmtId="166" fontId="35" fillId="25" borderId="25" xfId="0" applyNumberFormat="1" applyFont="1" applyFill="1" applyBorder="1" applyAlignment="1">
      <alignment horizontal="center" vertical="center"/>
    </xf>
    <xf numFmtId="0" fontId="35" fillId="25" borderId="21" xfId="0" applyFont="1" applyFill="1" applyBorder="1"/>
    <xf numFmtId="0" fontId="35" fillId="25" borderId="24" xfId="0" applyFont="1" applyFill="1" applyBorder="1" applyAlignment="1">
      <alignment horizontal="center" vertical="center"/>
    </xf>
    <xf numFmtId="0" fontId="35" fillId="25" borderId="21" xfId="0" applyFont="1" applyFill="1" applyBorder="1" applyAlignment="1">
      <alignment horizontal="center" vertical="center"/>
    </xf>
    <xf numFmtId="0" fontId="36" fillId="25" borderId="21" xfId="0" applyFont="1" applyFill="1" applyBorder="1" applyAlignment="1">
      <alignment horizontal="center" vertical="center"/>
    </xf>
    <xf numFmtId="0" fontId="36" fillId="24" borderId="21" xfId="0" applyFont="1" applyFill="1" applyBorder="1" applyAlignment="1">
      <alignment horizontal="center" vertical="center"/>
    </xf>
    <xf numFmtId="2" fontId="36" fillId="24" borderId="21" xfId="0" applyNumberFormat="1" applyFont="1" applyFill="1" applyBorder="1" applyAlignment="1">
      <alignment horizontal="center" vertical="center"/>
    </xf>
    <xf numFmtId="43" fontId="36" fillId="28" borderId="21" xfId="0" applyNumberFormat="1" applyFont="1" applyFill="1" applyBorder="1" applyAlignment="1">
      <alignment horizontal="center" vertical="center"/>
    </xf>
    <xf numFmtId="165" fontId="35" fillId="25" borderId="21" xfId="0" applyNumberFormat="1" applyFont="1" applyFill="1" applyBorder="1" applyAlignment="1">
      <alignment horizontal="center" vertical="center"/>
    </xf>
    <xf numFmtId="2" fontId="36" fillId="11" borderId="21" xfId="0" applyNumberFormat="1" applyFont="1" applyFill="1" applyBorder="1" applyAlignment="1">
      <alignment horizontal="center" vertical="center"/>
    </xf>
    <xf numFmtId="167" fontId="36" fillId="11" borderId="21" xfId="0" applyNumberFormat="1" applyFont="1" applyFill="1" applyBorder="1" applyAlignment="1">
      <alignment horizontal="center" vertical="center"/>
    </xf>
    <xf numFmtId="43" fontId="36" fillId="6" borderId="21" xfId="0" applyNumberFormat="1" applyFont="1" applyFill="1" applyBorder="1" applyAlignment="1">
      <alignment horizontal="center" vertical="center"/>
    </xf>
    <xf numFmtId="16" fontId="36" fillId="11" borderId="21" xfId="0" applyNumberFormat="1" applyFont="1" applyFill="1" applyBorder="1" applyAlignment="1">
      <alignment horizontal="center" vertical="center"/>
    </xf>
    <xf numFmtId="0" fontId="35" fillId="11" borderId="30" xfId="0" applyFont="1" applyFill="1" applyBorder="1" applyAlignment="1">
      <alignment horizontal="center" vertical="center"/>
    </xf>
    <xf numFmtId="165" fontId="35" fillId="21" borderId="2" xfId="0" applyNumberFormat="1" applyFont="1" applyFill="1" applyBorder="1" applyAlignment="1">
      <alignment horizontal="center" vertical="center"/>
    </xf>
    <xf numFmtId="0" fontId="35" fillId="11" borderId="30" xfId="0" applyFont="1" applyFill="1" applyBorder="1"/>
    <xf numFmtId="0" fontId="35" fillId="11" borderId="21" xfId="0" applyFont="1" applyFill="1" applyBorder="1"/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  <xf numFmtId="43" fontId="36" fillId="2" borderId="18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6" fillId="2" borderId="18" xfId="0" applyNumberFormat="1" applyFont="1" applyFill="1" applyBorder="1" applyAlignment="1">
      <alignment horizontal="center" vertical="center"/>
    </xf>
    <xf numFmtId="16" fontId="36" fillId="2" borderId="15" xfId="0" applyNumberFormat="1" applyFont="1" applyFill="1" applyBorder="1" applyAlignment="1">
      <alignment horizontal="center" vertical="center"/>
    </xf>
    <xf numFmtId="0" fontId="35" fillId="2" borderId="18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65" fontId="35" fillId="2" borderId="18" xfId="0" applyNumberFormat="1" applyFont="1" applyFill="1" applyBorder="1" applyAlignment="1">
      <alignment horizontal="center" vertical="center"/>
    </xf>
    <xf numFmtId="165" fontId="35" fillId="2" borderId="15" xfId="0" applyNumberFormat="1" applyFont="1" applyFill="1" applyBorder="1" applyAlignment="1">
      <alignment horizontal="center" vertical="center"/>
    </xf>
    <xf numFmtId="0" fontId="36" fillId="2" borderId="27" xfId="0" applyFont="1" applyFill="1" applyBorder="1" applyAlignment="1">
      <alignment horizontal="center" vertical="center"/>
    </xf>
    <xf numFmtId="0" fontId="36" fillId="2" borderId="22" xfId="0" applyFont="1" applyFill="1" applyBorder="1" applyAlignment="1">
      <alignment horizontal="center" vertical="center"/>
    </xf>
    <xf numFmtId="0" fontId="36" fillId="2" borderId="18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204</xdr:row>
      <xdr:rowOff>0</xdr:rowOff>
    </xdr:from>
    <xdr:to>
      <xdr:col>11</xdr:col>
      <xdr:colOff>123825</xdr:colOff>
      <xdr:row>218</xdr:row>
      <xdr:rowOff>38100</xdr:rowOff>
    </xdr:to>
    <xdr:sp macro="" textlink="">
      <xdr:nvSpPr>
        <xdr:cNvPr id="5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38100</xdr:colOff>
      <xdr:row>204</xdr:row>
      <xdr:rowOff>123825</xdr:rowOff>
    </xdr:from>
    <xdr:to>
      <xdr:col>4</xdr:col>
      <xdr:colOff>304800</xdr:colOff>
      <xdr:row>209</xdr:row>
      <xdr:rowOff>28575</xdr:rowOff>
    </xdr:to>
    <xdr:pic>
      <xdr:nvPicPr>
        <xdr:cNvPr id="4" name="image0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362325" cy="714375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400050</xdr:colOff>
      <xdr:row>220</xdr:row>
      <xdr:rowOff>123825</xdr:rowOff>
    </xdr:from>
    <xdr:to>
      <xdr:col>13</xdr:col>
      <xdr:colOff>276225</xdr:colOff>
      <xdr:row>224</xdr:row>
      <xdr:rowOff>76200</xdr:rowOff>
    </xdr:to>
    <xdr:pic>
      <xdr:nvPicPr>
        <xdr:cNvPr id="4" name="image0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038350" cy="600075"/>
        </a:xfrm>
        <a:prstGeom prst="rect">
          <a:avLst/>
        </a:prstGeom>
        <a:noFill/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512</xdr:row>
      <xdr:rowOff>0</xdr:rowOff>
    </xdr:from>
    <xdr:to>
      <xdr:col>12</xdr:col>
      <xdr:colOff>331694</xdr:colOff>
      <xdr:row>516</xdr:row>
      <xdr:rowOff>78441</xdr:rowOff>
    </xdr:to>
    <xdr:sp macro="" textlink="">
      <xdr:nvSpPr>
        <xdr:cNvPr id="4098" name="Text Box 4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479613</xdr:colOff>
      <xdr:row>512</xdr:row>
      <xdr:rowOff>6722</xdr:rowOff>
    </xdr:from>
    <xdr:to>
      <xdr:col>3</xdr:col>
      <xdr:colOff>759760</xdr:colOff>
      <xdr:row>515</xdr:row>
      <xdr:rowOff>97489</xdr:rowOff>
    </xdr:to>
    <xdr:pic>
      <xdr:nvPicPr>
        <xdr:cNvPr id="4" name="image06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9613" y="80901987"/>
          <a:ext cx="2566147" cy="561414"/>
        </a:xfrm>
        <a:prstGeom prst="rect">
          <a:avLst/>
        </a:prstGeom>
        <a:noFill/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19" sqref="B19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44508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7"/>
  <sheetViews>
    <sheetView zoomScale="85" zoomScaleNormal="85" workbookViewId="0">
      <pane ySplit="10" topLeftCell="A11" activePane="bottomLeft" state="frozen"/>
      <selection pane="bottomLeft" activeCell="C14" sqref="C14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44508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74" t="s">
        <v>16</v>
      </c>
      <c r="B9" s="476" t="s">
        <v>17</v>
      </c>
      <c r="C9" s="476" t="s">
        <v>18</v>
      </c>
      <c r="D9" s="476" t="s">
        <v>19</v>
      </c>
      <c r="E9" s="26" t="s">
        <v>20</v>
      </c>
      <c r="F9" s="26" t="s">
        <v>21</v>
      </c>
      <c r="G9" s="471" t="s">
        <v>22</v>
      </c>
      <c r="H9" s="472"/>
      <c r="I9" s="473"/>
      <c r="J9" s="471" t="s">
        <v>23</v>
      </c>
      <c r="K9" s="472"/>
      <c r="L9" s="473"/>
      <c r="M9" s="26"/>
      <c r="N9" s="27"/>
      <c r="O9" s="27"/>
      <c r="P9" s="27"/>
    </row>
    <row r="10" spans="1:16" ht="59.25" customHeight="1">
      <c r="A10" s="475"/>
      <c r="B10" s="477"/>
      <c r="C10" s="477"/>
      <c r="D10" s="477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44525</v>
      </c>
      <c r="E11" s="35">
        <v>39632.65</v>
      </c>
      <c r="F11" s="35">
        <v>39662.216666666667</v>
      </c>
      <c r="G11" s="36">
        <v>39544.433333333334</v>
      </c>
      <c r="H11" s="36">
        <v>39456.216666666667</v>
      </c>
      <c r="I11" s="36">
        <v>39338.433333333334</v>
      </c>
      <c r="J11" s="36">
        <v>39750.433333333334</v>
      </c>
      <c r="K11" s="36">
        <v>39868.216666666674</v>
      </c>
      <c r="L11" s="36">
        <v>39956.433333333334</v>
      </c>
      <c r="M11" s="37">
        <v>39780</v>
      </c>
      <c r="N11" s="37">
        <v>39574</v>
      </c>
      <c r="O11" s="38">
        <v>2234925</v>
      </c>
      <c r="P11" s="39">
        <v>1.3284216491924059E-2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44525</v>
      </c>
      <c r="E12" s="40">
        <v>17916.7</v>
      </c>
      <c r="F12" s="40">
        <v>17919.566666666666</v>
      </c>
      <c r="G12" s="41">
        <v>17897.133333333331</v>
      </c>
      <c r="H12" s="41">
        <v>17877.566666666666</v>
      </c>
      <c r="I12" s="41">
        <v>17855.133333333331</v>
      </c>
      <c r="J12" s="41">
        <v>17939.133333333331</v>
      </c>
      <c r="K12" s="41">
        <v>17961.566666666666</v>
      </c>
      <c r="L12" s="41">
        <v>17981.133333333331</v>
      </c>
      <c r="M12" s="31">
        <v>17942</v>
      </c>
      <c r="N12" s="31">
        <v>17900</v>
      </c>
      <c r="O12" s="42">
        <v>11230600</v>
      </c>
      <c r="P12" s="43">
        <v>2.0164168451106352E-3</v>
      </c>
    </row>
    <row r="13" spans="1:16" ht="12.75" customHeight="1">
      <c r="A13" s="31">
        <v>3</v>
      </c>
      <c r="B13" s="32" t="s">
        <v>35</v>
      </c>
      <c r="C13" s="33" t="s">
        <v>854</v>
      </c>
      <c r="D13" s="34">
        <v>44530</v>
      </c>
      <c r="E13" s="40">
        <v>19007.95</v>
      </c>
      <c r="F13" s="40">
        <v>19002.600000000002</v>
      </c>
      <c r="G13" s="41">
        <v>18965.300000000003</v>
      </c>
      <c r="H13" s="41">
        <v>18922.650000000001</v>
      </c>
      <c r="I13" s="41">
        <v>18885.350000000002</v>
      </c>
      <c r="J13" s="41">
        <v>19045.250000000004</v>
      </c>
      <c r="K13" s="41">
        <v>19082.55</v>
      </c>
      <c r="L13" s="41">
        <v>19125.200000000004</v>
      </c>
      <c r="M13" s="31">
        <v>19039.900000000001</v>
      </c>
      <c r="N13" s="31">
        <v>18959.95</v>
      </c>
      <c r="O13" s="42">
        <v>1800</v>
      </c>
      <c r="P13" s="43">
        <v>0.18421052631578946</v>
      </c>
    </row>
    <row r="14" spans="1:16" ht="12.75" customHeight="1">
      <c r="A14" s="31">
        <v>4</v>
      </c>
      <c r="B14" s="32" t="s">
        <v>38</v>
      </c>
      <c r="C14" s="33" t="s">
        <v>39</v>
      </c>
      <c r="D14" s="34">
        <v>44525</v>
      </c>
      <c r="E14" s="40">
        <v>955.1</v>
      </c>
      <c r="F14" s="40">
        <v>949.04999999999984</v>
      </c>
      <c r="G14" s="41">
        <v>942.09999999999968</v>
      </c>
      <c r="H14" s="41">
        <v>929.0999999999998</v>
      </c>
      <c r="I14" s="41">
        <v>922.14999999999964</v>
      </c>
      <c r="J14" s="41">
        <v>962.04999999999973</v>
      </c>
      <c r="K14" s="41">
        <v>968.99999999999977</v>
      </c>
      <c r="L14" s="41">
        <v>981.99999999999977</v>
      </c>
      <c r="M14" s="31">
        <v>956</v>
      </c>
      <c r="N14" s="31">
        <v>936.05</v>
      </c>
      <c r="O14" s="42">
        <v>3832650</v>
      </c>
      <c r="P14" s="43">
        <v>4.4375416019525185E-4</v>
      </c>
    </row>
    <row r="15" spans="1:16" ht="12.75" customHeight="1">
      <c r="A15" s="31">
        <v>5</v>
      </c>
      <c r="B15" s="32" t="s">
        <v>47</v>
      </c>
      <c r="C15" s="33" t="s">
        <v>239</v>
      </c>
      <c r="D15" s="34">
        <v>44525</v>
      </c>
      <c r="E15" s="40">
        <v>20323.95</v>
      </c>
      <c r="F15" s="40">
        <v>20349.3</v>
      </c>
      <c r="G15" s="41">
        <v>20274.649999999998</v>
      </c>
      <c r="H15" s="41">
        <v>20225.349999999999</v>
      </c>
      <c r="I15" s="41">
        <v>20150.699999999997</v>
      </c>
      <c r="J15" s="41">
        <v>20398.599999999999</v>
      </c>
      <c r="K15" s="41">
        <v>20473.25</v>
      </c>
      <c r="L15" s="41">
        <v>20522.55</v>
      </c>
      <c r="M15" s="31">
        <v>20423.95</v>
      </c>
      <c r="N15" s="31">
        <v>20300</v>
      </c>
      <c r="O15" s="42">
        <v>32675</v>
      </c>
      <c r="P15" s="43">
        <v>2.3006134969325155E-3</v>
      </c>
    </row>
    <row r="16" spans="1:16" ht="12.75" customHeight="1">
      <c r="A16" s="31">
        <v>6</v>
      </c>
      <c r="B16" s="32" t="s">
        <v>40</v>
      </c>
      <c r="C16" s="33" t="s">
        <v>41</v>
      </c>
      <c r="D16" s="34">
        <v>44525</v>
      </c>
      <c r="E16" s="40">
        <v>290.10000000000002</v>
      </c>
      <c r="F16" s="40">
        <v>288.26666666666665</v>
      </c>
      <c r="G16" s="41">
        <v>284.33333333333331</v>
      </c>
      <c r="H16" s="41">
        <v>278.56666666666666</v>
      </c>
      <c r="I16" s="41">
        <v>274.63333333333333</v>
      </c>
      <c r="J16" s="41">
        <v>294.0333333333333</v>
      </c>
      <c r="K16" s="41">
        <v>297.9666666666667</v>
      </c>
      <c r="L16" s="41">
        <v>303.73333333333329</v>
      </c>
      <c r="M16" s="31">
        <v>292.2</v>
      </c>
      <c r="N16" s="31">
        <v>282.5</v>
      </c>
      <c r="O16" s="42">
        <v>11798800</v>
      </c>
      <c r="P16" s="43">
        <v>-8.8066930867459266E-4</v>
      </c>
    </row>
    <row r="17" spans="1:16" ht="12.75" customHeight="1">
      <c r="A17" s="31">
        <v>7</v>
      </c>
      <c r="B17" s="32" t="s">
        <v>42</v>
      </c>
      <c r="C17" s="33" t="s">
        <v>43</v>
      </c>
      <c r="D17" s="34">
        <v>44525</v>
      </c>
      <c r="E17" s="40">
        <v>2439.85</v>
      </c>
      <c r="F17" s="40">
        <v>2436.65</v>
      </c>
      <c r="G17" s="41">
        <v>2429.3000000000002</v>
      </c>
      <c r="H17" s="41">
        <v>2418.75</v>
      </c>
      <c r="I17" s="41">
        <v>2411.4</v>
      </c>
      <c r="J17" s="41">
        <v>2447.2000000000003</v>
      </c>
      <c r="K17" s="41">
        <v>2454.5499999999997</v>
      </c>
      <c r="L17" s="41">
        <v>2465.1000000000004</v>
      </c>
      <c r="M17" s="31">
        <v>2444</v>
      </c>
      <c r="N17" s="31">
        <v>2426.1</v>
      </c>
      <c r="O17" s="42">
        <v>2398750</v>
      </c>
      <c r="P17" s="43">
        <v>5.5543911129742191E-3</v>
      </c>
    </row>
    <row r="18" spans="1:16" ht="12.75" customHeight="1">
      <c r="A18" s="31">
        <v>8</v>
      </c>
      <c r="B18" s="32" t="s">
        <v>44</v>
      </c>
      <c r="C18" s="33" t="s">
        <v>45</v>
      </c>
      <c r="D18" s="34">
        <v>44525</v>
      </c>
      <c r="E18" s="40">
        <v>1492.3</v>
      </c>
      <c r="F18" s="40">
        <v>1494.0166666666667</v>
      </c>
      <c r="G18" s="41">
        <v>1486.2833333333333</v>
      </c>
      <c r="H18" s="41">
        <v>1480.2666666666667</v>
      </c>
      <c r="I18" s="41">
        <v>1472.5333333333333</v>
      </c>
      <c r="J18" s="41">
        <v>1500.0333333333333</v>
      </c>
      <c r="K18" s="41">
        <v>1507.7666666666664</v>
      </c>
      <c r="L18" s="41">
        <v>1513.7833333333333</v>
      </c>
      <c r="M18" s="31">
        <v>1501.75</v>
      </c>
      <c r="N18" s="31">
        <v>1488</v>
      </c>
      <c r="O18" s="42">
        <v>26959000</v>
      </c>
      <c r="P18" s="43">
        <v>-2.4104874747362371E-4</v>
      </c>
    </row>
    <row r="19" spans="1:16" ht="12.75" customHeight="1">
      <c r="A19" s="31">
        <v>9</v>
      </c>
      <c r="B19" s="32" t="s">
        <v>44</v>
      </c>
      <c r="C19" s="33" t="s">
        <v>46</v>
      </c>
      <c r="D19" s="34">
        <v>44525</v>
      </c>
      <c r="E19" s="40">
        <v>714.55</v>
      </c>
      <c r="F19" s="40">
        <v>715.21666666666658</v>
      </c>
      <c r="G19" s="41">
        <v>712.53333333333319</v>
      </c>
      <c r="H19" s="41">
        <v>710.51666666666665</v>
      </c>
      <c r="I19" s="41">
        <v>707.83333333333326</v>
      </c>
      <c r="J19" s="41">
        <v>717.23333333333312</v>
      </c>
      <c r="K19" s="41">
        <v>719.91666666666652</v>
      </c>
      <c r="L19" s="41">
        <v>721.93333333333305</v>
      </c>
      <c r="M19" s="31">
        <v>717.9</v>
      </c>
      <c r="N19" s="31">
        <v>713.2</v>
      </c>
      <c r="O19" s="42">
        <v>95238750</v>
      </c>
      <c r="P19" s="43">
        <v>-4.8538594742089522E-4</v>
      </c>
    </row>
    <row r="20" spans="1:16" ht="12.75" customHeight="1">
      <c r="A20" s="31">
        <v>10</v>
      </c>
      <c r="B20" s="32" t="s">
        <v>47</v>
      </c>
      <c r="C20" s="33" t="s">
        <v>48</v>
      </c>
      <c r="D20" s="34">
        <v>44525</v>
      </c>
      <c r="E20" s="40">
        <v>3652.7</v>
      </c>
      <c r="F20" s="40">
        <v>3658.7666666666664</v>
      </c>
      <c r="G20" s="41">
        <v>3624.583333333333</v>
      </c>
      <c r="H20" s="41">
        <v>3596.4666666666667</v>
      </c>
      <c r="I20" s="41">
        <v>3562.2833333333333</v>
      </c>
      <c r="J20" s="41">
        <v>3686.8833333333328</v>
      </c>
      <c r="K20" s="41">
        <v>3721.0666666666662</v>
      </c>
      <c r="L20" s="41">
        <v>3749.1833333333325</v>
      </c>
      <c r="M20" s="31">
        <v>3692.95</v>
      </c>
      <c r="N20" s="31">
        <v>3630.65</v>
      </c>
      <c r="O20" s="42">
        <v>568200</v>
      </c>
      <c r="P20" s="43">
        <v>-7.0348223707351388E-4</v>
      </c>
    </row>
    <row r="21" spans="1:16" ht="12.75" customHeight="1">
      <c r="A21" s="31">
        <v>11</v>
      </c>
      <c r="B21" s="32" t="s">
        <v>49</v>
      </c>
      <c r="C21" s="33" t="s">
        <v>50</v>
      </c>
      <c r="D21" s="34">
        <v>44525</v>
      </c>
      <c r="E21" s="40">
        <v>699.8</v>
      </c>
      <c r="F21" s="40">
        <v>699.41666666666663</v>
      </c>
      <c r="G21" s="41">
        <v>697.08333333333326</v>
      </c>
      <c r="H21" s="41">
        <v>694.36666666666667</v>
      </c>
      <c r="I21" s="41">
        <v>692.0333333333333</v>
      </c>
      <c r="J21" s="41">
        <v>702.13333333333321</v>
      </c>
      <c r="K21" s="41">
        <v>704.46666666666647</v>
      </c>
      <c r="L21" s="41">
        <v>707.18333333333317</v>
      </c>
      <c r="M21" s="31">
        <v>701.75</v>
      </c>
      <c r="N21" s="31">
        <v>696.7</v>
      </c>
      <c r="O21" s="42">
        <v>9116000</v>
      </c>
      <c r="P21" s="43">
        <v>4.6286092131364335E-3</v>
      </c>
    </row>
    <row r="22" spans="1:16" ht="12.75" customHeight="1">
      <c r="A22" s="31">
        <v>12</v>
      </c>
      <c r="B22" s="32" t="s">
        <v>42</v>
      </c>
      <c r="C22" s="33" t="s">
        <v>51</v>
      </c>
      <c r="D22" s="34">
        <v>44525</v>
      </c>
      <c r="E22" s="40">
        <v>414.75</v>
      </c>
      <c r="F22" s="40">
        <v>414.76666666666665</v>
      </c>
      <c r="G22" s="41">
        <v>413.7833333333333</v>
      </c>
      <c r="H22" s="41">
        <v>412.81666666666666</v>
      </c>
      <c r="I22" s="41">
        <v>411.83333333333331</v>
      </c>
      <c r="J22" s="41">
        <v>415.73333333333329</v>
      </c>
      <c r="K22" s="41">
        <v>416.71666666666664</v>
      </c>
      <c r="L22" s="41">
        <v>417.68333333333328</v>
      </c>
      <c r="M22" s="31">
        <v>415.75</v>
      </c>
      <c r="N22" s="31">
        <v>413.8</v>
      </c>
      <c r="O22" s="42">
        <v>14073000</v>
      </c>
      <c r="P22" s="43">
        <v>6.652360515021459E-3</v>
      </c>
    </row>
    <row r="23" spans="1:16" ht="12.75" customHeight="1">
      <c r="A23" s="31">
        <v>13</v>
      </c>
      <c r="B23" s="32" t="s">
        <v>47</v>
      </c>
      <c r="C23" s="33" t="s">
        <v>52</v>
      </c>
      <c r="D23" s="34">
        <v>44525</v>
      </c>
      <c r="E23" s="40">
        <v>774.1</v>
      </c>
      <c r="F23" s="40">
        <v>774.58333333333337</v>
      </c>
      <c r="G23" s="41">
        <v>771.06666666666672</v>
      </c>
      <c r="H23" s="41">
        <v>768.0333333333333</v>
      </c>
      <c r="I23" s="41">
        <v>764.51666666666665</v>
      </c>
      <c r="J23" s="41">
        <v>777.61666666666679</v>
      </c>
      <c r="K23" s="41">
        <v>781.13333333333344</v>
      </c>
      <c r="L23" s="41">
        <v>784.16666666666686</v>
      </c>
      <c r="M23" s="31">
        <v>778.1</v>
      </c>
      <c r="N23" s="31">
        <v>771.55</v>
      </c>
      <c r="O23" s="42">
        <v>2170300</v>
      </c>
      <c r="P23" s="43">
        <v>2.7954256670902162E-3</v>
      </c>
    </row>
    <row r="24" spans="1:16" ht="12.75" customHeight="1">
      <c r="A24" s="31">
        <v>14</v>
      </c>
      <c r="B24" s="32" t="s">
        <v>44</v>
      </c>
      <c r="C24" s="33" t="s">
        <v>53</v>
      </c>
      <c r="D24" s="34">
        <v>44525</v>
      </c>
      <c r="E24" s="40">
        <v>4452.6000000000004</v>
      </c>
      <c r="F24" s="40">
        <v>4458.4666666666672</v>
      </c>
      <c r="G24" s="41">
        <v>4428.5833333333339</v>
      </c>
      <c r="H24" s="41">
        <v>4404.5666666666666</v>
      </c>
      <c r="I24" s="41">
        <v>4374.6833333333334</v>
      </c>
      <c r="J24" s="41">
        <v>4482.4833333333345</v>
      </c>
      <c r="K24" s="41">
        <v>4512.3666666666677</v>
      </c>
      <c r="L24" s="41">
        <v>4536.383333333335</v>
      </c>
      <c r="M24" s="31">
        <v>4488.3500000000004</v>
      </c>
      <c r="N24" s="31">
        <v>4434.45</v>
      </c>
      <c r="O24" s="42">
        <v>2441375</v>
      </c>
      <c r="P24" s="43">
        <v>-3.8253595838008774E-3</v>
      </c>
    </row>
    <row r="25" spans="1:16" ht="12.75" customHeight="1">
      <c r="A25" s="31">
        <v>15</v>
      </c>
      <c r="B25" s="32" t="s">
        <v>49</v>
      </c>
      <c r="C25" s="33" t="s">
        <v>54</v>
      </c>
      <c r="D25" s="34">
        <v>44525</v>
      </c>
      <c r="E25" s="40">
        <v>222.9</v>
      </c>
      <c r="F25" s="40">
        <v>223.13333333333333</v>
      </c>
      <c r="G25" s="41">
        <v>222.26666666666665</v>
      </c>
      <c r="H25" s="41">
        <v>221.63333333333333</v>
      </c>
      <c r="I25" s="41">
        <v>220.76666666666665</v>
      </c>
      <c r="J25" s="41">
        <v>223.76666666666665</v>
      </c>
      <c r="K25" s="41">
        <v>224.63333333333333</v>
      </c>
      <c r="L25" s="41">
        <v>225.26666666666665</v>
      </c>
      <c r="M25" s="31">
        <v>224</v>
      </c>
      <c r="N25" s="31">
        <v>222.5</v>
      </c>
      <c r="O25" s="42">
        <v>14187500</v>
      </c>
      <c r="P25" s="43">
        <v>-6.4775910364145662E-3</v>
      </c>
    </row>
    <row r="26" spans="1:16" ht="12.75" customHeight="1">
      <c r="A26" s="31">
        <v>16</v>
      </c>
      <c r="B26" s="337" t="s">
        <v>49</v>
      </c>
      <c r="C26" s="33" t="s">
        <v>55</v>
      </c>
      <c r="D26" s="34">
        <v>44525</v>
      </c>
      <c r="E26" s="40">
        <v>145.5</v>
      </c>
      <c r="F26" s="40">
        <v>145.16666666666666</v>
      </c>
      <c r="G26" s="41">
        <v>144.38333333333333</v>
      </c>
      <c r="H26" s="41">
        <v>143.26666666666668</v>
      </c>
      <c r="I26" s="41">
        <v>142.48333333333335</v>
      </c>
      <c r="J26" s="41">
        <v>146.2833333333333</v>
      </c>
      <c r="K26" s="41">
        <v>147.06666666666666</v>
      </c>
      <c r="L26" s="41">
        <v>148.18333333333328</v>
      </c>
      <c r="M26" s="31">
        <v>145.94999999999999</v>
      </c>
      <c r="N26" s="31">
        <v>144.05000000000001</v>
      </c>
      <c r="O26" s="42">
        <v>37377000</v>
      </c>
      <c r="P26" s="43">
        <v>5.9343587259295142E-3</v>
      </c>
    </row>
    <row r="27" spans="1:16" ht="12.75" customHeight="1">
      <c r="A27" s="31">
        <v>17</v>
      </c>
      <c r="B27" s="338" t="s">
        <v>56</v>
      </c>
      <c r="C27" s="33" t="s">
        <v>57</v>
      </c>
      <c r="D27" s="34">
        <v>44525</v>
      </c>
      <c r="E27" s="40">
        <v>3158.7</v>
      </c>
      <c r="F27" s="40">
        <v>3166.2333333333336</v>
      </c>
      <c r="G27" s="41">
        <v>3137.4666666666672</v>
      </c>
      <c r="H27" s="41">
        <v>3116.2333333333336</v>
      </c>
      <c r="I27" s="41">
        <v>3087.4666666666672</v>
      </c>
      <c r="J27" s="41">
        <v>3187.4666666666672</v>
      </c>
      <c r="K27" s="41">
        <v>3216.2333333333336</v>
      </c>
      <c r="L27" s="41">
        <v>3237.4666666666672</v>
      </c>
      <c r="M27" s="31">
        <v>3195</v>
      </c>
      <c r="N27" s="31">
        <v>3145</v>
      </c>
      <c r="O27" s="42">
        <v>4073850</v>
      </c>
      <c r="P27" s="43">
        <v>2.6068230760512297E-2</v>
      </c>
    </row>
    <row r="28" spans="1:16" ht="12.75" customHeight="1">
      <c r="A28" s="31">
        <v>18</v>
      </c>
      <c r="B28" s="32" t="s">
        <v>44</v>
      </c>
      <c r="C28" s="33" t="s">
        <v>309</v>
      </c>
      <c r="D28" s="34">
        <v>44525</v>
      </c>
      <c r="E28" s="40">
        <v>2260.5</v>
      </c>
      <c r="F28" s="40">
        <v>2264.65</v>
      </c>
      <c r="G28" s="41">
        <v>2249.3500000000004</v>
      </c>
      <c r="H28" s="41">
        <v>2238.2000000000003</v>
      </c>
      <c r="I28" s="41">
        <v>2222.9000000000005</v>
      </c>
      <c r="J28" s="41">
        <v>2275.8000000000002</v>
      </c>
      <c r="K28" s="41">
        <v>2291.1000000000004</v>
      </c>
      <c r="L28" s="41">
        <v>2302.25</v>
      </c>
      <c r="M28" s="31">
        <v>2279.9499999999998</v>
      </c>
      <c r="N28" s="31">
        <v>2253.5</v>
      </c>
      <c r="O28" s="42">
        <v>729575</v>
      </c>
      <c r="P28" s="43">
        <v>0</v>
      </c>
    </row>
    <row r="29" spans="1:16" ht="12.75" customHeight="1">
      <c r="A29" s="31">
        <v>19</v>
      </c>
      <c r="B29" s="32" t="s">
        <v>44</v>
      </c>
      <c r="C29" s="33" t="s">
        <v>310</v>
      </c>
      <c r="D29" s="34">
        <v>44525</v>
      </c>
      <c r="E29" s="40">
        <v>8865.75</v>
      </c>
      <c r="F29" s="40">
        <v>8888.9499999999989</v>
      </c>
      <c r="G29" s="41">
        <v>8782.9499999999971</v>
      </c>
      <c r="H29" s="41">
        <v>8700.1499999999978</v>
      </c>
      <c r="I29" s="41">
        <v>8594.149999999996</v>
      </c>
      <c r="J29" s="41">
        <v>8971.7499999999982</v>
      </c>
      <c r="K29" s="41">
        <v>9077.7500000000018</v>
      </c>
      <c r="L29" s="41">
        <v>9160.5499999999993</v>
      </c>
      <c r="M29" s="31">
        <v>8994.9500000000007</v>
      </c>
      <c r="N29" s="31">
        <v>8806.15</v>
      </c>
      <c r="O29" s="42">
        <v>25500</v>
      </c>
      <c r="P29" s="43">
        <v>4.9382716049382713E-2</v>
      </c>
    </row>
    <row r="30" spans="1:16" ht="12.75" customHeight="1">
      <c r="A30" s="31">
        <v>20</v>
      </c>
      <c r="B30" s="32" t="s">
        <v>58</v>
      </c>
      <c r="C30" s="33" t="s">
        <v>59</v>
      </c>
      <c r="D30" s="34">
        <v>44525</v>
      </c>
      <c r="E30" s="40">
        <v>1225.25</v>
      </c>
      <c r="F30" s="40">
        <v>1225.9166666666667</v>
      </c>
      <c r="G30" s="41">
        <v>1222.8333333333335</v>
      </c>
      <c r="H30" s="41">
        <v>1220.4166666666667</v>
      </c>
      <c r="I30" s="41">
        <v>1217.3333333333335</v>
      </c>
      <c r="J30" s="41">
        <v>1228.3333333333335</v>
      </c>
      <c r="K30" s="41">
        <v>1231.416666666667</v>
      </c>
      <c r="L30" s="41">
        <v>1233.8333333333335</v>
      </c>
      <c r="M30" s="31">
        <v>1229</v>
      </c>
      <c r="N30" s="31">
        <v>1223.5</v>
      </c>
      <c r="O30" s="42">
        <v>4051500</v>
      </c>
      <c r="P30" s="43">
        <v>-2.7076923076923077E-3</v>
      </c>
    </row>
    <row r="31" spans="1:16" ht="12.75" customHeight="1">
      <c r="A31" s="31">
        <v>21</v>
      </c>
      <c r="B31" s="32" t="s">
        <v>47</v>
      </c>
      <c r="C31" s="33" t="s">
        <v>60</v>
      </c>
      <c r="D31" s="34">
        <v>44525</v>
      </c>
      <c r="E31" s="40">
        <v>687.55</v>
      </c>
      <c r="F31" s="40">
        <v>687.58333333333337</v>
      </c>
      <c r="G31" s="41">
        <v>685.51666666666677</v>
      </c>
      <c r="H31" s="41">
        <v>683.48333333333335</v>
      </c>
      <c r="I31" s="41">
        <v>681.41666666666674</v>
      </c>
      <c r="J31" s="41">
        <v>689.61666666666679</v>
      </c>
      <c r="K31" s="41">
        <v>691.68333333333339</v>
      </c>
      <c r="L31" s="41">
        <v>693.71666666666681</v>
      </c>
      <c r="M31" s="31">
        <v>689.65</v>
      </c>
      <c r="N31" s="31">
        <v>685.55</v>
      </c>
      <c r="O31" s="42">
        <v>14650450</v>
      </c>
      <c r="P31" s="43">
        <v>2.0450667040569611E-3</v>
      </c>
    </row>
    <row r="32" spans="1:16" ht="12.75" customHeight="1">
      <c r="A32" s="31">
        <v>22</v>
      </c>
      <c r="B32" s="32" t="s">
        <v>58</v>
      </c>
      <c r="C32" s="33" t="s">
        <v>61</v>
      </c>
      <c r="D32" s="34">
        <v>44525</v>
      </c>
      <c r="E32" s="40">
        <v>753.45</v>
      </c>
      <c r="F32" s="40">
        <v>754.06666666666672</v>
      </c>
      <c r="G32" s="41">
        <v>751.03333333333342</v>
      </c>
      <c r="H32" s="41">
        <v>748.61666666666667</v>
      </c>
      <c r="I32" s="41">
        <v>745.58333333333337</v>
      </c>
      <c r="J32" s="41">
        <v>756.48333333333346</v>
      </c>
      <c r="K32" s="41">
        <v>759.51666666666677</v>
      </c>
      <c r="L32" s="41">
        <v>761.93333333333351</v>
      </c>
      <c r="M32" s="31">
        <v>757.1</v>
      </c>
      <c r="N32" s="31">
        <v>751.65</v>
      </c>
      <c r="O32" s="42">
        <v>46208400</v>
      </c>
      <c r="P32" s="43">
        <v>-1.555734176886976E-3</v>
      </c>
    </row>
    <row r="33" spans="1:16" ht="12.75" customHeight="1">
      <c r="A33" s="31">
        <v>23</v>
      </c>
      <c r="B33" s="32" t="s">
        <v>49</v>
      </c>
      <c r="C33" s="33" t="s">
        <v>62</v>
      </c>
      <c r="D33" s="34">
        <v>44525</v>
      </c>
      <c r="E33" s="40">
        <v>3767.95</v>
      </c>
      <c r="F33" s="40">
        <v>3756.8833333333332</v>
      </c>
      <c r="G33" s="41">
        <v>3740.2666666666664</v>
      </c>
      <c r="H33" s="41">
        <v>3712.583333333333</v>
      </c>
      <c r="I33" s="41">
        <v>3695.9666666666662</v>
      </c>
      <c r="J33" s="41">
        <v>3784.5666666666666</v>
      </c>
      <c r="K33" s="41">
        <v>3801.1833333333334</v>
      </c>
      <c r="L33" s="41">
        <v>3828.8666666666668</v>
      </c>
      <c r="M33" s="31">
        <v>3773.5</v>
      </c>
      <c r="N33" s="31">
        <v>3729.2</v>
      </c>
      <c r="O33" s="42">
        <v>2675250</v>
      </c>
      <c r="P33" s="43">
        <v>-3.6312849162011174E-3</v>
      </c>
    </row>
    <row r="34" spans="1:16" ht="12.75" customHeight="1">
      <c r="A34" s="31">
        <v>24</v>
      </c>
      <c r="B34" s="32" t="s">
        <v>63</v>
      </c>
      <c r="C34" s="33" t="s">
        <v>64</v>
      </c>
      <c r="D34" s="34">
        <v>44525</v>
      </c>
      <c r="E34" s="40">
        <v>17632.7</v>
      </c>
      <c r="F34" s="40">
        <v>17639.899999999998</v>
      </c>
      <c r="G34" s="41">
        <v>17502.799999999996</v>
      </c>
      <c r="H34" s="41">
        <v>17372.899999999998</v>
      </c>
      <c r="I34" s="41">
        <v>17235.799999999996</v>
      </c>
      <c r="J34" s="41">
        <v>17769.799999999996</v>
      </c>
      <c r="K34" s="41">
        <v>17906.899999999994</v>
      </c>
      <c r="L34" s="41">
        <v>18036.799999999996</v>
      </c>
      <c r="M34" s="31">
        <v>17777</v>
      </c>
      <c r="N34" s="31">
        <v>17510</v>
      </c>
      <c r="O34" s="42">
        <v>722275</v>
      </c>
      <c r="P34" s="43">
        <v>-6.9432509538376926E-3</v>
      </c>
    </row>
    <row r="35" spans="1:16" ht="12.75" customHeight="1">
      <c r="A35" s="31">
        <v>25</v>
      </c>
      <c r="B35" s="32" t="s">
        <v>63</v>
      </c>
      <c r="C35" s="33" t="s">
        <v>65</v>
      </c>
      <c r="D35" s="34">
        <v>44525</v>
      </c>
      <c r="E35" s="40">
        <v>7530.6</v>
      </c>
      <c r="F35" s="40">
        <v>7536.8666666666659</v>
      </c>
      <c r="G35" s="41">
        <v>7508.7333333333318</v>
      </c>
      <c r="H35" s="41">
        <v>7486.8666666666659</v>
      </c>
      <c r="I35" s="41">
        <v>7458.7333333333318</v>
      </c>
      <c r="J35" s="41">
        <v>7558.7333333333318</v>
      </c>
      <c r="K35" s="41">
        <v>7586.866666666665</v>
      </c>
      <c r="L35" s="41">
        <v>7608.7333333333318</v>
      </c>
      <c r="M35" s="31">
        <v>7565</v>
      </c>
      <c r="N35" s="31">
        <v>7515</v>
      </c>
      <c r="O35" s="42">
        <v>4461875</v>
      </c>
      <c r="P35" s="43">
        <v>-1.566389751335627E-3</v>
      </c>
    </row>
    <row r="36" spans="1:16" ht="12.75" customHeight="1">
      <c r="A36" s="31">
        <v>26</v>
      </c>
      <c r="B36" s="32" t="s">
        <v>49</v>
      </c>
      <c r="C36" s="33" t="s">
        <v>66</v>
      </c>
      <c r="D36" s="34">
        <v>44525</v>
      </c>
      <c r="E36" s="40">
        <v>2432.5500000000002</v>
      </c>
      <c r="F36" s="40">
        <v>2435.7333333333336</v>
      </c>
      <c r="G36" s="41">
        <v>2420.9666666666672</v>
      </c>
      <c r="H36" s="41">
        <v>2409.3833333333337</v>
      </c>
      <c r="I36" s="41">
        <v>2394.6166666666672</v>
      </c>
      <c r="J36" s="41">
        <v>2447.3166666666671</v>
      </c>
      <c r="K36" s="41">
        <v>2462.0833333333335</v>
      </c>
      <c r="L36" s="41">
        <v>2473.666666666667</v>
      </c>
      <c r="M36" s="31">
        <v>2450.5</v>
      </c>
      <c r="N36" s="31">
        <v>2424.15</v>
      </c>
      <c r="O36" s="42">
        <v>1292800</v>
      </c>
      <c r="P36" s="43">
        <v>7.0104377628914163E-3</v>
      </c>
    </row>
    <row r="37" spans="1:16" ht="12.75" customHeight="1">
      <c r="A37" s="31">
        <v>27</v>
      </c>
      <c r="B37" s="32" t="s">
        <v>58</v>
      </c>
      <c r="C37" s="33" t="s">
        <v>67</v>
      </c>
      <c r="D37" s="34">
        <v>44525</v>
      </c>
      <c r="E37" s="40">
        <v>299.95</v>
      </c>
      <c r="F37" s="40">
        <v>301.23333333333329</v>
      </c>
      <c r="G37" s="41">
        <v>297.61666666666656</v>
      </c>
      <c r="H37" s="41">
        <v>295.28333333333325</v>
      </c>
      <c r="I37" s="41">
        <v>291.66666666666652</v>
      </c>
      <c r="J37" s="41">
        <v>303.56666666666661</v>
      </c>
      <c r="K37" s="41">
        <v>307.18333333333328</v>
      </c>
      <c r="L37" s="41">
        <v>309.51666666666665</v>
      </c>
      <c r="M37" s="31">
        <v>304.85000000000002</v>
      </c>
      <c r="N37" s="31">
        <v>298.89999999999998</v>
      </c>
      <c r="O37" s="42">
        <v>23506200</v>
      </c>
      <c r="P37" s="43">
        <v>2.2310944105213715E-2</v>
      </c>
    </row>
    <row r="38" spans="1:16" ht="12.75" customHeight="1">
      <c r="A38" s="31">
        <v>28</v>
      </c>
      <c r="B38" s="32" t="s">
        <v>58</v>
      </c>
      <c r="C38" s="33" t="s">
        <v>68</v>
      </c>
      <c r="D38" s="34">
        <v>44525</v>
      </c>
      <c r="E38" s="40">
        <v>102.9</v>
      </c>
      <c r="F38" s="40">
        <v>102.93333333333334</v>
      </c>
      <c r="G38" s="41">
        <v>102.46666666666667</v>
      </c>
      <c r="H38" s="41">
        <v>102.03333333333333</v>
      </c>
      <c r="I38" s="41">
        <v>101.56666666666666</v>
      </c>
      <c r="J38" s="41">
        <v>103.36666666666667</v>
      </c>
      <c r="K38" s="41">
        <v>103.83333333333334</v>
      </c>
      <c r="L38" s="41">
        <v>104.26666666666668</v>
      </c>
      <c r="M38" s="31">
        <v>103.4</v>
      </c>
      <c r="N38" s="31">
        <v>102.5</v>
      </c>
      <c r="O38" s="42">
        <v>170340300</v>
      </c>
      <c r="P38" s="43">
        <v>-5.0570628032529218E-3</v>
      </c>
    </row>
    <row r="39" spans="1:16" ht="12.75" customHeight="1">
      <c r="A39" s="31">
        <v>29</v>
      </c>
      <c r="B39" s="32" t="s">
        <v>56</v>
      </c>
      <c r="C39" s="33" t="s">
        <v>69</v>
      </c>
      <c r="D39" s="34">
        <v>44525</v>
      </c>
      <c r="E39" s="40">
        <v>2038.7</v>
      </c>
      <c r="F39" s="40">
        <v>2039.9833333333333</v>
      </c>
      <c r="G39" s="41">
        <v>2023.7166666666667</v>
      </c>
      <c r="H39" s="41">
        <v>2008.7333333333333</v>
      </c>
      <c r="I39" s="41">
        <v>1992.4666666666667</v>
      </c>
      <c r="J39" s="41">
        <v>2054.9666666666667</v>
      </c>
      <c r="K39" s="41">
        <v>2071.2333333333336</v>
      </c>
      <c r="L39" s="41">
        <v>2086.2166666666667</v>
      </c>
      <c r="M39" s="31">
        <v>2056.25</v>
      </c>
      <c r="N39" s="31">
        <v>2025</v>
      </c>
      <c r="O39" s="42">
        <v>1802350</v>
      </c>
      <c r="P39" s="43">
        <v>8.618036318867343E-3</v>
      </c>
    </row>
    <row r="40" spans="1:16" ht="12.75" customHeight="1">
      <c r="A40" s="31">
        <v>30</v>
      </c>
      <c r="B40" s="32" t="s">
        <v>70</v>
      </c>
      <c r="C40" s="33" t="s">
        <v>71</v>
      </c>
      <c r="D40" s="34">
        <v>44525</v>
      </c>
      <c r="E40" s="40">
        <v>202.4</v>
      </c>
      <c r="F40" s="40">
        <v>202.66666666666666</v>
      </c>
      <c r="G40" s="41">
        <v>201.43333333333331</v>
      </c>
      <c r="H40" s="41">
        <v>200.46666666666664</v>
      </c>
      <c r="I40" s="41">
        <v>199.23333333333329</v>
      </c>
      <c r="J40" s="41">
        <v>203.63333333333333</v>
      </c>
      <c r="K40" s="41">
        <v>204.86666666666667</v>
      </c>
      <c r="L40" s="41">
        <v>205.83333333333334</v>
      </c>
      <c r="M40" s="31">
        <v>203.9</v>
      </c>
      <c r="N40" s="31">
        <v>201.7</v>
      </c>
      <c r="O40" s="42">
        <v>25969200</v>
      </c>
      <c r="P40" s="43">
        <v>-3.644846187490888E-3</v>
      </c>
    </row>
    <row r="41" spans="1:16" ht="12.75" customHeight="1">
      <c r="A41" s="31">
        <v>31</v>
      </c>
      <c r="B41" s="32" t="s">
        <v>56</v>
      </c>
      <c r="C41" s="33" t="s">
        <v>72</v>
      </c>
      <c r="D41" s="34">
        <v>44525</v>
      </c>
      <c r="E41" s="40">
        <v>763.25</v>
      </c>
      <c r="F41" s="40">
        <v>764.88333333333333</v>
      </c>
      <c r="G41" s="41">
        <v>760.06666666666661</v>
      </c>
      <c r="H41" s="41">
        <v>756.88333333333333</v>
      </c>
      <c r="I41" s="41">
        <v>752.06666666666661</v>
      </c>
      <c r="J41" s="41">
        <v>768.06666666666661</v>
      </c>
      <c r="K41" s="41">
        <v>772.88333333333344</v>
      </c>
      <c r="L41" s="41">
        <v>776.06666666666661</v>
      </c>
      <c r="M41" s="31">
        <v>769.7</v>
      </c>
      <c r="N41" s="31">
        <v>761.7</v>
      </c>
      <c r="O41" s="42">
        <v>4943400</v>
      </c>
      <c r="P41" s="43">
        <v>-1.7769880053309639E-3</v>
      </c>
    </row>
    <row r="42" spans="1:16" ht="12.75" customHeight="1">
      <c r="A42" s="31">
        <v>32</v>
      </c>
      <c r="B42" s="32" t="s">
        <v>49</v>
      </c>
      <c r="C42" s="33" t="s">
        <v>73</v>
      </c>
      <c r="D42" s="34">
        <v>44525</v>
      </c>
      <c r="E42" s="40">
        <v>783.25</v>
      </c>
      <c r="F42" s="40">
        <v>782.88333333333333</v>
      </c>
      <c r="G42" s="41">
        <v>777.36666666666667</v>
      </c>
      <c r="H42" s="41">
        <v>771.48333333333335</v>
      </c>
      <c r="I42" s="41">
        <v>765.9666666666667</v>
      </c>
      <c r="J42" s="41">
        <v>788.76666666666665</v>
      </c>
      <c r="K42" s="41">
        <v>794.2833333333333</v>
      </c>
      <c r="L42" s="41">
        <v>800.16666666666663</v>
      </c>
      <c r="M42" s="31">
        <v>788.4</v>
      </c>
      <c r="N42" s="31">
        <v>777</v>
      </c>
      <c r="O42" s="42">
        <v>10258500</v>
      </c>
      <c r="P42" s="43">
        <v>1.0245901639344263E-3</v>
      </c>
    </row>
    <row r="43" spans="1:16" ht="12.75" customHeight="1">
      <c r="A43" s="31">
        <v>33</v>
      </c>
      <c r="B43" s="32" t="s">
        <v>74</v>
      </c>
      <c r="C43" s="33" t="s">
        <v>75</v>
      </c>
      <c r="D43" s="34">
        <v>44525</v>
      </c>
      <c r="E43" s="40">
        <v>702.4</v>
      </c>
      <c r="F43" s="40">
        <v>702.63333333333333</v>
      </c>
      <c r="G43" s="41">
        <v>700.26666666666665</v>
      </c>
      <c r="H43" s="41">
        <v>698.13333333333333</v>
      </c>
      <c r="I43" s="41">
        <v>695.76666666666665</v>
      </c>
      <c r="J43" s="41">
        <v>704.76666666666665</v>
      </c>
      <c r="K43" s="41">
        <v>707.13333333333321</v>
      </c>
      <c r="L43" s="41">
        <v>709.26666666666665</v>
      </c>
      <c r="M43" s="31">
        <v>705</v>
      </c>
      <c r="N43" s="31">
        <v>700.5</v>
      </c>
      <c r="O43" s="42">
        <v>69420252</v>
      </c>
      <c r="P43" s="43">
        <v>-3.8563905350916215E-3</v>
      </c>
    </row>
    <row r="44" spans="1:16" ht="12.75" customHeight="1">
      <c r="A44" s="31">
        <v>34</v>
      </c>
      <c r="B44" s="32" t="s">
        <v>70</v>
      </c>
      <c r="C44" s="33" t="s">
        <v>76</v>
      </c>
      <c r="D44" s="34">
        <v>44525</v>
      </c>
      <c r="E44" s="40">
        <v>71.849999999999994</v>
      </c>
      <c r="F44" s="40">
        <v>72.016666666666666</v>
      </c>
      <c r="G44" s="41">
        <v>71.433333333333337</v>
      </c>
      <c r="H44" s="41">
        <v>71.016666666666666</v>
      </c>
      <c r="I44" s="41">
        <v>70.433333333333337</v>
      </c>
      <c r="J44" s="41">
        <v>72.433333333333337</v>
      </c>
      <c r="K44" s="41">
        <v>73.01666666666668</v>
      </c>
      <c r="L44" s="41">
        <v>73.433333333333337</v>
      </c>
      <c r="M44" s="31">
        <v>72.599999999999994</v>
      </c>
      <c r="N44" s="31">
        <v>71.599999999999994</v>
      </c>
      <c r="O44" s="42">
        <v>128572500</v>
      </c>
      <c r="P44" s="43">
        <v>8.9913356220369461E-4</v>
      </c>
    </row>
    <row r="45" spans="1:16" ht="12.75" customHeight="1">
      <c r="A45" s="31">
        <v>35</v>
      </c>
      <c r="B45" s="32" t="s">
        <v>47</v>
      </c>
      <c r="C45" s="33" t="s">
        <v>77</v>
      </c>
      <c r="D45" s="34">
        <v>44525</v>
      </c>
      <c r="E45" s="40">
        <v>348.9</v>
      </c>
      <c r="F45" s="40">
        <v>349.55</v>
      </c>
      <c r="G45" s="41">
        <v>347.5</v>
      </c>
      <c r="H45" s="41">
        <v>346.09999999999997</v>
      </c>
      <c r="I45" s="41">
        <v>344.04999999999995</v>
      </c>
      <c r="J45" s="41">
        <v>350.95000000000005</v>
      </c>
      <c r="K45" s="41">
        <v>353.00000000000011</v>
      </c>
      <c r="L45" s="41">
        <v>354.40000000000009</v>
      </c>
      <c r="M45" s="31">
        <v>351.6</v>
      </c>
      <c r="N45" s="31">
        <v>348.15</v>
      </c>
      <c r="O45" s="42">
        <v>16893500</v>
      </c>
      <c r="P45" s="43">
        <v>5.4488489306633978E-4</v>
      </c>
    </row>
    <row r="46" spans="1:16" ht="12.75" customHeight="1">
      <c r="A46" s="31">
        <v>36</v>
      </c>
      <c r="B46" s="32" t="s">
        <v>49</v>
      </c>
      <c r="C46" s="33" t="s">
        <v>78</v>
      </c>
      <c r="D46" s="34">
        <v>44525</v>
      </c>
      <c r="E46" s="40">
        <v>17853.5</v>
      </c>
      <c r="F46" s="40">
        <v>17835.533333333333</v>
      </c>
      <c r="G46" s="41">
        <v>17783.066666666666</v>
      </c>
      <c r="H46" s="41">
        <v>17712.633333333331</v>
      </c>
      <c r="I46" s="41">
        <v>17660.166666666664</v>
      </c>
      <c r="J46" s="41">
        <v>17905.966666666667</v>
      </c>
      <c r="K46" s="41">
        <v>17958.433333333334</v>
      </c>
      <c r="L46" s="41">
        <v>18028.866666666669</v>
      </c>
      <c r="M46" s="31">
        <v>17888</v>
      </c>
      <c r="N46" s="31">
        <v>17765.099999999999</v>
      </c>
      <c r="O46" s="42">
        <v>144000</v>
      </c>
      <c r="P46" s="43">
        <v>1.1235955056179775E-2</v>
      </c>
    </row>
    <row r="47" spans="1:16" ht="12.75" customHeight="1">
      <c r="A47" s="31">
        <v>37</v>
      </c>
      <c r="B47" s="32" t="s">
        <v>79</v>
      </c>
      <c r="C47" s="33" t="s">
        <v>80</v>
      </c>
      <c r="D47" s="34">
        <v>44525</v>
      </c>
      <c r="E47" s="40">
        <v>415.65</v>
      </c>
      <c r="F47" s="40">
        <v>415.15000000000003</v>
      </c>
      <c r="G47" s="41">
        <v>414.30000000000007</v>
      </c>
      <c r="H47" s="41">
        <v>412.95000000000005</v>
      </c>
      <c r="I47" s="41">
        <v>412.10000000000008</v>
      </c>
      <c r="J47" s="41">
        <v>416.50000000000006</v>
      </c>
      <c r="K47" s="41">
        <v>417.35000000000008</v>
      </c>
      <c r="L47" s="41">
        <v>418.70000000000005</v>
      </c>
      <c r="M47" s="31">
        <v>416</v>
      </c>
      <c r="N47" s="31">
        <v>413.8</v>
      </c>
      <c r="O47" s="42">
        <v>32898600</v>
      </c>
      <c r="P47" s="43">
        <v>-4.5206971677559911E-3</v>
      </c>
    </row>
    <row r="48" spans="1:16" ht="12.75" customHeight="1">
      <c r="A48" s="31">
        <v>38</v>
      </c>
      <c r="B48" s="32" t="s">
        <v>56</v>
      </c>
      <c r="C48" s="33" t="s">
        <v>81</v>
      </c>
      <c r="D48" s="34">
        <v>44525</v>
      </c>
      <c r="E48" s="40">
        <v>3653.05</v>
      </c>
      <c r="F48" s="40">
        <v>3655.0333333333333</v>
      </c>
      <c r="G48" s="41">
        <v>3638.0666666666666</v>
      </c>
      <c r="H48" s="41">
        <v>3623.0833333333335</v>
      </c>
      <c r="I48" s="41">
        <v>3606.1166666666668</v>
      </c>
      <c r="J48" s="41">
        <v>3670.0166666666664</v>
      </c>
      <c r="K48" s="41">
        <v>3686.9833333333327</v>
      </c>
      <c r="L48" s="41">
        <v>3701.9666666666662</v>
      </c>
      <c r="M48" s="31">
        <v>3672</v>
      </c>
      <c r="N48" s="31">
        <v>3640.05</v>
      </c>
      <c r="O48" s="42">
        <v>1083400</v>
      </c>
      <c r="P48" s="43">
        <v>-7.3300348176653842E-3</v>
      </c>
    </row>
    <row r="49" spans="1:16" ht="12.75" customHeight="1">
      <c r="A49" s="31">
        <v>39</v>
      </c>
      <c r="B49" s="32" t="s">
        <v>87</v>
      </c>
      <c r="C49" s="33" t="s">
        <v>324</v>
      </c>
      <c r="D49" s="34">
        <v>44525</v>
      </c>
      <c r="E49" s="40">
        <v>410.25</v>
      </c>
      <c r="F49" s="40">
        <v>409.75</v>
      </c>
      <c r="G49" s="41">
        <v>408.5</v>
      </c>
      <c r="H49" s="41">
        <v>406.75</v>
      </c>
      <c r="I49" s="41">
        <v>405.5</v>
      </c>
      <c r="J49" s="41">
        <v>411.5</v>
      </c>
      <c r="K49" s="41">
        <v>412.75</v>
      </c>
      <c r="L49" s="41">
        <v>414.5</v>
      </c>
      <c r="M49" s="31">
        <v>411</v>
      </c>
      <c r="N49" s="31">
        <v>408</v>
      </c>
      <c r="O49" s="42">
        <v>895700</v>
      </c>
      <c r="P49" s="43">
        <v>1.6224188790560472E-2</v>
      </c>
    </row>
    <row r="50" spans="1:16" ht="12.75" customHeight="1">
      <c r="A50" s="31">
        <v>40</v>
      </c>
      <c r="B50" s="32" t="s">
        <v>47</v>
      </c>
      <c r="C50" s="33" t="s">
        <v>82</v>
      </c>
      <c r="D50" s="34">
        <v>44525</v>
      </c>
      <c r="E50" s="40">
        <v>492.3</v>
      </c>
      <c r="F50" s="40">
        <v>492.58333333333331</v>
      </c>
      <c r="G50" s="41">
        <v>491.16666666666663</v>
      </c>
      <c r="H50" s="41">
        <v>490.0333333333333</v>
      </c>
      <c r="I50" s="41">
        <v>488.61666666666662</v>
      </c>
      <c r="J50" s="41">
        <v>493.71666666666664</v>
      </c>
      <c r="K50" s="41">
        <v>495.13333333333327</v>
      </c>
      <c r="L50" s="41">
        <v>496.26666666666665</v>
      </c>
      <c r="M50" s="31">
        <v>494</v>
      </c>
      <c r="N50" s="31">
        <v>491.45</v>
      </c>
      <c r="O50" s="42">
        <v>19977100</v>
      </c>
      <c r="P50" s="43">
        <v>2.7053886925795054E-3</v>
      </c>
    </row>
    <row r="51" spans="1:16" ht="12.75" customHeight="1">
      <c r="A51" s="31">
        <v>41</v>
      </c>
      <c r="B51" s="32" t="s">
        <v>58</v>
      </c>
      <c r="C51" s="33" t="s">
        <v>83</v>
      </c>
      <c r="D51" s="34">
        <v>44525</v>
      </c>
      <c r="E51" s="40">
        <v>228.35</v>
      </c>
      <c r="F51" s="40">
        <v>228.4666666666667</v>
      </c>
      <c r="G51" s="41">
        <v>226.93333333333339</v>
      </c>
      <c r="H51" s="41">
        <v>225.51666666666671</v>
      </c>
      <c r="I51" s="41">
        <v>223.98333333333341</v>
      </c>
      <c r="J51" s="41">
        <v>229.88333333333338</v>
      </c>
      <c r="K51" s="41">
        <v>231.41666666666669</v>
      </c>
      <c r="L51" s="41">
        <v>232.83333333333337</v>
      </c>
      <c r="M51" s="31">
        <v>230</v>
      </c>
      <c r="N51" s="31">
        <v>227.05</v>
      </c>
      <c r="O51" s="42">
        <v>48027600</v>
      </c>
      <c r="P51" s="43">
        <v>1.5296803652968037E-2</v>
      </c>
    </row>
    <row r="52" spans="1:16" ht="12.75" customHeight="1">
      <c r="A52" s="31">
        <v>42</v>
      </c>
      <c r="B52" s="32" t="s">
        <v>63</v>
      </c>
      <c r="C52" s="33" t="s">
        <v>332</v>
      </c>
      <c r="D52" s="34">
        <v>44525</v>
      </c>
      <c r="E52" s="40">
        <v>649.04999999999995</v>
      </c>
      <c r="F52" s="40">
        <v>647.48333333333323</v>
      </c>
      <c r="G52" s="41">
        <v>642.96666666666647</v>
      </c>
      <c r="H52" s="41">
        <v>636.88333333333321</v>
      </c>
      <c r="I52" s="41">
        <v>632.36666666666645</v>
      </c>
      <c r="J52" s="41">
        <v>653.56666666666649</v>
      </c>
      <c r="K52" s="41">
        <v>658.08333333333314</v>
      </c>
      <c r="L52" s="41">
        <v>664.16666666666652</v>
      </c>
      <c r="M52" s="31">
        <v>652</v>
      </c>
      <c r="N52" s="31">
        <v>641.4</v>
      </c>
      <c r="O52" s="42">
        <v>4651725</v>
      </c>
      <c r="P52" s="43">
        <v>1.0490977759127151E-3</v>
      </c>
    </row>
    <row r="53" spans="1:16" ht="12.75" customHeight="1">
      <c r="A53" s="31">
        <v>43</v>
      </c>
      <c r="B53" s="32" t="s">
        <v>44</v>
      </c>
      <c r="C53" s="33" t="s">
        <v>343</v>
      </c>
      <c r="D53" s="34">
        <v>44525</v>
      </c>
      <c r="E53" s="40">
        <v>353</v>
      </c>
      <c r="F53" s="40">
        <v>352.2</v>
      </c>
      <c r="G53" s="41">
        <v>349.79999999999995</v>
      </c>
      <c r="H53" s="41">
        <v>346.59999999999997</v>
      </c>
      <c r="I53" s="41">
        <v>344.19999999999993</v>
      </c>
      <c r="J53" s="41">
        <v>355.4</v>
      </c>
      <c r="K53" s="41">
        <v>357.79999999999995</v>
      </c>
      <c r="L53" s="41">
        <v>361</v>
      </c>
      <c r="M53" s="31">
        <v>354.6</v>
      </c>
      <c r="N53" s="31">
        <v>349</v>
      </c>
      <c r="O53" s="42">
        <v>711000</v>
      </c>
      <c r="P53" s="43">
        <v>9.9767981438515077E-2</v>
      </c>
    </row>
    <row r="54" spans="1:16" ht="12.75" customHeight="1">
      <c r="A54" s="31">
        <v>44</v>
      </c>
      <c r="B54" s="32" t="s">
        <v>63</v>
      </c>
      <c r="C54" s="33" t="s">
        <v>84</v>
      </c>
      <c r="D54" s="34">
        <v>44525</v>
      </c>
      <c r="E54" s="40">
        <v>616.54999999999995</v>
      </c>
      <c r="F54" s="40">
        <v>616.41666666666663</v>
      </c>
      <c r="G54" s="41">
        <v>611.5333333333333</v>
      </c>
      <c r="H54" s="41">
        <v>606.51666666666665</v>
      </c>
      <c r="I54" s="41">
        <v>601.63333333333333</v>
      </c>
      <c r="J54" s="41">
        <v>621.43333333333328</v>
      </c>
      <c r="K54" s="41">
        <v>626.31666666666672</v>
      </c>
      <c r="L54" s="41">
        <v>631.33333333333326</v>
      </c>
      <c r="M54" s="31">
        <v>621.29999999999995</v>
      </c>
      <c r="N54" s="31">
        <v>611.4</v>
      </c>
      <c r="O54" s="42">
        <v>9098750</v>
      </c>
      <c r="P54" s="43">
        <v>-5.4922422078813675E-4</v>
      </c>
    </row>
    <row r="55" spans="1:16" ht="12.75" customHeight="1">
      <c r="A55" s="31">
        <v>45</v>
      </c>
      <c r="B55" s="32" t="s">
        <v>47</v>
      </c>
      <c r="C55" s="33" t="s">
        <v>85</v>
      </c>
      <c r="D55" s="34">
        <v>44525</v>
      </c>
      <c r="E55" s="40">
        <v>911.75</v>
      </c>
      <c r="F55" s="40">
        <v>912.56666666666661</v>
      </c>
      <c r="G55" s="41">
        <v>910.18333333333317</v>
      </c>
      <c r="H55" s="41">
        <v>908.61666666666656</v>
      </c>
      <c r="I55" s="41">
        <v>906.23333333333312</v>
      </c>
      <c r="J55" s="41">
        <v>914.13333333333321</v>
      </c>
      <c r="K55" s="41">
        <v>916.51666666666665</v>
      </c>
      <c r="L55" s="41">
        <v>918.08333333333326</v>
      </c>
      <c r="M55" s="31">
        <v>914.95</v>
      </c>
      <c r="N55" s="31">
        <v>911</v>
      </c>
      <c r="O55" s="42">
        <v>10973300</v>
      </c>
      <c r="P55" s="43">
        <v>1.1848341232227489E-4</v>
      </c>
    </row>
    <row r="56" spans="1:16" ht="12.75" customHeight="1">
      <c r="A56" s="31">
        <v>46</v>
      </c>
      <c r="B56" s="32" t="s">
        <v>44</v>
      </c>
      <c r="C56" s="33" t="s">
        <v>86</v>
      </c>
      <c r="D56" s="34">
        <v>44525</v>
      </c>
      <c r="E56" s="40">
        <v>169.6</v>
      </c>
      <c r="F56" s="40">
        <v>169.96666666666667</v>
      </c>
      <c r="G56" s="41">
        <v>168.93333333333334</v>
      </c>
      <c r="H56" s="41">
        <v>168.26666666666668</v>
      </c>
      <c r="I56" s="41">
        <v>167.23333333333335</v>
      </c>
      <c r="J56" s="41">
        <v>170.63333333333333</v>
      </c>
      <c r="K56" s="41">
        <v>171.66666666666669</v>
      </c>
      <c r="L56" s="41">
        <v>172.33333333333331</v>
      </c>
      <c r="M56" s="31">
        <v>171</v>
      </c>
      <c r="N56" s="31">
        <v>169.3</v>
      </c>
      <c r="O56" s="42">
        <v>65192400</v>
      </c>
      <c r="P56" s="43">
        <v>-2.3780448614949545E-3</v>
      </c>
    </row>
    <row r="57" spans="1:16" ht="12.75" customHeight="1">
      <c r="A57" s="31">
        <v>47</v>
      </c>
      <c r="B57" s="32" t="s">
        <v>87</v>
      </c>
      <c r="C57" s="33" t="s">
        <v>88</v>
      </c>
      <c r="D57" s="34">
        <v>44525</v>
      </c>
      <c r="E57" s="40">
        <v>5072.3</v>
      </c>
      <c r="F57" s="40">
        <v>5075.416666666667</v>
      </c>
      <c r="G57" s="41">
        <v>5053.8833333333341</v>
      </c>
      <c r="H57" s="41">
        <v>5035.4666666666672</v>
      </c>
      <c r="I57" s="41">
        <v>5013.9333333333343</v>
      </c>
      <c r="J57" s="41">
        <v>5093.8333333333339</v>
      </c>
      <c r="K57" s="41">
        <v>5115.3666666666668</v>
      </c>
      <c r="L57" s="41">
        <v>5133.7833333333338</v>
      </c>
      <c r="M57" s="31">
        <v>5096.95</v>
      </c>
      <c r="N57" s="31">
        <v>5057</v>
      </c>
      <c r="O57" s="42">
        <v>579500</v>
      </c>
      <c r="P57" s="43">
        <v>3.4524426031417227E-4</v>
      </c>
    </row>
    <row r="58" spans="1:16" ht="12.75" customHeight="1">
      <c r="A58" s="31">
        <v>48</v>
      </c>
      <c r="B58" s="32" t="s">
        <v>56</v>
      </c>
      <c r="C58" s="33" t="s">
        <v>89</v>
      </c>
      <c r="D58" s="34">
        <v>44525</v>
      </c>
      <c r="E58" s="40">
        <v>1522.8</v>
      </c>
      <c r="F58" s="40">
        <v>1521.6000000000001</v>
      </c>
      <c r="G58" s="41">
        <v>1518.2000000000003</v>
      </c>
      <c r="H58" s="41">
        <v>1513.6000000000001</v>
      </c>
      <c r="I58" s="41">
        <v>1510.2000000000003</v>
      </c>
      <c r="J58" s="41">
        <v>1526.2000000000003</v>
      </c>
      <c r="K58" s="41">
        <v>1529.6000000000004</v>
      </c>
      <c r="L58" s="41">
        <v>1534.2000000000003</v>
      </c>
      <c r="M58" s="31">
        <v>1525</v>
      </c>
      <c r="N58" s="31">
        <v>1517</v>
      </c>
      <c r="O58" s="42">
        <v>3416350</v>
      </c>
      <c r="P58" s="43">
        <v>-2.0447806972702176E-3</v>
      </c>
    </row>
    <row r="59" spans="1:16" ht="12.75" customHeight="1">
      <c r="A59" s="31">
        <v>49</v>
      </c>
      <c r="B59" s="32" t="s">
        <v>44</v>
      </c>
      <c r="C59" s="33" t="s">
        <v>90</v>
      </c>
      <c r="D59" s="34">
        <v>44525</v>
      </c>
      <c r="E59" s="40">
        <v>682.75</v>
      </c>
      <c r="F59" s="40">
        <v>683.25</v>
      </c>
      <c r="G59" s="41">
        <v>679.55</v>
      </c>
      <c r="H59" s="41">
        <v>676.34999999999991</v>
      </c>
      <c r="I59" s="41">
        <v>672.64999999999986</v>
      </c>
      <c r="J59" s="41">
        <v>686.45</v>
      </c>
      <c r="K59" s="41">
        <v>690.15000000000009</v>
      </c>
      <c r="L59" s="41">
        <v>693.35000000000014</v>
      </c>
      <c r="M59" s="31">
        <v>686.95</v>
      </c>
      <c r="N59" s="31">
        <v>680.05</v>
      </c>
      <c r="O59" s="42">
        <v>6415500</v>
      </c>
      <c r="P59" s="43">
        <v>4.6562933875121636E-3</v>
      </c>
    </row>
    <row r="60" spans="1:16" ht="12.75" customHeight="1">
      <c r="A60" s="31">
        <v>50</v>
      </c>
      <c r="B60" s="32" t="s">
        <v>44</v>
      </c>
      <c r="C60" s="33" t="s">
        <v>91</v>
      </c>
      <c r="D60" s="34">
        <v>44525</v>
      </c>
      <c r="E60" s="40">
        <v>781.25</v>
      </c>
      <c r="F60" s="40">
        <v>780.11666666666667</v>
      </c>
      <c r="G60" s="41">
        <v>777.73333333333335</v>
      </c>
      <c r="H60" s="41">
        <v>774.2166666666667</v>
      </c>
      <c r="I60" s="41">
        <v>771.83333333333337</v>
      </c>
      <c r="J60" s="41">
        <v>783.63333333333333</v>
      </c>
      <c r="K60" s="41">
        <v>786.01666666666677</v>
      </c>
      <c r="L60" s="41">
        <v>789.5333333333333</v>
      </c>
      <c r="M60" s="31">
        <v>782.5</v>
      </c>
      <c r="N60" s="31">
        <v>776.6</v>
      </c>
      <c r="O60" s="42">
        <v>1925000</v>
      </c>
      <c r="P60" s="43">
        <v>-7.4121817595874957E-3</v>
      </c>
    </row>
    <row r="61" spans="1:16" ht="12.75" customHeight="1">
      <c r="A61" s="31">
        <v>51</v>
      </c>
      <c r="B61" s="32" t="s">
        <v>70</v>
      </c>
      <c r="C61" s="33" t="s">
        <v>251</v>
      </c>
      <c r="D61" s="34">
        <v>44525</v>
      </c>
      <c r="E61" s="40">
        <v>474.95</v>
      </c>
      <c r="F61" s="40">
        <v>474.26666666666665</v>
      </c>
      <c r="G61" s="41">
        <v>472.68333333333328</v>
      </c>
      <c r="H61" s="41">
        <v>470.41666666666663</v>
      </c>
      <c r="I61" s="41">
        <v>468.83333333333326</v>
      </c>
      <c r="J61" s="41">
        <v>476.5333333333333</v>
      </c>
      <c r="K61" s="41">
        <v>478.11666666666667</v>
      </c>
      <c r="L61" s="41">
        <v>480.38333333333333</v>
      </c>
      <c r="M61" s="31">
        <v>475.85</v>
      </c>
      <c r="N61" s="31">
        <v>472</v>
      </c>
      <c r="O61" s="42">
        <v>1834800</v>
      </c>
      <c r="P61" s="43">
        <v>-1.1976047904191617E-3</v>
      </c>
    </row>
    <row r="62" spans="1:16" ht="12.75" customHeight="1">
      <c r="A62" s="31">
        <v>52</v>
      </c>
      <c r="B62" s="32" t="s">
        <v>58</v>
      </c>
      <c r="C62" s="33" t="s">
        <v>92</v>
      </c>
      <c r="D62" s="34">
        <v>44525</v>
      </c>
      <c r="E62" s="40">
        <v>173.8</v>
      </c>
      <c r="F62" s="40">
        <v>172.61666666666667</v>
      </c>
      <c r="G62" s="41">
        <v>170.83333333333334</v>
      </c>
      <c r="H62" s="41">
        <v>167.86666666666667</v>
      </c>
      <c r="I62" s="41">
        <v>166.08333333333334</v>
      </c>
      <c r="J62" s="41">
        <v>175.58333333333334</v>
      </c>
      <c r="K62" s="41">
        <v>177.36666666666665</v>
      </c>
      <c r="L62" s="41">
        <v>180.33333333333334</v>
      </c>
      <c r="M62" s="31">
        <v>174.4</v>
      </c>
      <c r="N62" s="31">
        <v>169.65</v>
      </c>
      <c r="O62" s="42">
        <v>8675000</v>
      </c>
      <c r="P62" s="43">
        <v>1.4661233159784352E-3</v>
      </c>
    </row>
    <row r="63" spans="1:16" ht="12.75" customHeight="1">
      <c r="A63" s="31">
        <v>53</v>
      </c>
      <c r="B63" s="32" t="s">
        <v>70</v>
      </c>
      <c r="C63" s="33" t="s">
        <v>93</v>
      </c>
      <c r="D63" s="34">
        <v>44525</v>
      </c>
      <c r="E63" s="40">
        <v>899.2</v>
      </c>
      <c r="F63" s="40">
        <v>897.73333333333323</v>
      </c>
      <c r="G63" s="41">
        <v>891.46666666666647</v>
      </c>
      <c r="H63" s="41">
        <v>883.73333333333323</v>
      </c>
      <c r="I63" s="41">
        <v>877.46666666666647</v>
      </c>
      <c r="J63" s="41">
        <v>905.46666666666647</v>
      </c>
      <c r="K63" s="41">
        <v>911.73333333333312</v>
      </c>
      <c r="L63" s="41">
        <v>919.46666666666647</v>
      </c>
      <c r="M63" s="31">
        <v>904</v>
      </c>
      <c r="N63" s="31">
        <v>890</v>
      </c>
      <c r="O63" s="42">
        <v>2596200</v>
      </c>
      <c r="P63" s="43">
        <v>-2.5357307514983865E-3</v>
      </c>
    </row>
    <row r="64" spans="1:16" ht="12.75" customHeight="1">
      <c r="A64" s="31">
        <v>54</v>
      </c>
      <c r="B64" s="32" t="s">
        <v>56</v>
      </c>
      <c r="C64" s="33" t="s">
        <v>94</v>
      </c>
      <c r="D64" s="34">
        <v>44525</v>
      </c>
      <c r="E64" s="40">
        <v>609.15</v>
      </c>
      <c r="F64" s="40">
        <v>610.30000000000007</v>
      </c>
      <c r="G64" s="41">
        <v>607.35000000000014</v>
      </c>
      <c r="H64" s="41">
        <v>605.55000000000007</v>
      </c>
      <c r="I64" s="41">
        <v>602.60000000000014</v>
      </c>
      <c r="J64" s="41">
        <v>612.10000000000014</v>
      </c>
      <c r="K64" s="41">
        <v>615.05000000000018</v>
      </c>
      <c r="L64" s="41">
        <v>616.85000000000014</v>
      </c>
      <c r="M64" s="31">
        <v>613.25</v>
      </c>
      <c r="N64" s="31">
        <v>608.5</v>
      </c>
      <c r="O64" s="42">
        <v>13221250</v>
      </c>
      <c r="P64" s="43">
        <v>-5.5471981948100792E-3</v>
      </c>
    </row>
    <row r="65" spans="1:16" ht="12.75" customHeight="1">
      <c r="A65" s="31">
        <v>55</v>
      </c>
      <c r="B65" s="32" t="s">
        <v>42</v>
      </c>
      <c r="C65" s="33" t="s">
        <v>252</v>
      </c>
      <c r="D65" s="34">
        <v>44525</v>
      </c>
      <c r="E65" s="40">
        <v>2031.6</v>
      </c>
      <c r="F65" s="40">
        <v>2032.2</v>
      </c>
      <c r="G65" s="41">
        <v>2019.4</v>
      </c>
      <c r="H65" s="41">
        <v>2007.2</v>
      </c>
      <c r="I65" s="41">
        <v>1994.4</v>
      </c>
      <c r="J65" s="41">
        <v>2044.4</v>
      </c>
      <c r="K65" s="41">
        <v>2057.1999999999998</v>
      </c>
      <c r="L65" s="41">
        <v>2069.4</v>
      </c>
      <c r="M65" s="31">
        <v>2045</v>
      </c>
      <c r="N65" s="31">
        <v>2020</v>
      </c>
      <c r="O65" s="42">
        <v>551250</v>
      </c>
      <c r="P65" s="43">
        <v>-8.988764044943821E-3</v>
      </c>
    </row>
    <row r="66" spans="1:16" ht="12.75" customHeight="1">
      <c r="A66" s="31">
        <v>56</v>
      </c>
      <c r="B66" s="32" t="s">
        <v>38</v>
      </c>
      <c r="C66" s="33" t="s">
        <v>95</v>
      </c>
      <c r="D66" s="34">
        <v>44525</v>
      </c>
      <c r="E66" s="40">
        <v>2294.35</v>
      </c>
      <c r="F66" s="40">
        <v>2293.6666666666665</v>
      </c>
      <c r="G66" s="41">
        <v>2283.333333333333</v>
      </c>
      <c r="H66" s="41">
        <v>2272.3166666666666</v>
      </c>
      <c r="I66" s="41">
        <v>2261.9833333333331</v>
      </c>
      <c r="J66" s="41">
        <v>2304.6833333333329</v>
      </c>
      <c r="K66" s="41">
        <v>2315.016666666666</v>
      </c>
      <c r="L66" s="41">
        <v>2326.0333333333328</v>
      </c>
      <c r="M66" s="31">
        <v>2304</v>
      </c>
      <c r="N66" s="31">
        <v>2282.65</v>
      </c>
      <c r="O66" s="42">
        <v>3326000</v>
      </c>
      <c r="P66" s="43">
        <v>7.5221904618624942E-4</v>
      </c>
    </row>
    <row r="67" spans="1:16" ht="12.75" customHeight="1">
      <c r="A67" s="31">
        <v>57</v>
      </c>
      <c r="B67" s="32" t="s">
        <v>44</v>
      </c>
      <c r="C67" s="33" t="s">
        <v>351</v>
      </c>
      <c r="D67" s="34">
        <v>44525</v>
      </c>
      <c r="E67" s="40">
        <v>281.7</v>
      </c>
      <c r="F67" s="40">
        <v>280.33333333333331</v>
      </c>
      <c r="G67" s="41">
        <v>277.66666666666663</v>
      </c>
      <c r="H67" s="41">
        <v>273.63333333333333</v>
      </c>
      <c r="I67" s="41">
        <v>270.96666666666664</v>
      </c>
      <c r="J67" s="41">
        <v>284.36666666666662</v>
      </c>
      <c r="K67" s="41">
        <v>287.03333333333325</v>
      </c>
      <c r="L67" s="41">
        <v>291.06666666666661</v>
      </c>
      <c r="M67" s="31">
        <v>283</v>
      </c>
      <c r="N67" s="31">
        <v>276.3</v>
      </c>
      <c r="O67" s="42">
        <v>13075500</v>
      </c>
      <c r="P67" s="43">
        <v>-1.5584415584415584E-2</v>
      </c>
    </row>
    <row r="68" spans="1:16" ht="12.75" customHeight="1">
      <c r="A68" s="31">
        <v>58</v>
      </c>
      <c r="B68" s="32" t="s">
        <v>47</v>
      </c>
      <c r="C68" s="33" t="s">
        <v>96</v>
      </c>
      <c r="D68" s="34">
        <v>44525</v>
      </c>
      <c r="E68" s="40">
        <v>5227.5</v>
      </c>
      <c r="F68" s="40">
        <v>5216.1166666666668</v>
      </c>
      <c r="G68" s="41">
        <v>5188.2333333333336</v>
      </c>
      <c r="H68" s="41">
        <v>5148.9666666666672</v>
      </c>
      <c r="I68" s="41">
        <v>5121.0833333333339</v>
      </c>
      <c r="J68" s="41">
        <v>5255.3833333333332</v>
      </c>
      <c r="K68" s="41">
        <v>5283.2666666666664</v>
      </c>
      <c r="L68" s="41">
        <v>5322.5333333333328</v>
      </c>
      <c r="M68" s="31">
        <v>5244</v>
      </c>
      <c r="N68" s="31">
        <v>5176.8500000000004</v>
      </c>
      <c r="O68" s="42">
        <v>1902300</v>
      </c>
      <c r="P68" s="43">
        <v>5.7629269324310037E-3</v>
      </c>
    </row>
    <row r="69" spans="1:16" ht="12.75" customHeight="1">
      <c r="A69" s="31">
        <v>59</v>
      </c>
      <c r="B69" s="32" t="s">
        <v>44</v>
      </c>
      <c r="C69" s="33" t="s">
        <v>254</v>
      </c>
      <c r="D69" s="34">
        <v>44525</v>
      </c>
      <c r="E69" s="40">
        <v>5593.75</v>
      </c>
      <c r="F69" s="40">
        <v>5601.7166666666672</v>
      </c>
      <c r="G69" s="41">
        <v>5568.4333333333343</v>
      </c>
      <c r="H69" s="41">
        <v>5543.1166666666668</v>
      </c>
      <c r="I69" s="41">
        <v>5509.8333333333339</v>
      </c>
      <c r="J69" s="41">
        <v>5627.0333333333347</v>
      </c>
      <c r="K69" s="41">
        <v>5660.3166666666675</v>
      </c>
      <c r="L69" s="41">
        <v>5685.633333333335</v>
      </c>
      <c r="M69" s="31">
        <v>5635</v>
      </c>
      <c r="N69" s="31">
        <v>5576.4</v>
      </c>
      <c r="O69" s="42">
        <v>437000</v>
      </c>
      <c r="P69" s="43">
        <v>-3.9886039886039889E-3</v>
      </c>
    </row>
    <row r="70" spans="1:16" ht="12.75" customHeight="1">
      <c r="A70" s="31">
        <v>60</v>
      </c>
      <c r="B70" s="32" t="s">
        <v>97</v>
      </c>
      <c r="C70" s="33" t="s">
        <v>98</v>
      </c>
      <c r="D70" s="34">
        <v>44525</v>
      </c>
      <c r="E70" s="40">
        <v>431.15</v>
      </c>
      <c r="F70" s="40">
        <v>431.76666666666665</v>
      </c>
      <c r="G70" s="41">
        <v>429.7833333333333</v>
      </c>
      <c r="H70" s="41">
        <v>428.41666666666663</v>
      </c>
      <c r="I70" s="41">
        <v>426.43333333333328</v>
      </c>
      <c r="J70" s="41">
        <v>433.13333333333333</v>
      </c>
      <c r="K70" s="41">
        <v>435.11666666666667</v>
      </c>
      <c r="L70" s="41">
        <v>436.48333333333335</v>
      </c>
      <c r="M70" s="31">
        <v>433.75</v>
      </c>
      <c r="N70" s="31">
        <v>430.4</v>
      </c>
      <c r="O70" s="42">
        <v>38791500</v>
      </c>
      <c r="P70" s="43">
        <v>-2.3339698705707617E-3</v>
      </c>
    </row>
    <row r="71" spans="1:16" ht="12.75" customHeight="1">
      <c r="A71" s="31">
        <v>61</v>
      </c>
      <c r="B71" s="32" t="s">
        <v>47</v>
      </c>
      <c r="C71" s="33" t="s">
        <v>99</v>
      </c>
      <c r="D71" s="34">
        <v>44525</v>
      </c>
      <c r="E71" s="40">
        <v>4780.3500000000004</v>
      </c>
      <c r="F71" s="40">
        <v>4783.5166666666664</v>
      </c>
      <c r="G71" s="41">
        <v>4772.083333333333</v>
      </c>
      <c r="H71" s="41">
        <v>4763.8166666666666</v>
      </c>
      <c r="I71" s="41">
        <v>4752.3833333333332</v>
      </c>
      <c r="J71" s="41">
        <v>4791.7833333333328</v>
      </c>
      <c r="K71" s="41">
        <v>4803.2166666666672</v>
      </c>
      <c r="L71" s="41">
        <v>4811.4833333333327</v>
      </c>
      <c r="M71" s="31">
        <v>4794.95</v>
      </c>
      <c r="N71" s="31">
        <v>4775.25</v>
      </c>
      <c r="O71" s="42">
        <v>2628000</v>
      </c>
      <c r="P71" s="43">
        <v>2.8546959748786756E-4</v>
      </c>
    </row>
    <row r="72" spans="1:16" ht="12.75" customHeight="1">
      <c r="A72" s="31">
        <v>62</v>
      </c>
      <c r="B72" s="32" t="s">
        <v>49</v>
      </c>
      <c r="C72" s="33" t="s">
        <v>100</v>
      </c>
      <c r="D72" s="34">
        <v>44525</v>
      </c>
      <c r="E72" s="40">
        <v>2671.75</v>
      </c>
      <c r="F72" s="40">
        <v>2643.4333333333329</v>
      </c>
      <c r="G72" s="41">
        <v>2588.9166666666661</v>
      </c>
      <c r="H72" s="41">
        <v>2506.083333333333</v>
      </c>
      <c r="I72" s="41">
        <v>2451.5666666666662</v>
      </c>
      <c r="J72" s="41">
        <v>2726.266666666666</v>
      </c>
      <c r="K72" s="41">
        <v>2780.7833333333333</v>
      </c>
      <c r="L72" s="41">
        <v>2863.6166666666659</v>
      </c>
      <c r="M72" s="31">
        <v>2697.95</v>
      </c>
      <c r="N72" s="31">
        <v>2560.6</v>
      </c>
      <c r="O72" s="42">
        <v>4300100</v>
      </c>
      <c r="P72" s="43">
        <v>-3.6920906169162028E-2</v>
      </c>
    </row>
    <row r="73" spans="1:16" ht="12.75" customHeight="1">
      <c r="A73" s="31">
        <v>63</v>
      </c>
      <c r="B73" s="32" t="s">
        <v>49</v>
      </c>
      <c r="C73" s="33" t="s">
        <v>101</v>
      </c>
      <c r="D73" s="34">
        <v>44525</v>
      </c>
      <c r="E73" s="40">
        <v>1531.65</v>
      </c>
      <c r="F73" s="40">
        <v>1528.55</v>
      </c>
      <c r="G73" s="41">
        <v>1518.1</v>
      </c>
      <c r="H73" s="41">
        <v>1504.55</v>
      </c>
      <c r="I73" s="41">
        <v>1494.1</v>
      </c>
      <c r="J73" s="41">
        <v>1542.1</v>
      </c>
      <c r="K73" s="41">
        <v>1552.5500000000002</v>
      </c>
      <c r="L73" s="41">
        <v>1566.1</v>
      </c>
      <c r="M73" s="31">
        <v>1539</v>
      </c>
      <c r="N73" s="31">
        <v>1515</v>
      </c>
      <c r="O73" s="42">
        <v>9688250</v>
      </c>
      <c r="P73" s="43">
        <v>-2.3221567739012232E-3</v>
      </c>
    </row>
    <row r="74" spans="1:16" ht="12.75" customHeight="1">
      <c r="A74" s="31">
        <v>64</v>
      </c>
      <c r="B74" s="32" t="s">
        <v>49</v>
      </c>
      <c r="C74" s="33" t="s">
        <v>102</v>
      </c>
      <c r="D74" s="34">
        <v>44525</v>
      </c>
      <c r="E74" s="40">
        <v>179.9</v>
      </c>
      <c r="F74" s="40">
        <v>179.46666666666667</v>
      </c>
      <c r="G74" s="41">
        <v>178.83333333333334</v>
      </c>
      <c r="H74" s="41">
        <v>177.76666666666668</v>
      </c>
      <c r="I74" s="41">
        <v>177.13333333333335</v>
      </c>
      <c r="J74" s="41">
        <v>180.53333333333333</v>
      </c>
      <c r="K74" s="41">
        <v>181.16666666666666</v>
      </c>
      <c r="L74" s="41">
        <v>182.23333333333332</v>
      </c>
      <c r="M74" s="31">
        <v>180.1</v>
      </c>
      <c r="N74" s="31">
        <v>178.4</v>
      </c>
      <c r="O74" s="42">
        <v>28825200</v>
      </c>
      <c r="P74" s="43">
        <v>-4.2283298097251587E-3</v>
      </c>
    </row>
    <row r="75" spans="1:16" ht="12.75" customHeight="1">
      <c r="A75" s="31">
        <v>65</v>
      </c>
      <c r="B75" s="32" t="s">
        <v>58</v>
      </c>
      <c r="C75" s="44" t="s">
        <v>103</v>
      </c>
      <c r="D75" s="34">
        <v>44525</v>
      </c>
      <c r="E75" s="40">
        <v>101.2</v>
      </c>
      <c r="F75" s="40">
        <v>101.2</v>
      </c>
      <c r="G75" s="41">
        <v>100.95</v>
      </c>
      <c r="H75" s="41">
        <v>100.7</v>
      </c>
      <c r="I75" s="41">
        <v>100.45</v>
      </c>
      <c r="J75" s="41">
        <v>101.45</v>
      </c>
      <c r="K75" s="41">
        <v>101.7</v>
      </c>
      <c r="L75" s="41">
        <v>101.95</v>
      </c>
      <c r="M75" s="31">
        <v>101.45</v>
      </c>
      <c r="N75" s="31">
        <v>100.95</v>
      </c>
      <c r="O75" s="42">
        <v>101610000</v>
      </c>
      <c r="P75" s="43">
        <v>-5.0915499853128364E-3</v>
      </c>
    </row>
    <row r="76" spans="1:16" ht="12.75" customHeight="1">
      <c r="A76" s="31">
        <v>66</v>
      </c>
      <c r="B76" s="32" t="s">
        <v>87</v>
      </c>
      <c r="C76" s="33" t="s">
        <v>366</v>
      </c>
      <c r="D76" s="34">
        <v>44525</v>
      </c>
      <c r="E76" s="40">
        <v>201.3</v>
      </c>
      <c r="F76" s="40">
        <v>201.41666666666666</v>
      </c>
      <c r="G76" s="41">
        <v>200.43333333333331</v>
      </c>
      <c r="H76" s="41">
        <v>199.56666666666666</v>
      </c>
      <c r="I76" s="41">
        <v>198.58333333333331</v>
      </c>
      <c r="J76" s="41">
        <v>202.2833333333333</v>
      </c>
      <c r="K76" s="41">
        <v>203.26666666666665</v>
      </c>
      <c r="L76" s="41">
        <v>204.1333333333333</v>
      </c>
      <c r="M76" s="31">
        <v>202.4</v>
      </c>
      <c r="N76" s="31">
        <v>200.55</v>
      </c>
      <c r="O76" s="42">
        <v>1903200</v>
      </c>
      <c r="P76" s="43">
        <v>3.0985915492957747E-2</v>
      </c>
    </row>
    <row r="77" spans="1:16" ht="12.75" customHeight="1">
      <c r="A77" s="31">
        <v>67</v>
      </c>
      <c r="B77" s="32" t="s">
        <v>79</v>
      </c>
      <c r="C77" s="33" t="s">
        <v>104</v>
      </c>
      <c r="D77" s="34">
        <v>44525</v>
      </c>
      <c r="E77" s="40">
        <v>151.85</v>
      </c>
      <c r="F77" s="40">
        <v>151.76666666666665</v>
      </c>
      <c r="G77" s="41">
        <v>151.33333333333331</v>
      </c>
      <c r="H77" s="41">
        <v>150.81666666666666</v>
      </c>
      <c r="I77" s="41">
        <v>150.38333333333333</v>
      </c>
      <c r="J77" s="41">
        <v>152.2833333333333</v>
      </c>
      <c r="K77" s="41">
        <v>152.71666666666664</v>
      </c>
      <c r="L77" s="41">
        <v>153.23333333333329</v>
      </c>
      <c r="M77" s="31">
        <v>152.19999999999999</v>
      </c>
      <c r="N77" s="31">
        <v>151.25</v>
      </c>
      <c r="O77" s="42">
        <v>47872800</v>
      </c>
      <c r="P77" s="43">
        <v>-3.5551041137633316E-3</v>
      </c>
    </row>
    <row r="78" spans="1:16" ht="12.75" customHeight="1">
      <c r="A78" s="31">
        <v>68</v>
      </c>
      <c r="B78" s="32" t="s">
        <v>47</v>
      </c>
      <c r="C78" s="33" t="s">
        <v>105</v>
      </c>
      <c r="D78" s="34">
        <v>44525</v>
      </c>
      <c r="E78" s="40">
        <v>525.79999999999995</v>
      </c>
      <c r="F78" s="40">
        <v>524.29999999999995</v>
      </c>
      <c r="G78" s="41">
        <v>520.69999999999993</v>
      </c>
      <c r="H78" s="41">
        <v>515.6</v>
      </c>
      <c r="I78" s="41">
        <v>512</v>
      </c>
      <c r="J78" s="41">
        <v>529.39999999999986</v>
      </c>
      <c r="K78" s="41">
        <v>532.99999999999977</v>
      </c>
      <c r="L78" s="41">
        <v>538.0999999999998</v>
      </c>
      <c r="M78" s="31">
        <v>527.9</v>
      </c>
      <c r="N78" s="31">
        <v>519.20000000000005</v>
      </c>
      <c r="O78" s="42">
        <v>8568650</v>
      </c>
      <c r="P78" s="43">
        <v>2.914364640883978E-2</v>
      </c>
    </row>
    <row r="79" spans="1:16" ht="12.75" customHeight="1">
      <c r="A79" s="31">
        <v>69</v>
      </c>
      <c r="B79" s="32" t="s">
        <v>106</v>
      </c>
      <c r="C79" s="33" t="s">
        <v>107</v>
      </c>
      <c r="D79" s="34">
        <v>44525</v>
      </c>
      <c r="E79" s="40">
        <v>41.3</v>
      </c>
      <c r="F79" s="40">
        <v>41.18333333333333</v>
      </c>
      <c r="G79" s="41">
        <v>40.666666666666657</v>
      </c>
      <c r="H79" s="41">
        <v>40.033333333333324</v>
      </c>
      <c r="I79" s="41">
        <v>39.516666666666652</v>
      </c>
      <c r="J79" s="41">
        <v>41.816666666666663</v>
      </c>
      <c r="K79" s="41">
        <v>42.333333333333329</v>
      </c>
      <c r="L79" s="41">
        <v>42.966666666666669</v>
      </c>
      <c r="M79" s="31">
        <v>41.7</v>
      </c>
      <c r="N79" s="31">
        <v>40.549999999999997</v>
      </c>
      <c r="O79" s="42">
        <v>122400000</v>
      </c>
      <c r="P79" s="43">
        <v>-7.347538574577516E-4</v>
      </c>
    </row>
    <row r="80" spans="1:16" ht="12.75" customHeight="1">
      <c r="A80" s="31">
        <v>70</v>
      </c>
      <c r="B80" s="32" t="s">
        <v>56</v>
      </c>
      <c r="C80" s="33" t="s">
        <v>108</v>
      </c>
      <c r="D80" s="34">
        <v>44525</v>
      </c>
      <c r="E80" s="40">
        <v>968.75</v>
      </c>
      <c r="F80" s="40">
        <v>967.66666666666663</v>
      </c>
      <c r="G80" s="41">
        <v>965.33333333333326</v>
      </c>
      <c r="H80" s="41">
        <v>961.91666666666663</v>
      </c>
      <c r="I80" s="41">
        <v>959.58333333333326</v>
      </c>
      <c r="J80" s="41">
        <v>971.08333333333326</v>
      </c>
      <c r="K80" s="41">
        <v>973.41666666666652</v>
      </c>
      <c r="L80" s="41">
        <v>976.83333333333326</v>
      </c>
      <c r="M80" s="31">
        <v>970</v>
      </c>
      <c r="N80" s="31">
        <v>964.25</v>
      </c>
      <c r="O80" s="42">
        <v>4931500</v>
      </c>
      <c r="P80" s="43">
        <v>-1.8216779678170225E-3</v>
      </c>
    </row>
    <row r="81" spans="1:16" ht="12.75" customHeight="1">
      <c r="A81" s="31">
        <v>71</v>
      </c>
      <c r="B81" s="32" t="s">
        <v>97</v>
      </c>
      <c r="C81" s="33" t="s">
        <v>109</v>
      </c>
      <c r="D81" s="34">
        <v>44525</v>
      </c>
      <c r="E81" s="40">
        <v>2438.5</v>
      </c>
      <c r="F81" s="40">
        <v>2443.6666666666665</v>
      </c>
      <c r="G81" s="41">
        <v>2420.8833333333332</v>
      </c>
      <c r="H81" s="41">
        <v>2403.2666666666669</v>
      </c>
      <c r="I81" s="41">
        <v>2380.4833333333336</v>
      </c>
      <c r="J81" s="41">
        <v>2461.2833333333328</v>
      </c>
      <c r="K81" s="41">
        <v>2484.0666666666666</v>
      </c>
      <c r="L81" s="41">
        <v>2501.6833333333325</v>
      </c>
      <c r="M81" s="31">
        <v>2466.4499999999998</v>
      </c>
      <c r="N81" s="31">
        <v>2426.0500000000002</v>
      </c>
      <c r="O81" s="42">
        <v>1932450</v>
      </c>
      <c r="P81" s="43">
        <v>-3.6863270777479891E-3</v>
      </c>
    </row>
    <row r="82" spans="1:16" ht="12.75" customHeight="1">
      <c r="A82" s="31">
        <v>72</v>
      </c>
      <c r="B82" s="32" t="s">
        <v>47</v>
      </c>
      <c r="C82" s="33" t="s">
        <v>110</v>
      </c>
      <c r="D82" s="34">
        <v>44525</v>
      </c>
      <c r="E82" s="40">
        <v>322.60000000000002</v>
      </c>
      <c r="F82" s="40">
        <v>322.5</v>
      </c>
      <c r="G82" s="41">
        <v>320.89999999999998</v>
      </c>
      <c r="H82" s="41">
        <v>319.2</v>
      </c>
      <c r="I82" s="41">
        <v>317.59999999999997</v>
      </c>
      <c r="J82" s="41">
        <v>324.2</v>
      </c>
      <c r="K82" s="41">
        <v>325.8</v>
      </c>
      <c r="L82" s="41">
        <v>327.5</v>
      </c>
      <c r="M82" s="31">
        <v>324.10000000000002</v>
      </c>
      <c r="N82" s="31">
        <v>320.8</v>
      </c>
      <c r="O82" s="42">
        <v>10403600</v>
      </c>
      <c r="P82" s="43">
        <v>1.791044776119403E-3</v>
      </c>
    </row>
    <row r="83" spans="1:16" ht="12.75" customHeight="1">
      <c r="A83" s="31">
        <v>73</v>
      </c>
      <c r="B83" s="32" t="s">
        <v>42</v>
      </c>
      <c r="C83" s="339" t="s">
        <v>111</v>
      </c>
      <c r="D83" s="34">
        <v>44525</v>
      </c>
      <c r="E83" s="40">
        <v>1792.65</v>
      </c>
      <c r="F83" s="40">
        <v>1793.2</v>
      </c>
      <c r="G83" s="41">
        <v>1782.95</v>
      </c>
      <c r="H83" s="41">
        <v>1773.25</v>
      </c>
      <c r="I83" s="41">
        <v>1763</v>
      </c>
      <c r="J83" s="41">
        <v>1802.9</v>
      </c>
      <c r="K83" s="41">
        <v>1813.15</v>
      </c>
      <c r="L83" s="41">
        <v>1822.8500000000001</v>
      </c>
      <c r="M83" s="31">
        <v>1803.45</v>
      </c>
      <c r="N83" s="31">
        <v>1783.5</v>
      </c>
      <c r="O83" s="42">
        <v>10391575</v>
      </c>
      <c r="P83" s="43">
        <v>-5.0255847953216371E-4</v>
      </c>
    </row>
    <row r="84" spans="1:16" ht="12.75" customHeight="1">
      <c r="A84" s="31">
        <v>74</v>
      </c>
      <c r="B84" s="32" t="s">
        <v>79</v>
      </c>
      <c r="C84" s="33" t="s">
        <v>261</v>
      </c>
      <c r="D84" s="34">
        <v>44525</v>
      </c>
      <c r="E84" s="40">
        <v>317.75</v>
      </c>
      <c r="F84" s="40">
        <v>318.41666666666669</v>
      </c>
      <c r="G84" s="41">
        <v>312.88333333333338</v>
      </c>
      <c r="H84" s="41">
        <v>308.01666666666671</v>
      </c>
      <c r="I84" s="41">
        <v>302.48333333333341</v>
      </c>
      <c r="J84" s="41">
        <v>323.28333333333336</v>
      </c>
      <c r="K84" s="41">
        <v>328.81666666666666</v>
      </c>
      <c r="L84" s="41">
        <v>333.68333333333334</v>
      </c>
      <c r="M84" s="31">
        <v>323.95</v>
      </c>
      <c r="N84" s="31">
        <v>313.55</v>
      </c>
      <c r="O84" s="42">
        <v>612000</v>
      </c>
      <c r="P84" s="43">
        <v>2.2727272727272728E-2</v>
      </c>
    </row>
    <row r="85" spans="1:16" ht="12.75" customHeight="1">
      <c r="A85" s="31">
        <v>75</v>
      </c>
      <c r="B85" s="32" t="s">
        <v>79</v>
      </c>
      <c r="C85" s="33" t="s">
        <v>112</v>
      </c>
      <c r="D85" s="34">
        <v>44525</v>
      </c>
      <c r="E85" s="40">
        <v>637.15</v>
      </c>
      <c r="F85" s="40">
        <v>637.1</v>
      </c>
      <c r="G85" s="41">
        <v>635</v>
      </c>
      <c r="H85" s="41">
        <v>632.85</v>
      </c>
      <c r="I85" s="41">
        <v>630.75</v>
      </c>
      <c r="J85" s="41">
        <v>639.25</v>
      </c>
      <c r="K85" s="41">
        <v>641.35000000000014</v>
      </c>
      <c r="L85" s="41">
        <v>643.5</v>
      </c>
      <c r="M85" s="31">
        <v>639.20000000000005</v>
      </c>
      <c r="N85" s="31">
        <v>634.95000000000005</v>
      </c>
      <c r="O85" s="42">
        <v>3922500</v>
      </c>
      <c r="P85" s="43">
        <v>-5.0729232720355105E-3</v>
      </c>
    </row>
    <row r="86" spans="1:16" ht="12.75" customHeight="1">
      <c r="A86" s="31">
        <v>76</v>
      </c>
      <c r="B86" s="32" t="s">
        <v>44</v>
      </c>
      <c r="C86" s="33" t="s">
        <v>262</v>
      </c>
      <c r="D86" s="34">
        <v>44525</v>
      </c>
      <c r="E86" s="40">
        <v>1327.05</v>
      </c>
      <c r="F86" s="40">
        <v>1322.5333333333335</v>
      </c>
      <c r="G86" s="41">
        <v>1313.0666666666671</v>
      </c>
      <c r="H86" s="41">
        <v>1299.0833333333335</v>
      </c>
      <c r="I86" s="41">
        <v>1289.616666666667</v>
      </c>
      <c r="J86" s="41">
        <v>1336.5166666666671</v>
      </c>
      <c r="K86" s="41">
        <v>1345.9833333333338</v>
      </c>
      <c r="L86" s="41">
        <v>1359.9666666666672</v>
      </c>
      <c r="M86" s="31">
        <v>1332</v>
      </c>
      <c r="N86" s="31">
        <v>1308.55</v>
      </c>
      <c r="O86" s="42">
        <v>2976825</v>
      </c>
      <c r="P86" s="43">
        <v>-6.0269627279936561E-3</v>
      </c>
    </row>
    <row r="87" spans="1:16" ht="12.75" customHeight="1">
      <c r="A87" s="31">
        <v>77</v>
      </c>
      <c r="B87" s="32" t="s">
        <v>70</v>
      </c>
      <c r="C87" s="33" t="s">
        <v>113</v>
      </c>
      <c r="D87" s="34">
        <v>44525</v>
      </c>
      <c r="E87" s="40">
        <v>1294.3</v>
      </c>
      <c r="F87" s="40">
        <v>1295.0833333333333</v>
      </c>
      <c r="G87" s="41">
        <v>1290.1666666666665</v>
      </c>
      <c r="H87" s="41">
        <v>1286.0333333333333</v>
      </c>
      <c r="I87" s="41">
        <v>1281.1166666666666</v>
      </c>
      <c r="J87" s="41">
        <v>1299.2166666666665</v>
      </c>
      <c r="K87" s="41">
        <v>1304.133333333333</v>
      </c>
      <c r="L87" s="41">
        <v>1308.2666666666664</v>
      </c>
      <c r="M87" s="31">
        <v>1300</v>
      </c>
      <c r="N87" s="31">
        <v>1290.95</v>
      </c>
      <c r="O87" s="42">
        <v>3986500</v>
      </c>
      <c r="P87" s="43">
        <v>7.531065645788879E-4</v>
      </c>
    </row>
    <row r="88" spans="1:16" ht="12.75" customHeight="1">
      <c r="A88" s="31">
        <v>78</v>
      </c>
      <c r="B88" s="32" t="s">
        <v>87</v>
      </c>
      <c r="C88" s="33" t="s">
        <v>114</v>
      </c>
      <c r="D88" s="34">
        <v>44525</v>
      </c>
      <c r="E88" s="40">
        <v>1184.7</v>
      </c>
      <c r="F88" s="40">
        <v>1184.9666666666667</v>
      </c>
      <c r="G88" s="41">
        <v>1181.1333333333334</v>
      </c>
      <c r="H88" s="41">
        <v>1177.5666666666668</v>
      </c>
      <c r="I88" s="41">
        <v>1173.7333333333336</v>
      </c>
      <c r="J88" s="41">
        <v>1188.5333333333333</v>
      </c>
      <c r="K88" s="41">
        <v>1192.3666666666663</v>
      </c>
      <c r="L88" s="41">
        <v>1195.9333333333332</v>
      </c>
      <c r="M88" s="31">
        <v>1188.8</v>
      </c>
      <c r="N88" s="31">
        <v>1181.4000000000001</v>
      </c>
      <c r="O88" s="42">
        <v>21082600</v>
      </c>
      <c r="P88" s="43">
        <v>-4.561078794288736E-3</v>
      </c>
    </row>
    <row r="89" spans="1:16" ht="12.75" customHeight="1">
      <c r="A89" s="31">
        <v>79</v>
      </c>
      <c r="B89" s="32" t="s">
        <v>63</v>
      </c>
      <c r="C89" s="33" t="s">
        <v>115</v>
      </c>
      <c r="D89" s="34">
        <v>44525</v>
      </c>
      <c r="E89" s="40">
        <v>2903.95</v>
      </c>
      <c r="F89" s="40">
        <v>2905.4166666666665</v>
      </c>
      <c r="G89" s="41">
        <v>2895.833333333333</v>
      </c>
      <c r="H89" s="41">
        <v>2887.7166666666667</v>
      </c>
      <c r="I89" s="41">
        <v>2878.1333333333332</v>
      </c>
      <c r="J89" s="41">
        <v>2913.5333333333328</v>
      </c>
      <c r="K89" s="41">
        <v>2923.1166666666659</v>
      </c>
      <c r="L89" s="41">
        <v>2931.2333333333327</v>
      </c>
      <c r="M89" s="31">
        <v>2915</v>
      </c>
      <c r="N89" s="31">
        <v>2897.3</v>
      </c>
      <c r="O89" s="42">
        <v>10112700</v>
      </c>
      <c r="P89" s="43">
        <v>-1.4810865250747948E-3</v>
      </c>
    </row>
    <row r="90" spans="1:16" ht="12.75" customHeight="1">
      <c r="A90" s="31">
        <v>80</v>
      </c>
      <c r="B90" s="32" t="s">
        <v>63</v>
      </c>
      <c r="C90" s="33" t="s">
        <v>116</v>
      </c>
      <c r="D90" s="34">
        <v>44525</v>
      </c>
      <c r="E90" s="40">
        <v>2656.9</v>
      </c>
      <c r="F90" s="40">
        <v>2653.9666666666667</v>
      </c>
      <c r="G90" s="41">
        <v>2647.9333333333334</v>
      </c>
      <c r="H90" s="41">
        <v>2638.9666666666667</v>
      </c>
      <c r="I90" s="41">
        <v>2632.9333333333334</v>
      </c>
      <c r="J90" s="41">
        <v>2662.9333333333334</v>
      </c>
      <c r="K90" s="41">
        <v>2668.9666666666672</v>
      </c>
      <c r="L90" s="41">
        <v>2677.9333333333334</v>
      </c>
      <c r="M90" s="31">
        <v>2660</v>
      </c>
      <c r="N90" s="31">
        <v>2645</v>
      </c>
      <c r="O90" s="42">
        <v>3598000</v>
      </c>
      <c r="P90" s="43">
        <v>-1.554001554001554E-3</v>
      </c>
    </row>
    <row r="91" spans="1:16" ht="12.75" customHeight="1">
      <c r="A91" s="31">
        <v>81</v>
      </c>
      <c r="B91" s="32" t="s">
        <v>58</v>
      </c>
      <c r="C91" s="33" t="s">
        <v>117</v>
      </c>
      <c r="D91" s="34">
        <v>44525</v>
      </c>
      <c r="E91" s="40">
        <v>1594.55</v>
      </c>
      <c r="F91" s="40">
        <v>1594.6666666666667</v>
      </c>
      <c r="G91" s="41">
        <v>1590.8333333333335</v>
      </c>
      <c r="H91" s="41">
        <v>1587.1166666666668</v>
      </c>
      <c r="I91" s="41">
        <v>1583.2833333333335</v>
      </c>
      <c r="J91" s="41">
        <v>1598.3833333333334</v>
      </c>
      <c r="K91" s="41">
        <v>1602.2166666666669</v>
      </c>
      <c r="L91" s="41">
        <v>1605.9333333333334</v>
      </c>
      <c r="M91" s="31">
        <v>1598.5</v>
      </c>
      <c r="N91" s="31">
        <v>1590.95</v>
      </c>
      <c r="O91" s="42">
        <v>30206000</v>
      </c>
      <c r="P91" s="43">
        <v>-1.4000763678018802E-3</v>
      </c>
    </row>
    <row r="92" spans="1:16" ht="12.75" customHeight="1">
      <c r="A92" s="31">
        <v>82</v>
      </c>
      <c r="B92" s="32" t="s">
        <v>63</v>
      </c>
      <c r="C92" s="33" t="s">
        <v>118</v>
      </c>
      <c r="D92" s="34">
        <v>44525</v>
      </c>
      <c r="E92" s="40">
        <v>696.5</v>
      </c>
      <c r="F92" s="40">
        <v>696.1</v>
      </c>
      <c r="G92" s="41">
        <v>694.45</v>
      </c>
      <c r="H92" s="41">
        <v>692.4</v>
      </c>
      <c r="I92" s="41">
        <v>690.75</v>
      </c>
      <c r="J92" s="41">
        <v>698.15000000000009</v>
      </c>
      <c r="K92" s="41">
        <v>699.8</v>
      </c>
      <c r="L92" s="41">
        <v>701.85000000000014</v>
      </c>
      <c r="M92" s="31">
        <v>697.75</v>
      </c>
      <c r="N92" s="31">
        <v>694.05</v>
      </c>
      <c r="O92" s="42">
        <v>19287400</v>
      </c>
      <c r="P92" s="43">
        <v>-1.082436050817524E-3</v>
      </c>
    </row>
    <row r="93" spans="1:16" ht="12.75" customHeight="1">
      <c r="A93" s="31">
        <v>83</v>
      </c>
      <c r="B93" s="32" t="s">
        <v>49</v>
      </c>
      <c r="C93" s="33" t="s">
        <v>119</v>
      </c>
      <c r="D93" s="34">
        <v>44525</v>
      </c>
      <c r="E93" s="40">
        <v>2678.7</v>
      </c>
      <c r="F93" s="40">
        <v>2675.5166666666669</v>
      </c>
      <c r="G93" s="41">
        <v>2668.2333333333336</v>
      </c>
      <c r="H93" s="41">
        <v>2657.7666666666669</v>
      </c>
      <c r="I93" s="41">
        <v>2650.4833333333336</v>
      </c>
      <c r="J93" s="41">
        <v>2685.9833333333336</v>
      </c>
      <c r="K93" s="41">
        <v>2693.2666666666673</v>
      </c>
      <c r="L93" s="41">
        <v>2703.7333333333336</v>
      </c>
      <c r="M93" s="31">
        <v>2682.8</v>
      </c>
      <c r="N93" s="31">
        <v>2665.05</v>
      </c>
      <c r="O93" s="42">
        <v>4697400</v>
      </c>
      <c r="P93" s="43">
        <v>-2.6116313140964391E-3</v>
      </c>
    </row>
    <row r="94" spans="1:16" ht="12.75" customHeight="1">
      <c r="A94" s="31">
        <v>84</v>
      </c>
      <c r="B94" s="32" t="s">
        <v>120</v>
      </c>
      <c r="C94" s="33" t="s">
        <v>121</v>
      </c>
      <c r="D94" s="34">
        <v>44525</v>
      </c>
      <c r="E94" s="40">
        <v>473.05</v>
      </c>
      <c r="F94" s="40">
        <v>475.76666666666671</v>
      </c>
      <c r="G94" s="41">
        <v>469.13333333333344</v>
      </c>
      <c r="H94" s="41">
        <v>465.21666666666675</v>
      </c>
      <c r="I94" s="41">
        <v>458.58333333333348</v>
      </c>
      <c r="J94" s="41">
        <v>479.68333333333339</v>
      </c>
      <c r="K94" s="41">
        <v>486.31666666666672</v>
      </c>
      <c r="L94" s="41">
        <v>490.23333333333335</v>
      </c>
      <c r="M94" s="31">
        <v>482.4</v>
      </c>
      <c r="N94" s="31">
        <v>471.85</v>
      </c>
      <c r="O94" s="42">
        <v>23154425</v>
      </c>
      <c r="P94" s="43">
        <v>-2.2235604762125354E-3</v>
      </c>
    </row>
    <row r="95" spans="1:16" ht="12.75" customHeight="1">
      <c r="A95" s="31">
        <v>85</v>
      </c>
      <c r="B95" s="32" t="s">
        <v>79</v>
      </c>
      <c r="C95" s="33" t="s">
        <v>122</v>
      </c>
      <c r="D95" s="34">
        <v>44525</v>
      </c>
      <c r="E95" s="40">
        <v>323.14999999999998</v>
      </c>
      <c r="F95" s="40">
        <v>320.88333333333333</v>
      </c>
      <c r="G95" s="41">
        <v>317.61666666666667</v>
      </c>
      <c r="H95" s="41">
        <v>312.08333333333337</v>
      </c>
      <c r="I95" s="41">
        <v>308.81666666666672</v>
      </c>
      <c r="J95" s="41">
        <v>326.41666666666663</v>
      </c>
      <c r="K95" s="41">
        <v>329.68333333333328</v>
      </c>
      <c r="L95" s="41">
        <v>335.21666666666658</v>
      </c>
      <c r="M95" s="31">
        <v>324.14999999999998</v>
      </c>
      <c r="N95" s="31">
        <v>315.35000000000002</v>
      </c>
      <c r="O95" s="42">
        <v>16151400</v>
      </c>
      <c r="P95" s="43">
        <v>2.3613963039014373E-2</v>
      </c>
    </row>
    <row r="96" spans="1:16" ht="12.75" customHeight="1">
      <c r="A96" s="31">
        <v>86</v>
      </c>
      <c r="B96" s="32" t="s">
        <v>56</v>
      </c>
      <c r="C96" s="33" t="s">
        <v>123</v>
      </c>
      <c r="D96" s="34">
        <v>44525</v>
      </c>
      <c r="E96" s="40">
        <v>2423.6</v>
      </c>
      <c r="F96" s="40">
        <v>2423.75</v>
      </c>
      <c r="G96" s="41">
        <v>2419.5</v>
      </c>
      <c r="H96" s="41">
        <v>2415.4</v>
      </c>
      <c r="I96" s="41">
        <v>2411.15</v>
      </c>
      <c r="J96" s="41">
        <v>2427.85</v>
      </c>
      <c r="K96" s="41">
        <v>2432.1</v>
      </c>
      <c r="L96" s="41">
        <v>2436.1999999999998</v>
      </c>
      <c r="M96" s="31">
        <v>2428</v>
      </c>
      <c r="N96" s="31">
        <v>2419.65</v>
      </c>
      <c r="O96" s="42">
        <v>10207500</v>
      </c>
      <c r="P96" s="43">
        <v>-4.0394578930421799E-3</v>
      </c>
    </row>
    <row r="97" spans="1:16" ht="12.75" customHeight="1">
      <c r="A97" s="31">
        <v>87</v>
      </c>
      <c r="B97" s="32" t="s">
        <v>63</v>
      </c>
      <c r="C97" s="33" t="s">
        <v>124</v>
      </c>
      <c r="D97" s="34">
        <v>44525</v>
      </c>
      <c r="E97" s="40">
        <v>227.05</v>
      </c>
      <c r="F97" s="40">
        <v>227.01666666666665</v>
      </c>
      <c r="G97" s="41">
        <v>226.5333333333333</v>
      </c>
      <c r="H97" s="41">
        <v>226.01666666666665</v>
      </c>
      <c r="I97" s="41">
        <v>225.5333333333333</v>
      </c>
      <c r="J97" s="41">
        <v>227.5333333333333</v>
      </c>
      <c r="K97" s="41">
        <v>228.01666666666665</v>
      </c>
      <c r="L97" s="41">
        <v>228.5333333333333</v>
      </c>
      <c r="M97" s="31">
        <v>227.5</v>
      </c>
      <c r="N97" s="31">
        <v>226.5</v>
      </c>
      <c r="O97" s="42">
        <v>31403000</v>
      </c>
      <c r="P97" s="43">
        <v>2.1764938662445586E-3</v>
      </c>
    </row>
    <row r="98" spans="1:16" ht="12.75" customHeight="1">
      <c r="A98" s="31">
        <v>88</v>
      </c>
      <c r="B98" s="32" t="s">
        <v>58</v>
      </c>
      <c r="C98" s="33" t="s">
        <v>125</v>
      </c>
      <c r="D98" s="34">
        <v>44525</v>
      </c>
      <c r="E98" s="40">
        <v>781.9</v>
      </c>
      <c r="F98" s="40">
        <v>783.54999999999984</v>
      </c>
      <c r="G98" s="41">
        <v>777.29999999999973</v>
      </c>
      <c r="H98" s="41">
        <v>772.69999999999993</v>
      </c>
      <c r="I98" s="41">
        <v>766.44999999999982</v>
      </c>
      <c r="J98" s="41">
        <v>788.14999999999964</v>
      </c>
      <c r="K98" s="41">
        <v>794.39999999999986</v>
      </c>
      <c r="L98" s="41">
        <v>798.99999999999955</v>
      </c>
      <c r="M98" s="31">
        <v>789.8</v>
      </c>
      <c r="N98" s="31">
        <v>778.95</v>
      </c>
      <c r="O98" s="42">
        <v>80718000</v>
      </c>
      <c r="P98" s="43">
        <v>5.2646679099124946E-2</v>
      </c>
    </row>
    <row r="99" spans="1:16" ht="12.75" customHeight="1">
      <c r="A99" s="31">
        <v>89</v>
      </c>
      <c r="B99" s="32" t="s">
        <v>63</v>
      </c>
      <c r="C99" s="33" t="s">
        <v>126</v>
      </c>
      <c r="D99" s="34">
        <v>44525</v>
      </c>
      <c r="E99" s="40">
        <v>1530</v>
      </c>
      <c r="F99" s="40">
        <v>1531.7</v>
      </c>
      <c r="G99" s="41">
        <v>1523.6000000000001</v>
      </c>
      <c r="H99" s="41">
        <v>1517.2</v>
      </c>
      <c r="I99" s="41">
        <v>1509.1000000000001</v>
      </c>
      <c r="J99" s="41">
        <v>1538.1000000000001</v>
      </c>
      <c r="K99" s="41">
        <v>1546.2</v>
      </c>
      <c r="L99" s="41">
        <v>1552.6000000000001</v>
      </c>
      <c r="M99" s="31">
        <v>1539.8</v>
      </c>
      <c r="N99" s="31">
        <v>1525.3</v>
      </c>
      <c r="O99" s="42">
        <v>2571250</v>
      </c>
      <c r="P99" s="43">
        <v>-3.3046926635822867E-4</v>
      </c>
    </row>
    <row r="100" spans="1:16" ht="12.75" customHeight="1">
      <c r="A100" s="31">
        <v>90</v>
      </c>
      <c r="B100" s="32" t="s">
        <v>63</v>
      </c>
      <c r="C100" s="33" t="s">
        <v>127</v>
      </c>
      <c r="D100" s="34">
        <v>44525</v>
      </c>
      <c r="E100" s="40">
        <v>627.5</v>
      </c>
      <c r="F100" s="40">
        <v>626.41666666666663</v>
      </c>
      <c r="G100" s="41">
        <v>624.38333333333321</v>
      </c>
      <c r="H100" s="41">
        <v>621.26666666666654</v>
      </c>
      <c r="I100" s="41">
        <v>619.23333333333312</v>
      </c>
      <c r="J100" s="41">
        <v>629.5333333333333</v>
      </c>
      <c r="K100" s="41">
        <v>631.56666666666683</v>
      </c>
      <c r="L100" s="41">
        <v>634.68333333333339</v>
      </c>
      <c r="M100" s="31">
        <v>628.45000000000005</v>
      </c>
      <c r="N100" s="31">
        <v>623.29999999999995</v>
      </c>
      <c r="O100" s="42">
        <v>4508250</v>
      </c>
      <c r="P100" s="43">
        <v>-2.3236514522821578E-3</v>
      </c>
    </row>
    <row r="101" spans="1:16" ht="12.75" customHeight="1">
      <c r="A101" s="31">
        <v>91</v>
      </c>
      <c r="B101" s="32" t="s">
        <v>74</v>
      </c>
      <c r="C101" s="33" t="s">
        <v>128</v>
      </c>
      <c r="D101" s="34">
        <v>44525</v>
      </c>
      <c r="E101" s="40">
        <v>10.1</v>
      </c>
      <c r="F101" s="40">
        <v>10.083333333333334</v>
      </c>
      <c r="G101" s="41">
        <v>10.016666666666667</v>
      </c>
      <c r="H101" s="41">
        <v>9.9333333333333336</v>
      </c>
      <c r="I101" s="41">
        <v>9.8666666666666671</v>
      </c>
      <c r="J101" s="41">
        <v>10.166666666666668</v>
      </c>
      <c r="K101" s="41">
        <v>10.233333333333334</v>
      </c>
      <c r="L101" s="41">
        <v>10.316666666666668</v>
      </c>
      <c r="M101" s="31">
        <v>10.15</v>
      </c>
      <c r="N101" s="31">
        <v>10</v>
      </c>
      <c r="O101" s="42">
        <v>765660000</v>
      </c>
      <c r="P101" s="43">
        <v>1.0066806991855038E-3</v>
      </c>
    </row>
    <row r="102" spans="1:16" ht="12.75" customHeight="1">
      <c r="A102" s="31">
        <v>92</v>
      </c>
      <c r="B102" s="32" t="s">
        <v>58</v>
      </c>
      <c r="C102" s="33" t="s">
        <v>129</v>
      </c>
      <c r="D102" s="34">
        <v>44525</v>
      </c>
      <c r="E102" s="40">
        <v>51.15</v>
      </c>
      <c r="F102" s="40">
        <v>51.116666666666667</v>
      </c>
      <c r="G102" s="41">
        <v>50.933333333333337</v>
      </c>
      <c r="H102" s="41">
        <v>50.716666666666669</v>
      </c>
      <c r="I102" s="41">
        <v>50.533333333333339</v>
      </c>
      <c r="J102" s="41">
        <v>51.333333333333336</v>
      </c>
      <c r="K102" s="41">
        <v>51.516666666666659</v>
      </c>
      <c r="L102" s="41">
        <v>51.733333333333334</v>
      </c>
      <c r="M102" s="31">
        <v>51.3</v>
      </c>
      <c r="N102" s="31">
        <v>50.9</v>
      </c>
      <c r="O102" s="42">
        <v>173921800</v>
      </c>
      <c r="P102" s="43">
        <v>-1.4818012870601027E-3</v>
      </c>
    </row>
    <row r="103" spans="1:16" ht="12.75" customHeight="1">
      <c r="A103" s="31">
        <v>93</v>
      </c>
      <c r="B103" s="32" t="s">
        <v>44</v>
      </c>
      <c r="C103" s="33" t="s">
        <v>409</v>
      </c>
      <c r="D103" s="34">
        <v>44525</v>
      </c>
      <c r="E103" s="40">
        <v>736.1</v>
      </c>
      <c r="F103" s="40">
        <v>736.36666666666667</v>
      </c>
      <c r="G103" s="41">
        <v>733.63333333333333</v>
      </c>
      <c r="H103" s="41">
        <v>731.16666666666663</v>
      </c>
      <c r="I103" s="41">
        <v>728.43333333333328</v>
      </c>
      <c r="J103" s="41">
        <v>738.83333333333337</v>
      </c>
      <c r="K103" s="41">
        <v>741.56666666666672</v>
      </c>
      <c r="L103" s="41">
        <v>744.03333333333342</v>
      </c>
      <c r="M103" s="31">
        <v>739.1</v>
      </c>
      <c r="N103" s="31">
        <v>733.9</v>
      </c>
      <c r="O103" s="42">
        <v>14200000</v>
      </c>
      <c r="P103" s="43">
        <v>-3.4213527502412492E-3</v>
      </c>
    </row>
    <row r="104" spans="1:16" ht="12.75" customHeight="1">
      <c r="A104" s="31">
        <v>94</v>
      </c>
      <c r="B104" s="32" t="s">
        <v>79</v>
      </c>
      <c r="C104" s="33" t="s">
        <v>130</v>
      </c>
      <c r="D104" s="34">
        <v>44525</v>
      </c>
      <c r="E104" s="40">
        <v>478.8</v>
      </c>
      <c r="F104" s="40">
        <v>479.7833333333333</v>
      </c>
      <c r="G104" s="41">
        <v>476.56666666666661</v>
      </c>
      <c r="H104" s="41">
        <v>474.33333333333331</v>
      </c>
      <c r="I104" s="41">
        <v>471.11666666666662</v>
      </c>
      <c r="J104" s="41">
        <v>482.01666666666659</v>
      </c>
      <c r="K104" s="41">
        <v>485.23333333333329</v>
      </c>
      <c r="L104" s="41">
        <v>487.46666666666658</v>
      </c>
      <c r="M104" s="31">
        <v>483</v>
      </c>
      <c r="N104" s="31">
        <v>477.55</v>
      </c>
      <c r="O104" s="42">
        <v>16493125</v>
      </c>
      <c r="P104" s="43">
        <v>2.926421404682274E-3</v>
      </c>
    </row>
    <row r="105" spans="1:16" ht="12.75" customHeight="1">
      <c r="A105" s="31">
        <v>95</v>
      </c>
      <c r="B105" s="32" t="s">
        <v>106</v>
      </c>
      <c r="C105" s="33" t="s">
        <v>131</v>
      </c>
      <c r="D105" s="34">
        <v>44525</v>
      </c>
      <c r="E105" s="40">
        <v>213.1</v>
      </c>
      <c r="F105" s="40">
        <v>209.56666666666669</v>
      </c>
      <c r="G105" s="41">
        <v>205.13333333333338</v>
      </c>
      <c r="H105" s="41">
        <v>197.16666666666669</v>
      </c>
      <c r="I105" s="41">
        <v>192.73333333333338</v>
      </c>
      <c r="J105" s="41">
        <v>217.53333333333339</v>
      </c>
      <c r="K105" s="41">
        <v>221.96666666666673</v>
      </c>
      <c r="L105" s="41">
        <v>229.93333333333339</v>
      </c>
      <c r="M105" s="31">
        <v>214</v>
      </c>
      <c r="N105" s="31">
        <v>201.6</v>
      </c>
      <c r="O105" s="42">
        <v>18298800</v>
      </c>
      <c r="P105" s="43">
        <v>7.7629765732659617E-2</v>
      </c>
    </row>
    <row r="106" spans="1:16" ht="12.75" customHeight="1">
      <c r="A106" s="31">
        <v>96</v>
      </c>
      <c r="B106" s="32" t="s">
        <v>42</v>
      </c>
      <c r="C106" s="33" t="s">
        <v>406</v>
      </c>
      <c r="D106" s="34">
        <v>44525</v>
      </c>
      <c r="E106" s="40">
        <v>213.9</v>
      </c>
      <c r="F106" s="40">
        <v>214.21666666666667</v>
      </c>
      <c r="G106" s="41">
        <v>212.93333333333334</v>
      </c>
      <c r="H106" s="41">
        <v>211.96666666666667</v>
      </c>
      <c r="I106" s="41">
        <v>210.68333333333334</v>
      </c>
      <c r="J106" s="41">
        <v>215.18333333333334</v>
      </c>
      <c r="K106" s="41">
        <v>216.4666666666667</v>
      </c>
      <c r="L106" s="41">
        <v>217.43333333333334</v>
      </c>
      <c r="M106" s="31">
        <v>215.5</v>
      </c>
      <c r="N106" s="31">
        <v>213.25</v>
      </c>
      <c r="O106" s="42">
        <v>12774500</v>
      </c>
      <c r="P106" s="43">
        <v>-2.490942028985507E-3</v>
      </c>
    </row>
    <row r="107" spans="1:16" ht="12.75" customHeight="1">
      <c r="A107" s="31">
        <v>97</v>
      </c>
      <c r="B107" s="32" t="s">
        <v>44</v>
      </c>
      <c r="C107" s="33" t="s">
        <v>265</v>
      </c>
      <c r="D107" s="34">
        <v>44525</v>
      </c>
      <c r="E107" s="40">
        <v>7388.25</v>
      </c>
      <c r="F107" s="40">
        <v>7369.916666666667</v>
      </c>
      <c r="G107" s="41">
        <v>7326.6333333333341</v>
      </c>
      <c r="H107" s="41">
        <v>7265.0166666666673</v>
      </c>
      <c r="I107" s="41">
        <v>7221.7333333333345</v>
      </c>
      <c r="J107" s="41">
        <v>7431.5333333333338</v>
      </c>
      <c r="K107" s="41">
        <v>7474.8166666666666</v>
      </c>
      <c r="L107" s="41">
        <v>7536.4333333333334</v>
      </c>
      <c r="M107" s="31">
        <v>7413.2</v>
      </c>
      <c r="N107" s="31">
        <v>7308.3</v>
      </c>
      <c r="O107" s="42">
        <v>262050</v>
      </c>
      <c r="P107" s="43">
        <v>-9.0754395916052191E-3</v>
      </c>
    </row>
    <row r="108" spans="1:16" ht="12.75" customHeight="1">
      <c r="A108" s="31">
        <v>98</v>
      </c>
      <c r="B108" s="32" t="s">
        <v>44</v>
      </c>
      <c r="C108" s="33" t="s">
        <v>132</v>
      </c>
      <c r="D108" s="34">
        <v>44525</v>
      </c>
      <c r="E108" s="40">
        <v>2174.75</v>
      </c>
      <c r="F108" s="40">
        <v>2176.4833333333331</v>
      </c>
      <c r="G108" s="41">
        <v>2162.9666666666662</v>
      </c>
      <c r="H108" s="41">
        <v>2151.1833333333329</v>
      </c>
      <c r="I108" s="41">
        <v>2137.6666666666661</v>
      </c>
      <c r="J108" s="41">
        <v>2188.2666666666664</v>
      </c>
      <c r="K108" s="41">
        <v>2201.7833333333338</v>
      </c>
      <c r="L108" s="41">
        <v>2213.5666666666666</v>
      </c>
      <c r="M108" s="31">
        <v>2190</v>
      </c>
      <c r="N108" s="31">
        <v>2164.6999999999998</v>
      </c>
      <c r="O108" s="42">
        <v>3487250</v>
      </c>
      <c r="P108" s="43">
        <v>3.5857716580608149E-4</v>
      </c>
    </row>
    <row r="109" spans="1:16" ht="12.75" customHeight="1">
      <c r="A109" s="31">
        <v>99</v>
      </c>
      <c r="B109" s="32" t="s">
        <v>58</v>
      </c>
      <c r="C109" s="33" t="s">
        <v>133</v>
      </c>
      <c r="D109" s="34">
        <v>44525</v>
      </c>
      <c r="E109" s="40">
        <v>1192.55</v>
      </c>
      <c r="F109" s="40">
        <v>1191.95</v>
      </c>
      <c r="G109" s="41">
        <v>1187.6500000000001</v>
      </c>
      <c r="H109" s="41">
        <v>1182.75</v>
      </c>
      <c r="I109" s="41">
        <v>1178.45</v>
      </c>
      <c r="J109" s="41">
        <v>1196.8500000000001</v>
      </c>
      <c r="K109" s="41">
        <v>1201.1499999999999</v>
      </c>
      <c r="L109" s="41">
        <v>1206.0500000000002</v>
      </c>
      <c r="M109" s="31">
        <v>1196.25</v>
      </c>
      <c r="N109" s="31">
        <v>1187.05</v>
      </c>
      <c r="O109" s="42">
        <v>14163300</v>
      </c>
      <c r="P109" s="43">
        <v>-2.2191224955617548E-3</v>
      </c>
    </row>
    <row r="110" spans="1:16" ht="12.75" customHeight="1">
      <c r="A110" s="31">
        <v>100</v>
      </c>
      <c r="B110" s="32" t="s">
        <v>74</v>
      </c>
      <c r="C110" s="33" t="s">
        <v>134</v>
      </c>
      <c r="D110" s="34">
        <v>44525</v>
      </c>
      <c r="E110" s="40">
        <v>287</v>
      </c>
      <c r="F110" s="40">
        <v>287.68333333333334</v>
      </c>
      <c r="G110" s="41">
        <v>285.31666666666666</v>
      </c>
      <c r="H110" s="41">
        <v>283.63333333333333</v>
      </c>
      <c r="I110" s="41">
        <v>281.26666666666665</v>
      </c>
      <c r="J110" s="41">
        <v>289.36666666666667</v>
      </c>
      <c r="K110" s="41">
        <v>291.73333333333335</v>
      </c>
      <c r="L110" s="41">
        <v>293.41666666666669</v>
      </c>
      <c r="M110" s="31">
        <v>290.05</v>
      </c>
      <c r="N110" s="31">
        <v>286</v>
      </c>
      <c r="O110" s="42">
        <v>13680800</v>
      </c>
      <c r="P110" s="43">
        <v>-1.4306151645207439E-3</v>
      </c>
    </row>
    <row r="111" spans="1:16" ht="12.75" customHeight="1">
      <c r="A111" s="31">
        <v>101</v>
      </c>
      <c r="B111" s="32" t="s">
        <v>87</v>
      </c>
      <c r="C111" s="33" t="s">
        <v>135</v>
      </c>
      <c r="D111" s="34">
        <v>44525</v>
      </c>
      <c r="E111" s="40">
        <v>1708.85</v>
      </c>
      <c r="F111" s="40">
        <v>1709.8833333333332</v>
      </c>
      <c r="G111" s="41">
        <v>1703.9666666666665</v>
      </c>
      <c r="H111" s="41">
        <v>1699.0833333333333</v>
      </c>
      <c r="I111" s="41">
        <v>1693.1666666666665</v>
      </c>
      <c r="J111" s="41">
        <v>1714.7666666666664</v>
      </c>
      <c r="K111" s="41">
        <v>1720.6833333333334</v>
      </c>
      <c r="L111" s="41">
        <v>1725.5666666666664</v>
      </c>
      <c r="M111" s="31">
        <v>1715.8</v>
      </c>
      <c r="N111" s="31">
        <v>1705</v>
      </c>
      <c r="O111" s="42">
        <v>38412300</v>
      </c>
      <c r="P111" s="43">
        <v>-1.0151967138863292E-4</v>
      </c>
    </row>
    <row r="112" spans="1:16" ht="12.75" customHeight="1">
      <c r="A112" s="31">
        <v>102</v>
      </c>
      <c r="B112" s="32" t="s">
        <v>79</v>
      </c>
      <c r="C112" s="33" t="s">
        <v>136</v>
      </c>
      <c r="D112" s="34">
        <v>44525</v>
      </c>
      <c r="E112" s="40">
        <v>129.85</v>
      </c>
      <c r="F112" s="40">
        <v>129.68333333333334</v>
      </c>
      <c r="G112" s="41">
        <v>128.86666666666667</v>
      </c>
      <c r="H112" s="41">
        <v>127.88333333333333</v>
      </c>
      <c r="I112" s="41">
        <v>127.06666666666666</v>
      </c>
      <c r="J112" s="41">
        <v>130.66666666666669</v>
      </c>
      <c r="K112" s="41">
        <v>131.48333333333335</v>
      </c>
      <c r="L112" s="41">
        <v>132.4666666666667</v>
      </c>
      <c r="M112" s="31">
        <v>130.5</v>
      </c>
      <c r="N112" s="31">
        <v>128.69999999999999</v>
      </c>
      <c r="O112" s="42">
        <v>35821500</v>
      </c>
      <c r="P112" s="43">
        <v>1.0899182561307902E-3</v>
      </c>
    </row>
    <row r="113" spans="1:16" ht="12.75" customHeight="1">
      <c r="A113" s="31">
        <v>103</v>
      </c>
      <c r="B113" s="32" t="s">
        <v>47</v>
      </c>
      <c r="C113" s="33" t="s">
        <v>266</v>
      </c>
      <c r="D113" s="34">
        <v>44525</v>
      </c>
      <c r="E113" s="40">
        <v>2089.0500000000002</v>
      </c>
      <c r="F113" s="40">
        <v>2073.8666666666668</v>
      </c>
      <c r="G113" s="41">
        <v>2037.7333333333336</v>
      </c>
      <c r="H113" s="41">
        <v>1986.4166666666667</v>
      </c>
      <c r="I113" s="41">
        <v>1950.2833333333335</v>
      </c>
      <c r="J113" s="41">
        <v>2125.1833333333334</v>
      </c>
      <c r="K113" s="41">
        <v>2161.3166666666666</v>
      </c>
      <c r="L113" s="41">
        <v>2212.6333333333337</v>
      </c>
      <c r="M113" s="31">
        <v>2110</v>
      </c>
      <c r="N113" s="31">
        <v>2022.55</v>
      </c>
      <c r="O113" s="42">
        <v>1545975</v>
      </c>
      <c r="P113" s="43">
        <v>-1.5983725661145017E-3</v>
      </c>
    </row>
    <row r="114" spans="1:16" ht="12.75" customHeight="1">
      <c r="A114" s="31">
        <v>104</v>
      </c>
      <c r="B114" s="32" t="s">
        <v>44</v>
      </c>
      <c r="C114" s="33" t="s">
        <v>137</v>
      </c>
      <c r="D114" s="34">
        <v>44525</v>
      </c>
      <c r="E114" s="40">
        <v>824.15</v>
      </c>
      <c r="F114" s="40">
        <v>823.13333333333333</v>
      </c>
      <c r="G114" s="41">
        <v>816.26666666666665</v>
      </c>
      <c r="H114" s="41">
        <v>808.38333333333333</v>
      </c>
      <c r="I114" s="41">
        <v>801.51666666666665</v>
      </c>
      <c r="J114" s="41">
        <v>831.01666666666665</v>
      </c>
      <c r="K114" s="41">
        <v>837.88333333333321</v>
      </c>
      <c r="L114" s="41">
        <v>845.76666666666665</v>
      </c>
      <c r="M114" s="31">
        <v>830</v>
      </c>
      <c r="N114" s="31">
        <v>815.25</v>
      </c>
      <c r="O114" s="42">
        <v>14274125</v>
      </c>
      <c r="P114" s="43">
        <v>-1.3971039020473012E-2</v>
      </c>
    </row>
    <row r="115" spans="1:16" ht="12.75" customHeight="1">
      <c r="A115" s="31">
        <v>105</v>
      </c>
      <c r="B115" s="32" t="s">
        <v>56</v>
      </c>
      <c r="C115" s="33" t="s">
        <v>138</v>
      </c>
      <c r="D115" s="34">
        <v>44525</v>
      </c>
      <c r="E115" s="40">
        <v>226.75</v>
      </c>
      <c r="F115" s="40">
        <v>226.28333333333333</v>
      </c>
      <c r="G115" s="41">
        <v>224.96666666666667</v>
      </c>
      <c r="H115" s="41">
        <v>223.18333333333334</v>
      </c>
      <c r="I115" s="41">
        <v>221.86666666666667</v>
      </c>
      <c r="J115" s="41">
        <v>228.06666666666666</v>
      </c>
      <c r="K115" s="41">
        <v>229.38333333333333</v>
      </c>
      <c r="L115" s="41">
        <v>231.16666666666666</v>
      </c>
      <c r="M115" s="31">
        <v>227.6</v>
      </c>
      <c r="N115" s="31">
        <v>224.5</v>
      </c>
      <c r="O115" s="42">
        <v>238486400</v>
      </c>
      <c r="P115" s="43">
        <v>-6.7701739188378756E-3</v>
      </c>
    </row>
    <row r="116" spans="1:16" ht="12.75" customHeight="1">
      <c r="A116" s="31">
        <v>106</v>
      </c>
      <c r="B116" s="32" t="s">
        <v>120</v>
      </c>
      <c r="C116" s="33" t="s">
        <v>139</v>
      </c>
      <c r="D116" s="34">
        <v>44525</v>
      </c>
      <c r="E116" s="40">
        <v>423.55</v>
      </c>
      <c r="F116" s="40">
        <v>423.55</v>
      </c>
      <c r="G116" s="41">
        <v>420</v>
      </c>
      <c r="H116" s="41">
        <v>416.45</v>
      </c>
      <c r="I116" s="41">
        <v>412.9</v>
      </c>
      <c r="J116" s="41">
        <v>427.1</v>
      </c>
      <c r="K116" s="41">
        <v>430.65000000000009</v>
      </c>
      <c r="L116" s="41">
        <v>434.20000000000005</v>
      </c>
      <c r="M116" s="31">
        <v>427.1</v>
      </c>
      <c r="N116" s="31">
        <v>420</v>
      </c>
      <c r="O116" s="42">
        <v>36765000</v>
      </c>
      <c r="P116" s="43">
        <v>2.1124361158432708E-3</v>
      </c>
    </row>
    <row r="117" spans="1:16" ht="12.75" customHeight="1">
      <c r="A117" s="31">
        <v>107</v>
      </c>
      <c r="B117" s="32" t="s">
        <v>42</v>
      </c>
      <c r="C117" s="33" t="s">
        <v>418</v>
      </c>
      <c r="D117" s="34">
        <v>44525</v>
      </c>
      <c r="E117" s="40">
        <v>3518.45</v>
      </c>
      <c r="F117" s="40">
        <v>3506.2333333333336</v>
      </c>
      <c r="G117" s="41">
        <v>3477.4666666666672</v>
      </c>
      <c r="H117" s="41">
        <v>3436.4833333333336</v>
      </c>
      <c r="I117" s="41">
        <v>3407.7166666666672</v>
      </c>
      <c r="J117" s="41">
        <v>3547.2166666666672</v>
      </c>
      <c r="K117" s="41">
        <v>3575.9833333333336</v>
      </c>
      <c r="L117" s="41">
        <v>3616.9666666666672</v>
      </c>
      <c r="M117" s="31">
        <v>3535</v>
      </c>
      <c r="N117" s="31">
        <v>3465.25</v>
      </c>
      <c r="O117" s="42">
        <v>116025</v>
      </c>
      <c r="P117" s="43">
        <v>5.5732484076433123E-2</v>
      </c>
    </row>
    <row r="118" spans="1:16" ht="12.75" customHeight="1">
      <c r="A118" s="31">
        <v>108</v>
      </c>
      <c r="B118" s="32" t="s">
        <v>120</v>
      </c>
      <c r="C118" s="33" t="s">
        <v>140</v>
      </c>
      <c r="D118" s="34">
        <v>44525</v>
      </c>
      <c r="E118" s="40">
        <v>678.75</v>
      </c>
      <c r="F118" s="40">
        <v>680</v>
      </c>
      <c r="G118" s="41">
        <v>676.35</v>
      </c>
      <c r="H118" s="41">
        <v>673.95</v>
      </c>
      <c r="I118" s="41">
        <v>670.30000000000007</v>
      </c>
      <c r="J118" s="41">
        <v>682.4</v>
      </c>
      <c r="K118" s="41">
        <v>686.05000000000007</v>
      </c>
      <c r="L118" s="41">
        <v>688.44999999999993</v>
      </c>
      <c r="M118" s="31">
        <v>683.65</v>
      </c>
      <c r="N118" s="31">
        <v>677.6</v>
      </c>
      <c r="O118" s="42">
        <v>43997850</v>
      </c>
      <c r="P118" s="43">
        <v>-1.0421455938697318E-3</v>
      </c>
    </row>
    <row r="119" spans="1:16" ht="12.75" customHeight="1">
      <c r="A119" s="31">
        <v>109</v>
      </c>
      <c r="B119" s="32" t="s">
        <v>44</v>
      </c>
      <c r="C119" s="33" t="s">
        <v>141</v>
      </c>
      <c r="D119" s="34">
        <v>44525</v>
      </c>
      <c r="E119" s="40">
        <v>3780</v>
      </c>
      <c r="F119" s="40">
        <v>3777.8333333333335</v>
      </c>
      <c r="G119" s="41">
        <v>3765.7666666666669</v>
      </c>
      <c r="H119" s="41">
        <v>3751.5333333333333</v>
      </c>
      <c r="I119" s="41">
        <v>3739.4666666666667</v>
      </c>
      <c r="J119" s="41">
        <v>3792.0666666666671</v>
      </c>
      <c r="K119" s="41">
        <v>3804.1333333333337</v>
      </c>
      <c r="L119" s="41">
        <v>3818.3666666666672</v>
      </c>
      <c r="M119" s="31">
        <v>3789.9</v>
      </c>
      <c r="N119" s="31">
        <v>3763.6</v>
      </c>
      <c r="O119" s="42">
        <v>1776750</v>
      </c>
      <c r="P119" s="43">
        <v>-2.0360879028294603E-3</v>
      </c>
    </row>
    <row r="120" spans="1:16" ht="12.75" customHeight="1">
      <c r="A120" s="31">
        <v>110</v>
      </c>
      <c r="B120" s="32" t="s">
        <v>58</v>
      </c>
      <c r="C120" s="33" t="s">
        <v>142</v>
      </c>
      <c r="D120" s="34">
        <v>44525</v>
      </c>
      <c r="E120" s="40">
        <v>2058.8000000000002</v>
      </c>
      <c r="F120" s="40">
        <v>2053.5666666666671</v>
      </c>
      <c r="G120" s="41">
        <v>2044.1333333333341</v>
      </c>
      <c r="H120" s="41">
        <v>2029.4666666666672</v>
      </c>
      <c r="I120" s="41">
        <v>2020.0333333333342</v>
      </c>
      <c r="J120" s="41">
        <v>2068.233333333334</v>
      </c>
      <c r="K120" s="41">
        <v>2077.6666666666674</v>
      </c>
      <c r="L120" s="41">
        <v>2092.3333333333339</v>
      </c>
      <c r="M120" s="31">
        <v>2063</v>
      </c>
      <c r="N120" s="31">
        <v>2038.9</v>
      </c>
      <c r="O120" s="42">
        <v>11256000</v>
      </c>
      <c r="P120" s="43">
        <v>-5.6826253729222898E-4</v>
      </c>
    </row>
    <row r="121" spans="1:16" ht="12.75" customHeight="1">
      <c r="A121" s="31">
        <v>111</v>
      </c>
      <c r="B121" s="32" t="s">
        <v>63</v>
      </c>
      <c r="C121" s="33" t="s">
        <v>143</v>
      </c>
      <c r="D121" s="34">
        <v>44525</v>
      </c>
      <c r="E121" s="40">
        <v>85.5</v>
      </c>
      <c r="F121" s="40">
        <v>85.5</v>
      </c>
      <c r="G121" s="41">
        <v>85.25</v>
      </c>
      <c r="H121" s="41">
        <v>85</v>
      </c>
      <c r="I121" s="41">
        <v>84.75</v>
      </c>
      <c r="J121" s="41">
        <v>85.75</v>
      </c>
      <c r="K121" s="41">
        <v>86</v>
      </c>
      <c r="L121" s="41">
        <v>86.25</v>
      </c>
      <c r="M121" s="31">
        <v>85.75</v>
      </c>
      <c r="N121" s="31">
        <v>85.25</v>
      </c>
      <c r="O121" s="42">
        <v>70936876</v>
      </c>
      <c r="P121" s="43">
        <v>1.2581781580271766E-4</v>
      </c>
    </row>
    <row r="122" spans="1:16" ht="12.75" customHeight="1">
      <c r="A122" s="31">
        <v>112</v>
      </c>
      <c r="B122" s="32" t="s">
        <v>44</v>
      </c>
      <c r="C122" s="33" t="s">
        <v>144</v>
      </c>
      <c r="D122" s="34">
        <v>44525</v>
      </c>
      <c r="E122" s="40">
        <v>3649.45</v>
      </c>
      <c r="F122" s="40">
        <v>3644.5500000000006</v>
      </c>
      <c r="G122" s="41">
        <v>3630.4500000000012</v>
      </c>
      <c r="H122" s="41">
        <v>3611.4500000000007</v>
      </c>
      <c r="I122" s="41">
        <v>3597.3500000000013</v>
      </c>
      <c r="J122" s="41">
        <v>3663.5500000000011</v>
      </c>
      <c r="K122" s="41">
        <v>3677.6500000000005</v>
      </c>
      <c r="L122" s="41">
        <v>3696.650000000001</v>
      </c>
      <c r="M122" s="31">
        <v>3658.65</v>
      </c>
      <c r="N122" s="31">
        <v>3625.55</v>
      </c>
      <c r="O122" s="42">
        <v>568375</v>
      </c>
      <c r="P122" s="43">
        <v>-1.3178124313639359E-3</v>
      </c>
    </row>
    <row r="123" spans="1:16" ht="12.75" customHeight="1">
      <c r="A123" s="31">
        <v>113</v>
      </c>
      <c r="B123" s="32" t="s">
        <v>47</v>
      </c>
      <c r="C123" s="33" t="s">
        <v>268</v>
      </c>
      <c r="D123" s="34">
        <v>44525</v>
      </c>
      <c r="E123" s="40">
        <v>498.75</v>
      </c>
      <c r="F123" s="40">
        <v>500.23333333333335</v>
      </c>
      <c r="G123" s="41">
        <v>495.81666666666672</v>
      </c>
      <c r="H123" s="41">
        <v>492.88333333333338</v>
      </c>
      <c r="I123" s="41">
        <v>488.46666666666675</v>
      </c>
      <c r="J123" s="41">
        <v>503.16666666666669</v>
      </c>
      <c r="K123" s="41">
        <v>507.58333333333331</v>
      </c>
      <c r="L123" s="41">
        <v>510.51666666666665</v>
      </c>
      <c r="M123" s="31">
        <v>504.65</v>
      </c>
      <c r="N123" s="31">
        <v>497.3</v>
      </c>
      <c r="O123" s="42">
        <v>2348100</v>
      </c>
      <c r="P123" s="43">
        <v>-1.9541525742202179E-2</v>
      </c>
    </row>
    <row r="124" spans="1:16" ht="12.75" customHeight="1">
      <c r="A124" s="31">
        <v>114</v>
      </c>
      <c r="B124" s="32" t="s">
        <v>63</v>
      </c>
      <c r="C124" s="33" t="s">
        <v>145</v>
      </c>
      <c r="D124" s="34">
        <v>44525</v>
      </c>
      <c r="E124" s="40">
        <v>427.1</v>
      </c>
      <c r="F124" s="40">
        <v>427.43333333333334</v>
      </c>
      <c r="G124" s="41">
        <v>425.86666666666667</v>
      </c>
      <c r="H124" s="41">
        <v>424.63333333333333</v>
      </c>
      <c r="I124" s="41">
        <v>423.06666666666666</v>
      </c>
      <c r="J124" s="41">
        <v>428.66666666666669</v>
      </c>
      <c r="K124" s="41">
        <v>430.23333333333341</v>
      </c>
      <c r="L124" s="41">
        <v>431.4666666666667</v>
      </c>
      <c r="M124" s="31">
        <v>429</v>
      </c>
      <c r="N124" s="31">
        <v>426.2</v>
      </c>
      <c r="O124" s="42">
        <v>13582000</v>
      </c>
      <c r="P124" s="43">
        <v>-2.2039377020276227E-3</v>
      </c>
    </row>
    <row r="125" spans="1:16" ht="12.75" customHeight="1">
      <c r="A125" s="31">
        <v>115</v>
      </c>
      <c r="B125" s="32" t="s">
        <v>70</v>
      </c>
      <c r="C125" s="33" t="s">
        <v>146</v>
      </c>
      <c r="D125" s="34">
        <v>44525</v>
      </c>
      <c r="E125" s="40">
        <v>1911.1</v>
      </c>
      <c r="F125" s="40">
        <v>1910.0333333333335</v>
      </c>
      <c r="G125" s="41">
        <v>1899.0666666666671</v>
      </c>
      <c r="H125" s="41">
        <v>1887.0333333333335</v>
      </c>
      <c r="I125" s="41">
        <v>1876.0666666666671</v>
      </c>
      <c r="J125" s="41">
        <v>1922.0666666666671</v>
      </c>
      <c r="K125" s="41">
        <v>1933.0333333333338</v>
      </c>
      <c r="L125" s="41">
        <v>1945.0666666666671</v>
      </c>
      <c r="M125" s="31">
        <v>1921</v>
      </c>
      <c r="N125" s="31">
        <v>1898</v>
      </c>
      <c r="O125" s="42">
        <v>9733600</v>
      </c>
      <c r="P125" s="43">
        <v>1.2561311161622204E-2</v>
      </c>
    </row>
    <row r="126" spans="1:16" ht="12.75" customHeight="1">
      <c r="A126" s="31">
        <v>116</v>
      </c>
      <c r="B126" s="32" t="s">
        <v>87</v>
      </c>
      <c r="C126" s="33" t="s">
        <v>147</v>
      </c>
      <c r="D126" s="34">
        <v>44525</v>
      </c>
      <c r="E126" s="40">
        <v>6769.45</v>
      </c>
      <c r="F126" s="40">
        <v>6783.1500000000005</v>
      </c>
      <c r="G126" s="41">
        <v>6736.3000000000011</v>
      </c>
      <c r="H126" s="41">
        <v>6703.1500000000005</v>
      </c>
      <c r="I126" s="41">
        <v>6656.3000000000011</v>
      </c>
      <c r="J126" s="41">
        <v>6816.3000000000011</v>
      </c>
      <c r="K126" s="41">
        <v>6863.1500000000015</v>
      </c>
      <c r="L126" s="41">
        <v>6896.3000000000011</v>
      </c>
      <c r="M126" s="31">
        <v>6830</v>
      </c>
      <c r="N126" s="31">
        <v>6750</v>
      </c>
      <c r="O126" s="42">
        <v>571200</v>
      </c>
      <c r="P126" s="43">
        <v>2.3690444853908922E-3</v>
      </c>
    </row>
    <row r="127" spans="1:16" ht="12.75" customHeight="1">
      <c r="A127" s="31">
        <v>117</v>
      </c>
      <c r="B127" s="32" t="s">
        <v>87</v>
      </c>
      <c r="C127" s="33" t="s">
        <v>148</v>
      </c>
      <c r="D127" s="34">
        <v>44525</v>
      </c>
      <c r="E127" s="40">
        <v>4997.8500000000004</v>
      </c>
      <c r="F127" s="40">
        <v>4993.3666666666659</v>
      </c>
      <c r="G127" s="41">
        <v>4964.5333333333319</v>
      </c>
      <c r="H127" s="41">
        <v>4931.2166666666662</v>
      </c>
      <c r="I127" s="41">
        <v>4902.3833333333323</v>
      </c>
      <c r="J127" s="41">
        <v>5026.6833333333316</v>
      </c>
      <c r="K127" s="41">
        <v>5055.5166666666655</v>
      </c>
      <c r="L127" s="41">
        <v>5088.8333333333312</v>
      </c>
      <c r="M127" s="31">
        <v>5022.2</v>
      </c>
      <c r="N127" s="31">
        <v>4960.05</v>
      </c>
      <c r="O127" s="42">
        <v>581000</v>
      </c>
      <c r="P127" s="43">
        <v>8.3304408191600138E-3</v>
      </c>
    </row>
    <row r="128" spans="1:16" ht="12.75" customHeight="1">
      <c r="A128" s="31">
        <v>118</v>
      </c>
      <c r="B128" s="32" t="s">
        <v>47</v>
      </c>
      <c r="C128" s="33" t="s">
        <v>149</v>
      </c>
      <c r="D128" s="34">
        <v>44525</v>
      </c>
      <c r="E128" s="40">
        <v>935.75</v>
      </c>
      <c r="F128" s="40">
        <v>936.36666666666667</v>
      </c>
      <c r="G128" s="41">
        <v>933.2833333333333</v>
      </c>
      <c r="H128" s="41">
        <v>930.81666666666661</v>
      </c>
      <c r="I128" s="41">
        <v>927.73333333333323</v>
      </c>
      <c r="J128" s="41">
        <v>938.83333333333337</v>
      </c>
      <c r="K128" s="41">
        <v>941.91666666666663</v>
      </c>
      <c r="L128" s="41">
        <v>944.38333333333344</v>
      </c>
      <c r="M128" s="31">
        <v>939.45</v>
      </c>
      <c r="N128" s="31">
        <v>933.9</v>
      </c>
      <c r="O128" s="42">
        <v>8673400</v>
      </c>
      <c r="P128" s="43">
        <v>1.9603999215840032E-4</v>
      </c>
    </row>
    <row r="129" spans="1:16" ht="12.75" customHeight="1">
      <c r="A129" s="31">
        <v>119</v>
      </c>
      <c r="B129" s="32" t="s">
        <v>49</v>
      </c>
      <c r="C129" s="33" t="s">
        <v>150</v>
      </c>
      <c r="D129" s="34">
        <v>44525</v>
      </c>
      <c r="E129" s="40">
        <v>874</v>
      </c>
      <c r="F129" s="40">
        <v>868</v>
      </c>
      <c r="G129" s="41">
        <v>860.7</v>
      </c>
      <c r="H129" s="41">
        <v>847.40000000000009</v>
      </c>
      <c r="I129" s="41">
        <v>840.10000000000014</v>
      </c>
      <c r="J129" s="41">
        <v>881.3</v>
      </c>
      <c r="K129" s="41">
        <v>888.59999999999991</v>
      </c>
      <c r="L129" s="41">
        <v>901.89999999999986</v>
      </c>
      <c r="M129" s="31">
        <v>875.3</v>
      </c>
      <c r="N129" s="31">
        <v>854.7</v>
      </c>
      <c r="O129" s="42">
        <v>10716300</v>
      </c>
      <c r="P129" s="43">
        <v>-4.1631431730956873E-3</v>
      </c>
    </row>
    <row r="130" spans="1:16" ht="12.75" customHeight="1">
      <c r="A130" s="31">
        <v>120</v>
      </c>
      <c r="B130" s="32" t="s">
        <v>63</v>
      </c>
      <c r="C130" s="33" t="s">
        <v>151</v>
      </c>
      <c r="D130" s="34">
        <v>44525</v>
      </c>
      <c r="E130" s="40">
        <v>196.15</v>
      </c>
      <c r="F130" s="40">
        <v>196.43333333333331</v>
      </c>
      <c r="G130" s="41">
        <v>194.91666666666663</v>
      </c>
      <c r="H130" s="41">
        <v>193.68333333333331</v>
      </c>
      <c r="I130" s="41">
        <v>192.16666666666663</v>
      </c>
      <c r="J130" s="41">
        <v>197.66666666666663</v>
      </c>
      <c r="K130" s="41">
        <v>199.18333333333334</v>
      </c>
      <c r="L130" s="41">
        <v>200.41666666666663</v>
      </c>
      <c r="M130" s="31">
        <v>197.95</v>
      </c>
      <c r="N130" s="31">
        <v>195.2</v>
      </c>
      <c r="O130" s="42">
        <v>22268000</v>
      </c>
      <c r="P130" s="43">
        <v>-3.5913090321422161E-4</v>
      </c>
    </row>
    <row r="131" spans="1:16" ht="12.75" customHeight="1">
      <c r="A131" s="31">
        <v>121</v>
      </c>
      <c r="B131" s="32" t="s">
        <v>63</v>
      </c>
      <c r="C131" s="33" t="s">
        <v>152</v>
      </c>
      <c r="D131" s="34">
        <v>44525</v>
      </c>
      <c r="E131" s="40">
        <v>208.9</v>
      </c>
      <c r="F131" s="40">
        <v>207.38333333333333</v>
      </c>
      <c r="G131" s="41">
        <v>205.01666666666665</v>
      </c>
      <c r="H131" s="41">
        <v>201.13333333333333</v>
      </c>
      <c r="I131" s="41">
        <v>198.76666666666665</v>
      </c>
      <c r="J131" s="41">
        <v>211.26666666666665</v>
      </c>
      <c r="K131" s="41">
        <v>213.63333333333333</v>
      </c>
      <c r="L131" s="41">
        <v>217.51666666666665</v>
      </c>
      <c r="M131" s="31">
        <v>209.75</v>
      </c>
      <c r="N131" s="31">
        <v>203.5</v>
      </c>
      <c r="O131" s="42">
        <v>22071000</v>
      </c>
      <c r="P131" s="43">
        <v>2.4081291759465478E-2</v>
      </c>
    </row>
    <row r="132" spans="1:16" ht="12.75" customHeight="1">
      <c r="A132" s="31">
        <v>122</v>
      </c>
      <c r="B132" s="32" t="s">
        <v>56</v>
      </c>
      <c r="C132" s="33" t="s">
        <v>153</v>
      </c>
      <c r="D132" s="34">
        <v>44525</v>
      </c>
      <c r="E132" s="40">
        <v>555.04999999999995</v>
      </c>
      <c r="F132" s="40">
        <v>554.9666666666667</v>
      </c>
      <c r="G132" s="41">
        <v>553.08333333333337</v>
      </c>
      <c r="H132" s="41">
        <v>551.11666666666667</v>
      </c>
      <c r="I132" s="41">
        <v>549.23333333333335</v>
      </c>
      <c r="J132" s="41">
        <v>556.93333333333339</v>
      </c>
      <c r="K132" s="41">
        <v>558.81666666666661</v>
      </c>
      <c r="L132" s="41">
        <v>560.78333333333342</v>
      </c>
      <c r="M132" s="31">
        <v>556.85</v>
      </c>
      <c r="N132" s="31">
        <v>553</v>
      </c>
      <c r="O132" s="42">
        <v>7232000</v>
      </c>
      <c r="P132" s="43">
        <v>4.1499515838981876E-4</v>
      </c>
    </row>
    <row r="133" spans="1:16" ht="12.75" customHeight="1">
      <c r="A133" s="31">
        <v>123</v>
      </c>
      <c r="B133" s="32" t="s">
        <v>49</v>
      </c>
      <c r="C133" s="33" t="s">
        <v>154</v>
      </c>
      <c r="D133" s="34">
        <v>44525</v>
      </c>
      <c r="E133" s="40">
        <v>7773.8</v>
      </c>
      <c r="F133" s="40">
        <v>7786.166666666667</v>
      </c>
      <c r="G133" s="41">
        <v>7739.7333333333336</v>
      </c>
      <c r="H133" s="41">
        <v>7705.666666666667</v>
      </c>
      <c r="I133" s="41">
        <v>7659.2333333333336</v>
      </c>
      <c r="J133" s="41">
        <v>7820.2333333333336</v>
      </c>
      <c r="K133" s="41">
        <v>7866.6666666666661</v>
      </c>
      <c r="L133" s="41">
        <v>7900.7333333333336</v>
      </c>
      <c r="M133" s="31">
        <v>7832.6</v>
      </c>
      <c r="N133" s="31">
        <v>7752.1</v>
      </c>
      <c r="O133" s="42">
        <v>2309000</v>
      </c>
      <c r="P133" s="43">
        <v>-1.686194820355398E-3</v>
      </c>
    </row>
    <row r="134" spans="1:16" ht="12.75" customHeight="1">
      <c r="A134" s="31">
        <v>124</v>
      </c>
      <c r="B134" s="32" t="s">
        <v>56</v>
      </c>
      <c r="C134" s="33" t="s">
        <v>155</v>
      </c>
      <c r="D134" s="34">
        <v>44525</v>
      </c>
      <c r="E134" s="40">
        <v>977.45</v>
      </c>
      <c r="F134" s="40">
        <v>976.94999999999993</v>
      </c>
      <c r="G134" s="41">
        <v>973.89999999999986</v>
      </c>
      <c r="H134" s="41">
        <v>970.34999999999991</v>
      </c>
      <c r="I134" s="41">
        <v>967.29999999999984</v>
      </c>
      <c r="J134" s="41">
        <v>980.49999999999989</v>
      </c>
      <c r="K134" s="41">
        <v>983.54999999999984</v>
      </c>
      <c r="L134" s="41">
        <v>987.09999999999991</v>
      </c>
      <c r="M134" s="31">
        <v>980</v>
      </c>
      <c r="N134" s="31">
        <v>973.4</v>
      </c>
      <c r="O134" s="42">
        <v>17625000</v>
      </c>
      <c r="P134" s="43">
        <v>-9.2113654077800606E-4</v>
      </c>
    </row>
    <row r="135" spans="1:16" ht="12.75" customHeight="1">
      <c r="A135" s="31">
        <v>125</v>
      </c>
      <c r="B135" s="32" t="s">
        <v>44</v>
      </c>
      <c r="C135" s="33" t="s">
        <v>459</v>
      </c>
      <c r="D135" s="34">
        <v>44525</v>
      </c>
      <c r="E135" s="40">
        <v>1771.15</v>
      </c>
      <c r="F135" s="40">
        <v>1772.1000000000001</v>
      </c>
      <c r="G135" s="41">
        <v>1760.2000000000003</v>
      </c>
      <c r="H135" s="41">
        <v>1749.2500000000002</v>
      </c>
      <c r="I135" s="41">
        <v>1737.3500000000004</v>
      </c>
      <c r="J135" s="41">
        <v>1783.0500000000002</v>
      </c>
      <c r="K135" s="41">
        <v>1794.9500000000003</v>
      </c>
      <c r="L135" s="41">
        <v>1805.9</v>
      </c>
      <c r="M135" s="31">
        <v>1784</v>
      </c>
      <c r="N135" s="31">
        <v>1761.15</v>
      </c>
      <c r="O135" s="42">
        <v>1448650</v>
      </c>
      <c r="P135" s="43">
        <v>7.2533849129593814E-4</v>
      </c>
    </row>
    <row r="136" spans="1:16" ht="12.75" customHeight="1">
      <c r="A136" s="31">
        <v>126</v>
      </c>
      <c r="B136" s="32" t="s">
        <v>47</v>
      </c>
      <c r="C136" s="33" t="s">
        <v>156</v>
      </c>
      <c r="D136" s="34">
        <v>44525</v>
      </c>
      <c r="E136" s="40">
        <v>2996.05</v>
      </c>
      <c r="F136" s="40">
        <v>2979.3166666666671</v>
      </c>
      <c r="G136" s="41">
        <v>2928.6833333333343</v>
      </c>
      <c r="H136" s="41">
        <v>2861.3166666666671</v>
      </c>
      <c r="I136" s="41">
        <v>2810.6833333333343</v>
      </c>
      <c r="J136" s="41">
        <v>3046.6833333333343</v>
      </c>
      <c r="K136" s="41">
        <v>3097.3166666666666</v>
      </c>
      <c r="L136" s="41">
        <v>3164.6833333333343</v>
      </c>
      <c r="M136" s="31">
        <v>3029.95</v>
      </c>
      <c r="N136" s="31">
        <v>2911.95</v>
      </c>
      <c r="O136" s="42">
        <v>699200</v>
      </c>
      <c r="P136" s="43">
        <v>1.1574074074074073E-2</v>
      </c>
    </row>
    <row r="137" spans="1:16" ht="12.75" customHeight="1">
      <c r="A137" s="31">
        <v>127</v>
      </c>
      <c r="B137" s="32" t="s">
        <v>63</v>
      </c>
      <c r="C137" s="33" t="s">
        <v>157</v>
      </c>
      <c r="D137" s="34">
        <v>44525</v>
      </c>
      <c r="E137" s="40">
        <v>978.85</v>
      </c>
      <c r="F137" s="40">
        <v>978.9666666666667</v>
      </c>
      <c r="G137" s="41">
        <v>974.73333333333335</v>
      </c>
      <c r="H137" s="41">
        <v>970.61666666666667</v>
      </c>
      <c r="I137" s="41">
        <v>966.38333333333333</v>
      </c>
      <c r="J137" s="41">
        <v>983.08333333333337</v>
      </c>
      <c r="K137" s="41">
        <v>987.31666666666672</v>
      </c>
      <c r="L137" s="41">
        <v>991.43333333333339</v>
      </c>
      <c r="M137" s="31">
        <v>983.2</v>
      </c>
      <c r="N137" s="31">
        <v>974.85</v>
      </c>
      <c r="O137" s="42">
        <v>2247700</v>
      </c>
      <c r="P137" s="43">
        <v>0</v>
      </c>
    </row>
    <row r="138" spans="1:16" ht="12.75" customHeight="1">
      <c r="A138" s="31">
        <v>128</v>
      </c>
      <c r="B138" s="32" t="s">
        <v>79</v>
      </c>
      <c r="C138" s="33" t="s">
        <v>158</v>
      </c>
      <c r="D138" s="34">
        <v>44525</v>
      </c>
      <c r="E138" s="40">
        <v>1010.6</v>
      </c>
      <c r="F138" s="40">
        <v>1011.7333333333332</v>
      </c>
      <c r="G138" s="41">
        <v>1006.9166666666665</v>
      </c>
      <c r="H138" s="41">
        <v>1003.2333333333332</v>
      </c>
      <c r="I138" s="41">
        <v>998.41666666666652</v>
      </c>
      <c r="J138" s="41">
        <v>1015.4166666666665</v>
      </c>
      <c r="K138" s="41">
        <v>1020.2333333333333</v>
      </c>
      <c r="L138" s="41">
        <v>1023.9166666666665</v>
      </c>
      <c r="M138" s="31">
        <v>1016.55</v>
      </c>
      <c r="N138" s="31">
        <v>1008.05</v>
      </c>
      <c r="O138" s="42">
        <v>3832200</v>
      </c>
      <c r="P138" s="43">
        <v>3.9295818924866398E-3</v>
      </c>
    </row>
    <row r="139" spans="1:16" ht="12.75" customHeight="1">
      <c r="A139" s="31">
        <v>129</v>
      </c>
      <c r="B139" s="32" t="s">
        <v>87</v>
      </c>
      <c r="C139" s="33" t="s">
        <v>159</v>
      </c>
      <c r="D139" s="34">
        <v>44525</v>
      </c>
      <c r="E139" s="40">
        <v>4675.3500000000004</v>
      </c>
      <c r="F139" s="40">
        <v>4672.5166666666664</v>
      </c>
      <c r="G139" s="41">
        <v>4648.333333333333</v>
      </c>
      <c r="H139" s="41">
        <v>4621.3166666666666</v>
      </c>
      <c r="I139" s="41">
        <v>4597.1333333333332</v>
      </c>
      <c r="J139" s="41">
        <v>4699.5333333333328</v>
      </c>
      <c r="K139" s="41">
        <v>4723.7166666666672</v>
      </c>
      <c r="L139" s="41">
        <v>4750.7333333333327</v>
      </c>
      <c r="M139" s="31">
        <v>4696.7</v>
      </c>
      <c r="N139" s="31">
        <v>4645.5</v>
      </c>
      <c r="O139" s="42">
        <v>2154800</v>
      </c>
      <c r="P139" s="43">
        <v>-1.4828544949026877E-3</v>
      </c>
    </row>
    <row r="140" spans="1:16" ht="12.75" customHeight="1">
      <c r="A140" s="31">
        <v>130</v>
      </c>
      <c r="B140" s="32" t="s">
        <v>49</v>
      </c>
      <c r="C140" s="33" t="s">
        <v>160</v>
      </c>
      <c r="D140" s="34">
        <v>44525</v>
      </c>
      <c r="E140" s="40">
        <v>230.4</v>
      </c>
      <c r="F140" s="40">
        <v>231.08333333333334</v>
      </c>
      <c r="G140" s="41">
        <v>228.81666666666669</v>
      </c>
      <c r="H140" s="41">
        <v>227.23333333333335</v>
      </c>
      <c r="I140" s="41">
        <v>224.9666666666667</v>
      </c>
      <c r="J140" s="41">
        <v>232.66666666666669</v>
      </c>
      <c r="K140" s="41">
        <v>234.93333333333334</v>
      </c>
      <c r="L140" s="41">
        <v>236.51666666666668</v>
      </c>
      <c r="M140" s="31">
        <v>233.35</v>
      </c>
      <c r="N140" s="31">
        <v>229.5</v>
      </c>
      <c r="O140" s="42">
        <v>30457000</v>
      </c>
      <c r="P140" s="43">
        <v>1.9573978123200923E-3</v>
      </c>
    </row>
    <row r="141" spans="1:16" ht="12.75" customHeight="1">
      <c r="A141" s="31">
        <v>131</v>
      </c>
      <c r="B141" s="32" t="s">
        <v>87</v>
      </c>
      <c r="C141" s="33" t="s">
        <v>161</v>
      </c>
      <c r="D141" s="34">
        <v>44525</v>
      </c>
      <c r="E141" s="40">
        <v>3327.4</v>
      </c>
      <c r="F141" s="40">
        <v>3326.4333333333329</v>
      </c>
      <c r="G141" s="41">
        <v>3303.8666666666659</v>
      </c>
      <c r="H141" s="41">
        <v>3280.333333333333</v>
      </c>
      <c r="I141" s="41">
        <v>3257.766666666666</v>
      </c>
      <c r="J141" s="41">
        <v>3349.9666666666658</v>
      </c>
      <c r="K141" s="41">
        <v>3372.5333333333324</v>
      </c>
      <c r="L141" s="41">
        <v>3396.0666666666657</v>
      </c>
      <c r="M141" s="31">
        <v>3349</v>
      </c>
      <c r="N141" s="31">
        <v>3302.9</v>
      </c>
      <c r="O141" s="42">
        <v>1351675</v>
      </c>
      <c r="P141" s="43">
        <v>-2.1593090211132438E-3</v>
      </c>
    </row>
    <row r="142" spans="1:16" ht="12.75" customHeight="1">
      <c r="A142" s="31">
        <v>132</v>
      </c>
      <c r="B142" s="32" t="s">
        <v>49</v>
      </c>
      <c r="C142" s="33" t="s">
        <v>162</v>
      </c>
      <c r="D142" s="34">
        <v>44525</v>
      </c>
      <c r="E142" s="40">
        <v>78525.55</v>
      </c>
      <c r="F142" s="40">
        <v>78475.416666666672</v>
      </c>
      <c r="G142" s="41">
        <v>78350.133333333346</v>
      </c>
      <c r="H142" s="41">
        <v>78174.716666666674</v>
      </c>
      <c r="I142" s="41">
        <v>78049.433333333349</v>
      </c>
      <c r="J142" s="41">
        <v>78650.833333333343</v>
      </c>
      <c r="K142" s="41">
        <v>78776.116666666669</v>
      </c>
      <c r="L142" s="41">
        <v>78951.53333333334</v>
      </c>
      <c r="M142" s="31">
        <v>78600.7</v>
      </c>
      <c r="N142" s="31">
        <v>78300</v>
      </c>
      <c r="O142" s="42">
        <v>60870</v>
      </c>
      <c r="P142" s="43">
        <v>-3.6012440661319363E-3</v>
      </c>
    </row>
    <row r="143" spans="1:16" ht="12.75" customHeight="1">
      <c r="A143" s="31">
        <v>133</v>
      </c>
      <c r="B143" s="32" t="s">
        <v>63</v>
      </c>
      <c r="C143" s="33" t="s">
        <v>163</v>
      </c>
      <c r="D143" s="34">
        <v>44525</v>
      </c>
      <c r="E143" s="40">
        <v>1535.35</v>
      </c>
      <c r="F143" s="40">
        <v>1530.75</v>
      </c>
      <c r="G143" s="41">
        <v>1501.5</v>
      </c>
      <c r="H143" s="41">
        <v>1467.65</v>
      </c>
      <c r="I143" s="41">
        <v>1438.4</v>
      </c>
      <c r="J143" s="41">
        <v>1564.6</v>
      </c>
      <c r="K143" s="41">
        <v>1593.85</v>
      </c>
      <c r="L143" s="41">
        <v>1627.6999999999998</v>
      </c>
      <c r="M143" s="31">
        <v>1560</v>
      </c>
      <c r="N143" s="31">
        <v>1496.9</v>
      </c>
      <c r="O143" s="42">
        <v>3544500</v>
      </c>
      <c r="P143" s="43">
        <v>-4.128207728978598E-2</v>
      </c>
    </row>
    <row r="144" spans="1:16" ht="12.75" customHeight="1">
      <c r="A144" s="31">
        <v>134</v>
      </c>
      <c r="B144" s="32" t="s">
        <v>44</v>
      </c>
      <c r="C144" s="33" t="s">
        <v>164</v>
      </c>
      <c r="D144" s="34">
        <v>44525</v>
      </c>
      <c r="E144" s="40">
        <v>422.45</v>
      </c>
      <c r="F144" s="40">
        <v>421.98333333333335</v>
      </c>
      <c r="G144" s="41">
        <v>420.51666666666671</v>
      </c>
      <c r="H144" s="41">
        <v>418.58333333333337</v>
      </c>
      <c r="I144" s="41">
        <v>417.11666666666673</v>
      </c>
      <c r="J144" s="41">
        <v>423.91666666666669</v>
      </c>
      <c r="K144" s="41">
        <v>425.38333333333338</v>
      </c>
      <c r="L144" s="41">
        <v>427.31666666666666</v>
      </c>
      <c r="M144" s="31">
        <v>423.45</v>
      </c>
      <c r="N144" s="31">
        <v>420.05</v>
      </c>
      <c r="O144" s="42">
        <v>3200000</v>
      </c>
      <c r="P144" s="43">
        <v>-5.9642147117296221E-3</v>
      </c>
    </row>
    <row r="145" spans="1:16" ht="12.75" customHeight="1">
      <c r="A145" s="31">
        <v>135</v>
      </c>
      <c r="B145" s="32" t="s">
        <v>120</v>
      </c>
      <c r="C145" s="33" t="s">
        <v>165</v>
      </c>
      <c r="D145" s="34">
        <v>44525</v>
      </c>
      <c r="E145" s="40">
        <v>99.9</v>
      </c>
      <c r="F145" s="40">
        <v>100.10000000000001</v>
      </c>
      <c r="G145" s="41">
        <v>98.850000000000023</v>
      </c>
      <c r="H145" s="41">
        <v>97.800000000000011</v>
      </c>
      <c r="I145" s="41">
        <v>96.550000000000026</v>
      </c>
      <c r="J145" s="41">
        <v>101.15000000000002</v>
      </c>
      <c r="K145" s="41">
        <v>102.39999999999999</v>
      </c>
      <c r="L145" s="41">
        <v>103.45000000000002</v>
      </c>
      <c r="M145" s="31">
        <v>101.35</v>
      </c>
      <c r="N145" s="31">
        <v>99.05</v>
      </c>
      <c r="O145" s="42">
        <v>94044000</v>
      </c>
      <c r="P145" s="43">
        <v>3.6166365280289331E-4</v>
      </c>
    </row>
    <row r="146" spans="1:16" ht="12.75" customHeight="1">
      <c r="A146" s="31">
        <v>136</v>
      </c>
      <c r="B146" s="32" t="s">
        <v>44</v>
      </c>
      <c r="C146" s="33" t="s">
        <v>166</v>
      </c>
      <c r="D146" s="34">
        <v>44525</v>
      </c>
      <c r="E146" s="40">
        <v>6123.2</v>
      </c>
      <c r="F146" s="40">
        <v>6122.7833333333328</v>
      </c>
      <c r="G146" s="41">
        <v>6105.5666666666657</v>
      </c>
      <c r="H146" s="41">
        <v>6087.9333333333325</v>
      </c>
      <c r="I146" s="41">
        <v>6070.7166666666653</v>
      </c>
      <c r="J146" s="41">
        <v>6140.4166666666661</v>
      </c>
      <c r="K146" s="41">
        <v>6157.6333333333332</v>
      </c>
      <c r="L146" s="41">
        <v>6175.2666666666664</v>
      </c>
      <c r="M146" s="31">
        <v>6140</v>
      </c>
      <c r="N146" s="31">
        <v>6105.15</v>
      </c>
      <c r="O146" s="42">
        <v>931625</v>
      </c>
      <c r="P146" s="43">
        <v>-5.2055525894287242E-3</v>
      </c>
    </row>
    <row r="147" spans="1:16" ht="12.75" customHeight="1">
      <c r="A147" s="31">
        <v>137</v>
      </c>
      <c r="B147" s="32" t="s">
        <v>38</v>
      </c>
      <c r="C147" s="33" t="s">
        <v>167</v>
      </c>
      <c r="D147" s="34">
        <v>44525</v>
      </c>
      <c r="E147" s="40">
        <v>3445.7</v>
      </c>
      <c r="F147" s="40">
        <v>3445.9333333333329</v>
      </c>
      <c r="G147" s="41">
        <v>3433.8666666666659</v>
      </c>
      <c r="H147" s="41">
        <v>3422.0333333333328</v>
      </c>
      <c r="I147" s="41">
        <v>3409.9666666666658</v>
      </c>
      <c r="J147" s="41">
        <v>3457.766666666666</v>
      </c>
      <c r="K147" s="41">
        <v>3469.8333333333326</v>
      </c>
      <c r="L147" s="41">
        <v>3481.6666666666661</v>
      </c>
      <c r="M147" s="31">
        <v>3458</v>
      </c>
      <c r="N147" s="31">
        <v>3434.1</v>
      </c>
      <c r="O147" s="42">
        <v>660150</v>
      </c>
      <c r="P147" s="43">
        <v>-3.4071550255536625E-4</v>
      </c>
    </row>
    <row r="148" spans="1:16" ht="12.75" customHeight="1">
      <c r="A148" s="31">
        <v>138</v>
      </c>
      <c r="B148" s="32" t="s">
        <v>56</v>
      </c>
      <c r="C148" s="33" t="s">
        <v>168</v>
      </c>
      <c r="D148" s="34">
        <v>44525</v>
      </c>
      <c r="E148" s="40">
        <v>18843.8</v>
      </c>
      <c r="F148" s="40">
        <v>18832.933333333334</v>
      </c>
      <c r="G148" s="41">
        <v>18810.866666666669</v>
      </c>
      <c r="H148" s="41">
        <v>18777.933333333334</v>
      </c>
      <c r="I148" s="41">
        <v>18755.866666666669</v>
      </c>
      <c r="J148" s="41">
        <v>18865.866666666669</v>
      </c>
      <c r="K148" s="41">
        <v>18887.933333333334</v>
      </c>
      <c r="L148" s="41">
        <v>18920.866666666669</v>
      </c>
      <c r="M148" s="31">
        <v>18855</v>
      </c>
      <c r="N148" s="31">
        <v>18800</v>
      </c>
      <c r="O148" s="42">
        <v>266200</v>
      </c>
      <c r="P148" s="43">
        <v>1.8786398647379298E-4</v>
      </c>
    </row>
    <row r="149" spans="1:16" ht="12.75" customHeight="1">
      <c r="A149" s="31">
        <v>139</v>
      </c>
      <c r="B149" s="32" t="s">
        <v>120</v>
      </c>
      <c r="C149" s="33" t="s">
        <v>169</v>
      </c>
      <c r="D149" s="34">
        <v>44525</v>
      </c>
      <c r="E149" s="40">
        <v>142.9</v>
      </c>
      <c r="F149" s="40">
        <v>142.93333333333337</v>
      </c>
      <c r="G149" s="41">
        <v>142.56666666666672</v>
      </c>
      <c r="H149" s="41">
        <v>142.23333333333335</v>
      </c>
      <c r="I149" s="41">
        <v>141.8666666666667</v>
      </c>
      <c r="J149" s="41">
        <v>143.26666666666674</v>
      </c>
      <c r="K149" s="41">
        <v>143.63333333333335</v>
      </c>
      <c r="L149" s="41">
        <v>143.96666666666675</v>
      </c>
      <c r="M149" s="31">
        <v>143.30000000000001</v>
      </c>
      <c r="N149" s="31">
        <v>142.6</v>
      </c>
      <c r="O149" s="42">
        <v>93893800</v>
      </c>
      <c r="P149" s="43">
        <v>1.4291839359725598E-3</v>
      </c>
    </row>
    <row r="150" spans="1:16" ht="12.75" customHeight="1">
      <c r="A150" s="31">
        <v>140</v>
      </c>
      <c r="B150" s="32" t="s">
        <v>170</v>
      </c>
      <c r="C150" s="33" t="s">
        <v>171</v>
      </c>
      <c r="D150" s="34">
        <v>44525</v>
      </c>
      <c r="E150" s="40">
        <v>137.35</v>
      </c>
      <c r="F150" s="40">
        <v>137.55000000000001</v>
      </c>
      <c r="G150" s="41">
        <v>136.85000000000002</v>
      </c>
      <c r="H150" s="41">
        <v>136.35000000000002</v>
      </c>
      <c r="I150" s="41">
        <v>135.65000000000003</v>
      </c>
      <c r="J150" s="41">
        <v>138.05000000000001</v>
      </c>
      <c r="K150" s="41">
        <v>138.75</v>
      </c>
      <c r="L150" s="41">
        <v>139.25</v>
      </c>
      <c r="M150" s="31">
        <v>138.25</v>
      </c>
      <c r="N150" s="31">
        <v>137.05000000000001</v>
      </c>
      <c r="O150" s="42">
        <v>42983700</v>
      </c>
      <c r="P150" s="43">
        <v>-6.4558629776021084E-3</v>
      </c>
    </row>
    <row r="151" spans="1:16" ht="12.75" customHeight="1">
      <c r="A151" s="31">
        <v>141</v>
      </c>
      <c r="B151" s="32" t="s">
        <v>97</v>
      </c>
      <c r="C151" s="33" t="s">
        <v>270</v>
      </c>
      <c r="D151" s="34">
        <v>44525</v>
      </c>
      <c r="E151" s="40">
        <v>1033.8499999999999</v>
      </c>
      <c r="F151" s="40">
        <v>1034.3333333333333</v>
      </c>
      <c r="G151" s="41">
        <v>1024.5166666666664</v>
      </c>
      <c r="H151" s="41">
        <v>1015.1833333333332</v>
      </c>
      <c r="I151" s="41">
        <v>1005.3666666666663</v>
      </c>
      <c r="J151" s="41">
        <v>1043.6666666666665</v>
      </c>
      <c r="K151" s="41">
        <v>1053.4833333333336</v>
      </c>
      <c r="L151" s="41">
        <v>1062.8166666666666</v>
      </c>
      <c r="M151" s="31">
        <v>1044.1500000000001</v>
      </c>
      <c r="N151" s="31">
        <v>1025</v>
      </c>
      <c r="O151" s="42">
        <v>1941100</v>
      </c>
      <c r="P151" s="43">
        <v>-1.1408199643493761E-2</v>
      </c>
    </row>
    <row r="152" spans="1:16" ht="12.75" customHeight="1">
      <c r="A152" s="31">
        <v>142</v>
      </c>
      <c r="B152" s="32" t="s">
        <v>87</v>
      </c>
      <c r="C152" s="33" t="s">
        <v>470</v>
      </c>
      <c r="D152" s="34">
        <v>44525</v>
      </c>
      <c r="E152" s="40">
        <v>4424.5</v>
      </c>
      <c r="F152" s="40">
        <v>4424.833333333333</v>
      </c>
      <c r="G152" s="41">
        <v>4409.7166666666662</v>
      </c>
      <c r="H152" s="41">
        <v>4394.9333333333334</v>
      </c>
      <c r="I152" s="41">
        <v>4379.8166666666666</v>
      </c>
      <c r="J152" s="41">
        <v>4439.6166666666659</v>
      </c>
      <c r="K152" s="41">
        <v>4454.7333333333327</v>
      </c>
      <c r="L152" s="41">
        <v>4469.5166666666655</v>
      </c>
      <c r="M152" s="31">
        <v>4439.95</v>
      </c>
      <c r="N152" s="31">
        <v>4410.05</v>
      </c>
      <c r="O152" s="42">
        <v>807125</v>
      </c>
      <c r="P152" s="43">
        <v>-1.548467017652524E-4</v>
      </c>
    </row>
    <row r="153" spans="1:16" ht="12.75" customHeight="1">
      <c r="A153" s="31">
        <v>143</v>
      </c>
      <c r="B153" s="32" t="s">
        <v>79</v>
      </c>
      <c r="C153" s="33" t="s">
        <v>172</v>
      </c>
      <c r="D153" s="34">
        <v>44525</v>
      </c>
      <c r="E153" s="40">
        <v>150.94999999999999</v>
      </c>
      <c r="F153" s="40">
        <v>150.9</v>
      </c>
      <c r="G153" s="41">
        <v>150.10000000000002</v>
      </c>
      <c r="H153" s="41">
        <v>149.25000000000003</v>
      </c>
      <c r="I153" s="41">
        <v>148.45000000000005</v>
      </c>
      <c r="J153" s="41">
        <v>151.75</v>
      </c>
      <c r="K153" s="41">
        <v>152.55000000000001</v>
      </c>
      <c r="L153" s="41">
        <v>153.39999999999998</v>
      </c>
      <c r="M153" s="31">
        <v>151.69999999999999</v>
      </c>
      <c r="N153" s="31">
        <v>150.05000000000001</v>
      </c>
      <c r="O153" s="42">
        <v>48379100</v>
      </c>
      <c r="P153" s="43">
        <v>-3.8052957031869351E-3</v>
      </c>
    </row>
    <row r="154" spans="1:16" ht="12.75" customHeight="1">
      <c r="A154" s="31">
        <v>144</v>
      </c>
      <c r="B154" s="32" t="s">
        <v>40</v>
      </c>
      <c r="C154" s="33" t="s">
        <v>173</v>
      </c>
      <c r="D154" s="34">
        <v>44525</v>
      </c>
      <c r="E154" s="40">
        <v>39290.6</v>
      </c>
      <c r="F154" s="40">
        <v>39178.85</v>
      </c>
      <c r="G154" s="41">
        <v>38988.799999999996</v>
      </c>
      <c r="H154" s="41">
        <v>38687</v>
      </c>
      <c r="I154" s="41">
        <v>38496.949999999997</v>
      </c>
      <c r="J154" s="41">
        <v>39480.649999999994</v>
      </c>
      <c r="K154" s="41">
        <v>39670.699999999997</v>
      </c>
      <c r="L154" s="41">
        <v>39972.499999999993</v>
      </c>
      <c r="M154" s="31">
        <v>39368.9</v>
      </c>
      <c r="N154" s="31">
        <v>38877.050000000003</v>
      </c>
      <c r="O154" s="42">
        <v>98610</v>
      </c>
      <c r="P154" s="43">
        <v>7.3551946061906218E-3</v>
      </c>
    </row>
    <row r="155" spans="1:16" ht="12.75" customHeight="1">
      <c r="A155" s="31">
        <v>145</v>
      </c>
      <c r="B155" s="337" t="s">
        <v>47</v>
      </c>
      <c r="C155" s="33" t="s">
        <v>174</v>
      </c>
      <c r="D155" s="34">
        <v>44525</v>
      </c>
      <c r="E155" s="40">
        <v>2755.45</v>
      </c>
      <c r="F155" s="40">
        <v>2748.8166666666671</v>
      </c>
      <c r="G155" s="41">
        <v>2732.5833333333339</v>
      </c>
      <c r="H155" s="41">
        <v>2709.7166666666667</v>
      </c>
      <c r="I155" s="41">
        <v>2693.4833333333336</v>
      </c>
      <c r="J155" s="41">
        <v>2771.6833333333343</v>
      </c>
      <c r="K155" s="41">
        <v>2787.916666666667</v>
      </c>
      <c r="L155" s="41">
        <v>2810.7833333333347</v>
      </c>
      <c r="M155" s="31">
        <v>2765.05</v>
      </c>
      <c r="N155" s="31">
        <v>2725.95</v>
      </c>
      <c r="O155" s="42">
        <v>3615425</v>
      </c>
      <c r="P155" s="43">
        <v>-7.6057195010648004E-5</v>
      </c>
    </row>
    <row r="156" spans="1:16" ht="12.75" customHeight="1">
      <c r="A156" s="31">
        <v>146</v>
      </c>
      <c r="B156" s="32" t="s">
        <v>87</v>
      </c>
      <c r="C156" s="33" t="s">
        <v>475</v>
      </c>
      <c r="D156" s="34">
        <v>44525</v>
      </c>
      <c r="E156" s="40">
        <v>4057.8</v>
      </c>
      <c r="F156" s="40">
        <v>4047.9333333333329</v>
      </c>
      <c r="G156" s="41">
        <v>4023.8666666666659</v>
      </c>
      <c r="H156" s="41">
        <v>3989.9333333333329</v>
      </c>
      <c r="I156" s="41">
        <v>3965.8666666666659</v>
      </c>
      <c r="J156" s="41">
        <v>4081.8666666666659</v>
      </c>
      <c r="K156" s="41">
        <v>4105.9333333333325</v>
      </c>
      <c r="L156" s="41">
        <v>4139.8666666666659</v>
      </c>
      <c r="M156" s="31">
        <v>4072</v>
      </c>
      <c r="N156" s="31">
        <v>4014</v>
      </c>
      <c r="O156" s="42">
        <v>268350</v>
      </c>
      <c r="P156" s="43">
        <v>-2.787068004459309E-3</v>
      </c>
    </row>
    <row r="157" spans="1:16" ht="12.75" customHeight="1">
      <c r="A157" s="31">
        <v>147</v>
      </c>
      <c r="B157" s="32" t="s">
        <v>79</v>
      </c>
      <c r="C157" s="33" t="s">
        <v>175</v>
      </c>
      <c r="D157" s="34">
        <v>44525</v>
      </c>
      <c r="E157" s="40">
        <v>225.65</v>
      </c>
      <c r="F157" s="40">
        <v>225.73333333333335</v>
      </c>
      <c r="G157" s="41">
        <v>225.26666666666671</v>
      </c>
      <c r="H157" s="41">
        <v>224.88333333333335</v>
      </c>
      <c r="I157" s="41">
        <v>224.41666666666671</v>
      </c>
      <c r="J157" s="41">
        <v>226.1166666666667</v>
      </c>
      <c r="K157" s="41">
        <v>226.58333333333334</v>
      </c>
      <c r="L157" s="41">
        <v>226.9666666666667</v>
      </c>
      <c r="M157" s="31">
        <v>226.2</v>
      </c>
      <c r="N157" s="31">
        <v>225.35</v>
      </c>
      <c r="O157" s="42">
        <v>17916000</v>
      </c>
      <c r="P157" s="43">
        <v>-6.6934404283801872E-4</v>
      </c>
    </row>
    <row r="158" spans="1:16" ht="12.75" customHeight="1">
      <c r="A158" s="31">
        <v>148</v>
      </c>
      <c r="B158" s="32" t="s">
        <v>63</v>
      </c>
      <c r="C158" s="33" t="s">
        <v>176</v>
      </c>
      <c r="D158" s="34">
        <v>44525</v>
      </c>
      <c r="E158" s="40">
        <v>136.94999999999999</v>
      </c>
      <c r="F158" s="40">
        <v>136.76666666666668</v>
      </c>
      <c r="G158" s="41">
        <v>136.38333333333335</v>
      </c>
      <c r="H158" s="41">
        <v>135.81666666666666</v>
      </c>
      <c r="I158" s="41">
        <v>135.43333333333334</v>
      </c>
      <c r="J158" s="41">
        <v>137.33333333333337</v>
      </c>
      <c r="K158" s="41">
        <v>137.7166666666667</v>
      </c>
      <c r="L158" s="41">
        <v>138.28333333333339</v>
      </c>
      <c r="M158" s="31">
        <v>137.15</v>
      </c>
      <c r="N158" s="31">
        <v>136.19999999999999</v>
      </c>
      <c r="O158" s="42">
        <v>38836800</v>
      </c>
      <c r="P158" s="43">
        <v>1.0159651669085631E-2</v>
      </c>
    </row>
    <row r="159" spans="1:16" ht="12.75" customHeight="1">
      <c r="A159" s="31">
        <v>149</v>
      </c>
      <c r="B159" s="32" t="s">
        <v>47</v>
      </c>
      <c r="C159" s="33" t="s">
        <v>177</v>
      </c>
      <c r="D159" s="34">
        <v>44525</v>
      </c>
      <c r="E159" s="40">
        <v>5011.55</v>
      </c>
      <c r="F159" s="40">
        <v>5000.8499999999995</v>
      </c>
      <c r="G159" s="41">
        <v>4967.4499999999989</v>
      </c>
      <c r="H159" s="41">
        <v>4923.3499999999995</v>
      </c>
      <c r="I159" s="41">
        <v>4889.9499999999989</v>
      </c>
      <c r="J159" s="41">
        <v>5044.9499999999989</v>
      </c>
      <c r="K159" s="41">
        <v>5078.3499999999985</v>
      </c>
      <c r="L159" s="41">
        <v>5122.4499999999989</v>
      </c>
      <c r="M159" s="31">
        <v>5034.25</v>
      </c>
      <c r="N159" s="31">
        <v>4956.75</v>
      </c>
      <c r="O159" s="42">
        <v>199875</v>
      </c>
      <c r="P159" s="43">
        <v>-4.9782202862476664E-3</v>
      </c>
    </row>
    <row r="160" spans="1:16" ht="12.75" customHeight="1">
      <c r="A160" s="31">
        <v>150</v>
      </c>
      <c r="B160" s="32" t="s">
        <v>56</v>
      </c>
      <c r="C160" s="33" t="s">
        <v>178</v>
      </c>
      <c r="D160" s="34">
        <v>44525</v>
      </c>
      <c r="E160" s="40">
        <v>2410.35</v>
      </c>
      <c r="F160" s="40">
        <v>2397.0166666666669</v>
      </c>
      <c r="G160" s="41">
        <v>2379.0333333333338</v>
      </c>
      <c r="H160" s="41">
        <v>2347.7166666666667</v>
      </c>
      <c r="I160" s="41">
        <v>2329.7333333333336</v>
      </c>
      <c r="J160" s="41">
        <v>2428.3333333333339</v>
      </c>
      <c r="K160" s="41">
        <v>2446.3166666666666</v>
      </c>
      <c r="L160" s="41">
        <v>2477.6333333333341</v>
      </c>
      <c r="M160" s="31">
        <v>2415</v>
      </c>
      <c r="N160" s="31">
        <v>2365.6999999999998</v>
      </c>
      <c r="O160" s="42">
        <v>2148750</v>
      </c>
      <c r="P160" s="43">
        <v>1.487778958554729E-2</v>
      </c>
    </row>
    <row r="161" spans="1:16" ht="12.75" customHeight="1">
      <c r="A161" s="31">
        <v>151</v>
      </c>
      <c r="B161" s="32" t="s">
        <v>38</v>
      </c>
      <c r="C161" s="33" t="s">
        <v>179</v>
      </c>
      <c r="D161" s="34">
        <v>44525</v>
      </c>
      <c r="E161" s="40">
        <v>2753.05</v>
      </c>
      <c r="F161" s="40">
        <v>2752.4666666666667</v>
      </c>
      <c r="G161" s="41">
        <v>2740.4333333333334</v>
      </c>
      <c r="H161" s="41">
        <v>2727.8166666666666</v>
      </c>
      <c r="I161" s="41">
        <v>2715.7833333333333</v>
      </c>
      <c r="J161" s="41">
        <v>2765.0833333333335</v>
      </c>
      <c r="K161" s="41">
        <v>2777.1166666666672</v>
      </c>
      <c r="L161" s="41">
        <v>2789.7333333333336</v>
      </c>
      <c r="M161" s="31">
        <v>2764.5</v>
      </c>
      <c r="N161" s="31">
        <v>2739.85</v>
      </c>
      <c r="O161" s="42">
        <v>1515250</v>
      </c>
      <c r="P161" s="43">
        <v>7.4800531914893621E-3</v>
      </c>
    </row>
    <row r="162" spans="1:16" ht="12.75" customHeight="1">
      <c r="A162" s="31">
        <v>152</v>
      </c>
      <c r="B162" s="32" t="s">
        <v>58</v>
      </c>
      <c r="C162" s="33" t="s">
        <v>180</v>
      </c>
      <c r="D162" s="34">
        <v>44525</v>
      </c>
      <c r="E162" s="40">
        <v>41.9</v>
      </c>
      <c r="F162" s="40">
        <v>41.85</v>
      </c>
      <c r="G162" s="41">
        <v>41.7</v>
      </c>
      <c r="H162" s="41">
        <v>41.5</v>
      </c>
      <c r="I162" s="41">
        <v>41.35</v>
      </c>
      <c r="J162" s="41">
        <v>42.050000000000004</v>
      </c>
      <c r="K162" s="41">
        <v>42.199999999999996</v>
      </c>
      <c r="L162" s="41">
        <v>42.400000000000006</v>
      </c>
      <c r="M162" s="31">
        <v>42</v>
      </c>
      <c r="N162" s="31">
        <v>41.65</v>
      </c>
      <c r="O162" s="42">
        <v>311232000</v>
      </c>
      <c r="P162" s="43">
        <v>-3.0750307503075031E-3</v>
      </c>
    </row>
    <row r="163" spans="1:16" ht="12.75" customHeight="1">
      <c r="A163" s="31">
        <v>153</v>
      </c>
      <c r="B163" s="32" t="s">
        <v>44</v>
      </c>
      <c r="C163" s="33" t="s">
        <v>272</v>
      </c>
      <c r="D163" s="34">
        <v>44525</v>
      </c>
      <c r="E163" s="40">
        <v>2372.65</v>
      </c>
      <c r="F163" s="40">
        <v>2371.2666666666669</v>
      </c>
      <c r="G163" s="41">
        <v>2357.5833333333339</v>
      </c>
      <c r="H163" s="41">
        <v>2342.5166666666669</v>
      </c>
      <c r="I163" s="41">
        <v>2328.8333333333339</v>
      </c>
      <c r="J163" s="41">
        <v>2386.3333333333339</v>
      </c>
      <c r="K163" s="41">
        <v>2400.0166666666673</v>
      </c>
      <c r="L163" s="41">
        <v>2415.0833333333339</v>
      </c>
      <c r="M163" s="31">
        <v>2384.9499999999998</v>
      </c>
      <c r="N163" s="31">
        <v>2356.1999999999998</v>
      </c>
      <c r="O163" s="42">
        <v>925200</v>
      </c>
      <c r="P163" s="43">
        <v>-1.6186468112657818E-3</v>
      </c>
    </row>
    <row r="164" spans="1:16" ht="12.75" customHeight="1">
      <c r="A164" s="31">
        <v>154</v>
      </c>
      <c r="B164" s="32" t="s">
        <v>170</v>
      </c>
      <c r="C164" s="33" t="s">
        <v>181</v>
      </c>
      <c r="D164" s="34">
        <v>44525</v>
      </c>
      <c r="E164" s="40">
        <v>185.4</v>
      </c>
      <c r="F164" s="40">
        <v>185.28333333333333</v>
      </c>
      <c r="G164" s="41">
        <v>184.96666666666667</v>
      </c>
      <c r="H164" s="41">
        <v>184.53333333333333</v>
      </c>
      <c r="I164" s="41">
        <v>184.21666666666667</v>
      </c>
      <c r="J164" s="41">
        <v>185.71666666666667</v>
      </c>
      <c r="K164" s="41">
        <v>186.03333333333333</v>
      </c>
      <c r="L164" s="41">
        <v>186.46666666666667</v>
      </c>
      <c r="M164" s="31">
        <v>185.6</v>
      </c>
      <c r="N164" s="31">
        <v>184.85</v>
      </c>
      <c r="O164" s="42">
        <v>21790638</v>
      </c>
      <c r="P164" s="43">
        <v>-1.2805025368446485E-2</v>
      </c>
    </row>
    <row r="165" spans="1:16" ht="12.75" customHeight="1">
      <c r="A165" s="31">
        <v>155</v>
      </c>
      <c r="B165" s="32" t="s">
        <v>182</v>
      </c>
      <c r="C165" s="33" t="s">
        <v>183</v>
      </c>
      <c r="D165" s="34">
        <v>44525</v>
      </c>
      <c r="E165" s="40">
        <v>1771.75</v>
      </c>
      <c r="F165" s="40">
        <v>1768.0833333333333</v>
      </c>
      <c r="G165" s="41">
        <v>1757.6666666666665</v>
      </c>
      <c r="H165" s="41">
        <v>1743.5833333333333</v>
      </c>
      <c r="I165" s="41">
        <v>1733.1666666666665</v>
      </c>
      <c r="J165" s="41">
        <v>1782.1666666666665</v>
      </c>
      <c r="K165" s="41">
        <v>1792.583333333333</v>
      </c>
      <c r="L165" s="41">
        <v>1806.6666666666665</v>
      </c>
      <c r="M165" s="31">
        <v>1778.5</v>
      </c>
      <c r="N165" s="31">
        <v>1754</v>
      </c>
      <c r="O165" s="42">
        <v>3140005</v>
      </c>
      <c r="P165" s="43">
        <v>8.1013981445184902E-3</v>
      </c>
    </row>
    <row r="166" spans="1:16" ht="12.75" customHeight="1">
      <c r="A166" s="31">
        <v>156</v>
      </c>
      <c r="B166" s="32" t="s">
        <v>42</v>
      </c>
      <c r="C166" s="33" t="s">
        <v>184</v>
      </c>
      <c r="D166" s="34">
        <v>44525</v>
      </c>
      <c r="E166" s="40">
        <v>1091.9000000000001</v>
      </c>
      <c r="F166" s="40">
        <v>1090.6000000000001</v>
      </c>
      <c r="G166" s="41">
        <v>1081.3000000000002</v>
      </c>
      <c r="H166" s="41">
        <v>1070.7</v>
      </c>
      <c r="I166" s="41">
        <v>1061.4000000000001</v>
      </c>
      <c r="J166" s="41">
        <v>1101.2000000000003</v>
      </c>
      <c r="K166" s="41">
        <v>1110.5</v>
      </c>
      <c r="L166" s="41">
        <v>1121.1000000000004</v>
      </c>
      <c r="M166" s="31">
        <v>1099.9000000000001</v>
      </c>
      <c r="N166" s="31">
        <v>1080</v>
      </c>
      <c r="O166" s="42">
        <v>2559350</v>
      </c>
      <c r="P166" s="43">
        <v>6.3502673796791446E-3</v>
      </c>
    </row>
    <row r="167" spans="1:16" ht="12.75" customHeight="1">
      <c r="A167" s="31">
        <v>157</v>
      </c>
      <c r="B167" s="32" t="s">
        <v>58</v>
      </c>
      <c r="C167" s="33" t="s">
        <v>185</v>
      </c>
      <c r="D167" s="34">
        <v>44525</v>
      </c>
      <c r="E167" s="40">
        <v>204.3</v>
      </c>
      <c r="F167" s="40">
        <v>204.65</v>
      </c>
      <c r="G167" s="41">
        <v>203.15</v>
      </c>
      <c r="H167" s="41">
        <v>202</v>
      </c>
      <c r="I167" s="41">
        <v>200.5</v>
      </c>
      <c r="J167" s="41">
        <v>205.8</v>
      </c>
      <c r="K167" s="41">
        <v>207.3</v>
      </c>
      <c r="L167" s="41">
        <v>208.45000000000002</v>
      </c>
      <c r="M167" s="31">
        <v>206.15</v>
      </c>
      <c r="N167" s="31">
        <v>203.5</v>
      </c>
      <c r="O167" s="42">
        <v>27561600</v>
      </c>
      <c r="P167" s="43">
        <v>1.0522992739135009E-4</v>
      </c>
    </row>
    <row r="168" spans="1:16" ht="12.75" customHeight="1">
      <c r="A168" s="31">
        <v>158</v>
      </c>
      <c r="B168" s="32" t="s">
        <v>170</v>
      </c>
      <c r="C168" s="33" t="s">
        <v>186</v>
      </c>
      <c r="D168" s="34">
        <v>44525</v>
      </c>
      <c r="E168" s="40">
        <v>150.80000000000001</v>
      </c>
      <c r="F168" s="40">
        <v>150.76666666666665</v>
      </c>
      <c r="G168" s="41">
        <v>150.18333333333331</v>
      </c>
      <c r="H168" s="41">
        <v>149.56666666666666</v>
      </c>
      <c r="I168" s="41">
        <v>148.98333333333332</v>
      </c>
      <c r="J168" s="41">
        <v>151.3833333333333</v>
      </c>
      <c r="K168" s="41">
        <v>151.96666666666667</v>
      </c>
      <c r="L168" s="41">
        <v>152.58333333333329</v>
      </c>
      <c r="M168" s="31">
        <v>151.35</v>
      </c>
      <c r="N168" s="31">
        <v>150.15</v>
      </c>
      <c r="O168" s="42">
        <v>29520000</v>
      </c>
      <c r="P168" s="43">
        <v>1.2137420283892203E-2</v>
      </c>
    </row>
    <row r="169" spans="1:16" ht="12.75" customHeight="1">
      <c r="A169" s="31">
        <v>159</v>
      </c>
      <c r="B169" s="338" t="s">
        <v>79</v>
      </c>
      <c r="C169" s="33" t="s">
        <v>187</v>
      </c>
      <c r="D169" s="34">
        <v>44525</v>
      </c>
      <c r="E169" s="40">
        <v>2501.85</v>
      </c>
      <c r="F169" s="40">
        <v>2502.0499999999997</v>
      </c>
      <c r="G169" s="41">
        <v>2494.1999999999994</v>
      </c>
      <c r="H169" s="41">
        <v>2486.5499999999997</v>
      </c>
      <c r="I169" s="41">
        <v>2478.6999999999994</v>
      </c>
      <c r="J169" s="41">
        <v>2509.6999999999994</v>
      </c>
      <c r="K169" s="41">
        <v>2517.5499999999997</v>
      </c>
      <c r="L169" s="41">
        <v>2525.1999999999994</v>
      </c>
      <c r="M169" s="31">
        <v>2509.9</v>
      </c>
      <c r="N169" s="31">
        <v>2494.4</v>
      </c>
      <c r="O169" s="42">
        <v>34405000</v>
      </c>
      <c r="P169" s="43">
        <v>-6.4613940728440967E-3</v>
      </c>
    </row>
    <row r="170" spans="1:16" ht="12.75" customHeight="1">
      <c r="A170" s="31">
        <v>160</v>
      </c>
      <c r="B170" s="32" t="s">
        <v>120</v>
      </c>
      <c r="C170" s="33" t="s">
        <v>188</v>
      </c>
      <c r="D170" s="34">
        <v>44525</v>
      </c>
      <c r="E170" s="40">
        <v>119.55</v>
      </c>
      <c r="F170" s="40">
        <v>119.56666666666666</v>
      </c>
      <c r="G170" s="41">
        <v>118.98333333333332</v>
      </c>
      <c r="H170" s="41">
        <v>118.41666666666666</v>
      </c>
      <c r="I170" s="41">
        <v>117.83333333333331</v>
      </c>
      <c r="J170" s="41">
        <v>120.13333333333333</v>
      </c>
      <c r="K170" s="41">
        <v>120.71666666666667</v>
      </c>
      <c r="L170" s="41">
        <v>121.28333333333333</v>
      </c>
      <c r="M170" s="31">
        <v>120.15</v>
      </c>
      <c r="N170" s="31">
        <v>119</v>
      </c>
      <c r="O170" s="42">
        <v>176049250</v>
      </c>
      <c r="P170" s="43">
        <v>-1.0650792803374085E-2</v>
      </c>
    </row>
    <row r="171" spans="1:16" ht="12.75" customHeight="1">
      <c r="A171" s="31">
        <v>161</v>
      </c>
      <c r="B171" s="32" t="s">
        <v>58</v>
      </c>
      <c r="C171" s="33" t="s">
        <v>275</v>
      </c>
      <c r="D171" s="34">
        <v>44525</v>
      </c>
      <c r="E171" s="40">
        <v>1123.2</v>
      </c>
      <c r="F171" s="40">
        <v>1123.1666666666667</v>
      </c>
      <c r="G171" s="41">
        <v>1114.6333333333334</v>
      </c>
      <c r="H171" s="41">
        <v>1106.0666666666666</v>
      </c>
      <c r="I171" s="41">
        <v>1097.5333333333333</v>
      </c>
      <c r="J171" s="41">
        <v>1131.7333333333336</v>
      </c>
      <c r="K171" s="41">
        <v>1140.2666666666669</v>
      </c>
      <c r="L171" s="41">
        <v>1148.8333333333337</v>
      </c>
      <c r="M171" s="31">
        <v>1131.7</v>
      </c>
      <c r="N171" s="31">
        <v>1114.5999999999999</v>
      </c>
      <c r="O171" s="42">
        <v>1066500</v>
      </c>
      <c r="P171" s="43">
        <v>-4.6860356138706655E-4</v>
      </c>
    </row>
    <row r="172" spans="1:16" ht="12.75" customHeight="1">
      <c r="A172" s="31">
        <v>162</v>
      </c>
      <c r="B172" s="32" t="s">
        <v>63</v>
      </c>
      <c r="C172" s="33" t="s">
        <v>189</v>
      </c>
      <c r="D172" s="34">
        <v>44525</v>
      </c>
      <c r="E172" s="40">
        <v>1182.3499999999999</v>
      </c>
      <c r="F172" s="40">
        <v>1181.8666666666668</v>
      </c>
      <c r="G172" s="41">
        <v>1178.2833333333335</v>
      </c>
      <c r="H172" s="41">
        <v>1174.2166666666667</v>
      </c>
      <c r="I172" s="41">
        <v>1170.6333333333334</v>
      </c>
      <c r="J172" s="41">
        <v>1185.9333333333336</v>
      </c>
      <c r="K172" s="41">
        <v>1189.5166666666667</v>
      </c>
      <c r="L172" s="41">
        <v>1193.5833333333337</v>
      </c>
      <c r="M172" s="31">
        <v>1185.45</v>
      </c>
      <c r="N172" s="31">
        <v>1177.8</v>
      </c>
      <c r="O172" s="42">
        <v>7850250</v>
      </c>
      <c r="P172" s="43">
        <v>6.6921606118546841E-4</v>
      </c>
    </row>
    <row r="173" spans="1:16" ht="12.75" customHeight="1">
      <c r="A173" s="31">
        <v>163</v>
      </c>
      <c r="B173" s="32" t="s">
        <v>58</v>
      </c>
      <c r="C173" s="33" t="s">
        <v>190</v>
      </c>
      <c r="D173" s="34">
        <v>44525</v>
      </c>
      <c r="E173" s="40">
        <v>530.9</v>
      </c>
      <c r="F173" s="40">
        <v>532.25</v>
      </c>
      <c r="G173" s="41">
        <v>527.5</v>
      </c>
      <c r="H173" s="41">
        <v>524.1</v>
      </c>
      <c r="I173" s="41">
        <v>519.35</v>
      </c>
      <c r="J173" s="41">
        <v>535.65</v>
      </c>
      <c r="K173" s="41">
        <v>540.4</v>
      </c>
      <c r="L173" s="41">
        <v>543.79999999999995</v>
      </c>
      <c r="M173" s="31">
        <v>537</v>
      </c>
      <c r="N173" s="31">
        <v>528.85</v>
      </c>
      <c r="O173" s="42">
        <v>119248500</v>
      </c>
      <c r="P173" s="43">
        <v>-1.0431059163274706E-2</v>
      </c>
    </row>
    <row r="174" spans="1:16" ht="12.75" customHeight="1">
      <c r="A174" s="31">
        <v>164</v>
      </c>
      <c r="B174" s="32" t="s">
        <v>42</v>
      </c>
      <c r="C174" s="33" t="s">
        <v>191</v>
      </c>
      <c r="D174" s="34">
        <v>44525</v>
      </c>
      <c r="E174" s="40">
        <v>29178.2</v>
      </c>
      <c r="F174" s="40">
        <v>29219.216666666664</v>
      </c>
      <c r="G174" s="41">
        <v>29058.983333333326</v>
      </c>
      <c r="H174" s="41">
        <v>28939.766666666663</v>
      </c>
      <c r="I174" s="41">
        <v>28779.533333333326</v>
      </c>
      <c r="J174" s="41">
        <v>29338.433333333327</v>
      </c>
      <c r="K174" s="41">
        <v>29498.666666666664</v>
      </c>
      <c r="L174" s="41">
        <v>29617.883333333328</v>
      </c>
      <c r="M174" s="31">
        <v>29379.45</v>
      </c>
      <c r="N174" s="31">
        <v>29100</v>
      </c>
      <c r="O174" s="42">
        <v>146125</v>
      </c>
      <c r="P174" s="43">
        <v>1.7111567419575633E-4</v>
      </c>
    </row>
    <row r="175" spans="1:16" ht="12.75" customHeight="1">
      <c r="A175" s="31">
        <v>165</v>
      </c>
      <c r="B175" s="32" t="s">
        <v>70</v>
      </c>
      <c r="C175" s="33" t="s">
        <v>192</v>
      </c>
      <c r="D175" s="34">
        <v>44525</v>
      </c>
      <c r="E175" s="40">
        <v>2309.35</v>
      </c>
      <c r="F175" s="40">
        <v>2310.4500000000003</v>
      </c>
      <c r="G175" s="41">
        <v>2292.1500000000005</v>
      </c>
      <c r="H175" s="41">
        <v>2274.9500000000003</v>
      </c>
      <c r="I175" s="41">
        <v>2256.6500000000005</v>
      </c>
      <c r="J175" s="41">
        <v>2327.6500000000005</v>
      </c>
      <c r="K175" s="41">
        <v>2345.9500000000007</v>
      </c>
      <c r="L175" s="41">
        <v>2363.1500000000005</v>
      </c>
      <c r="M175" s="31">
        <v>2328.75</v>
      </c>
      <c r="N175" s="31">
        <v>2293.25</v>
      </c>
      <c r="O175" s="42">
        <v>1651100</v>
      </c>
      <c r="P175" s="43">
        <v>-9.9833610648918472E-4</v>
      </c>
    </row>
    <row r="176" spans="1:16" ht="12.75" customHeight="1">
      <c r="A176" s="31">
        <v>166</v>
      </c>
      <c r="B176" s="32" t="s">
        <v>40</v>
      </c>
      <c r="C176" s="33" t="s">
        <v>193</v>
      </c>
      <c r="D176" s="34">
        <v>44525</v>
      </c>
      <c r="E176" s="40">
        <v>2105.1</v>
      </c>
      <c r="F176" s="40">
        <v>2102.8833333333332</v>
      </c>
      <c r="G176" s="41">
        <v>2094.3166666666666</v>
      </c>
      <c r="H176" s="41">
        <v>2083.5333333333333</v>
      </c>
      <c r="I176" s="41">
        <v>2074.9666666666667</v>
      </c>
      <c r="J176" s="41">
        <v>2113.6666666666665</v>
      </c>
      <c r="K176" s="41">
        <v>2122.2333333333331</v>
      </c>
      <c r="L176" s="41">
        <v>2133.0166666666664</v>
      </c>
      <c r="M176" s="31">
        <v>2111.4499999999998</v>
      </c>
      <c r="N176" s="31">
        <v>2092.1</v>
      </c>
      <c r="O176" s="42">
        <v>3730875</v>
      </c>
      <c r="P176" s="43">
        <v>6.0343960575279091E-4</v>
      </c>
    </row>
    <row r="177" spans="1:16" ht="12.75" customHeight="1">
      <c r="A177" s="31">
        <v>167</v>
      </c>
      <c r="B177" s="32" t="s">
        <v>63</v>
      </c>
      <c r="C177" s="33" t="s">
        <v>194</v>
      </c>
      <c r="D177" s="34">
        <v>44525</v>
      </c>
      <c r="E177" s="40">
        <v>1614.4</v>
      </c>
      <c r="F177" s="40">
        <v>1613.7833333333335</v>
      </c>
      <c r="G177" s="41">
        <v>1602.5666666666671</v>
      </c>
      <c r="H177" s="41">
        <v>1590.7333333333336</v>
      </c>
      <c r="I177" s="41">
        <v>1579.5166666666671</v>
      </c>
      <c r="J177" s="41">
        <v>1625.616666666667</v>
      </c>
      <c r="K177" s="41">
        <v>1636.8333333333337</v>
      </c>
      <c r="L177" s="41">
        <v>1648.666666666667</v>
      </c>
      <c r="M177" s="31">
        <v>1625</v>
      </c>
      <c r="N177" s="31">
        <v>1601.95</v>
      </c>
      <c r="O177" s="42">
        <v>3308800</v>
      </c>
      <c r="P177" s="43">
        <v>7.7972709551656916E-3</v>
      </c>
    </row>
    <row r="178" spans="1:16" ht="12.75" customHeight="1">
      <c r="A178" s="31">
        <v>168</v>
      </c>
      <c r="B178" s="32" t="s">
        <v>47</v>
      </c>
      <c r="C178" s="33" t="s">
        <v>516</v>
      </c>
      <c r="D178" s="34">
        <v>44525</v>
      </c>
      <c r="E178" s="40">
        <v>542.79999999999995</v>
      </c>
      <c r="F178" s="40">
        <v>542.29999999999995</v>
      </c>
      <c r="G178" s="41">
        <v>539.79999999999995</v>
      </c>
      <c r="H178" s="41">
        <v>536.79999999999995</v>
      </c>
      <c r="I178" s="41">
        <v>534.29999999999995</v>
      </c>
      <c r="J178" s="41">
        <v>545.29999999999995</v>
      </c>
      <c r="K178" s="41">
        <v>547.79999999999995</v>
      </c>
      <c r="L178" s="41">
        <v>550.79999999999995</v>
      </c>
      <c r="M178" s="31">
        <v>544.79999999999995</v>
      </c>
      <c r="N178" s="31">
        <v>539.29999999999995</v>
      </c>
      <c r="O178" s="42">
        <v>3218625</v>
      </c>
      <c r="P178" s="43">
        <v>-2.0927799093128706E-3</v>
      </c>
    </row>
    <row r="179" spans="1:16" ht="12.75" customHeight="1">
      <c r="A179" s="31">
        <v>169</v>
      </c>
      <c r="B179" s="32" t="s">
        <v>47</v>
      </c>
      <c r="C179" s="33" t="s">
        <v>195</v>
      </c>
      <c r="D179" s="34">
        <v>44525</v>
      </c>
      <c r="E179" s="40">
        <v>798.3</v>
      </c>
      <c r="F179" s="40">
        <v>795.9</v>
      </c>
      <c r="G179" s="41">
        <v>792.34999999999991</v>
      </c>
      <c r="H179" s="41">
        <v>786.4</v>
      </c>
      <c r="I179" s="41">
        <v>782.84999999999991</v>
      </c>
      <c r="J179" s="41">
        <v>801.84999999999991</v>
      </c>
      <c r="K179" s="41">
        <v>805.39999999999986</v>
      </c>
      <c r="L179" s="41">
        <v>811.34999999999991</v>
      </c>
      <c r="M179" s="31">
        <v>799.45</v>
      </c>
      <c r="N179" s="31">
        <v>789.95</v>
      </c>
      <c r="O179" s="42">
        <v>35184100</v>
      </c>
      <c r="P179" s="43">
        <v>-7.9518120191638666E-4</v>
      </c>
    </row>
    <row r="180" spans="1:16" ht="12.75" customHeight="1">
      <c r="A180" s="31">
        <v>170</v>
      </c>
      <c r="B180" s="32" t="s">
        <v>182</v>
      </c>
      <c r="C180" s="33" t="s">
        <v>196</v>
      </c>
      <c r="D180" s="34">
        <v>44525</v>
      </c>
      <c r="E180" s="40">
        <v>607.15</v>
      </c>
      <c r="F180" s="40">
        <v>602.98333333333335</v>
      </c>
      <c r="G180" s="41">
        <v>595.9666666666667</v>
      </c>
      <c r="H180" s="41">
        <v>584.7833333333333</v>
      </c>
      <c r="I180" s="41">
        <v>577.76666666666665</v>
      </c>
      <c r="J180" s="41">
        <v>614.16666666666674</v>
      </c>
      <c r="K180" s="41">
        <v>621.18333333333339</v>
      </c>
      <c r="L180" s="41">
        <v>632.36666666666679</v>
      </c>
      <c r="M180" s="31">
        <v>610</v>
      </c>
      <c r="N180" s="31">
        <v>591.79999999999995</v>
      </c>
      <c r="O180" s="42">
        <v>12907500</v>
      </c>
      <c r="P180" s="43">
        <v>5.5957786231439439E-2</v>
      </c>
    </row>
    <row r="181" spans="1:16" ht="12.75" customHeight="1">
      <c r="A181" s="31">
        <v>171</v>
      </c>
      <c r="B181" s="32" t="s">
        <v>47</v>
      </c>
      <c r="C181" s="33" t="s">
        <v>277</v>
      </c>
      <c r="D181" s="34">
        <v>44525</v>
      </c>
      <c r="E181" s="40">
        <v>551.75</v>
      </c>
      <c r="F181" s="40">
        <v>550.2833333333333</v>
      </c>
      <c r="G181" s="41">
        <v>546.56666666666661</v>
      </c>
      <c r="H181" s="41">
        <v>541.38333333333333</v>
      </c>
      <c r="I181" s="41">
        <v>537.66666666666663</v>
      </c>
      <c r="J181" s="41">
        <v>555.46666666666658</v>
      </c>
      <c r="K181" s="41">
        <v>559.18333333333328</v>
      </c>
      <c r="L181" s="41">
        <v>564.36666666666656</v>
      </c>
      <c r="M181" s="31">
        <v>554</v>
      </c>
      <c r="N181" s="31">
        <v>545.1</v>
      </c>
      <c r="O181" s="42">
        <v>2050200</v>
      </c>
      <c r="P181" s="43">
        <v>-9.852216748768473E-3</v>
      </c>
    </row>
    <row r="182" spans="1:16" ht="12.75" customHeight="1">
      <c r="A182" s="31">
        <v>172</v>
      </c>
      <c r="B182" s="32" t="s">
        <v>38</v>
      </c>
      <c r="C182" s="33" t="s">
        <v>197</v>
      </c>
      <c r="D182" s="34">
        <v>44525</v>
      </c>
      <c r="E182" s="40">
        <v>903.95</v>
      </c>
      <c r="F182" s="40">
        <v>903.85</v>
      </c>
      <c r="G182" s="41">
        <v>901.75</v>
      </c>
      <c r="H182" s="41">
        <v>899.55</v>
      </c>
      <c r="I182" s="41">
        <v>897.44999999999993</v>
      </c>
      <c r="J182" s="41">
        <v>906.05000000000007</v>
      </c>
      <c r="K182" s="41">
        <v>908.1500000000002</v>
      </c>
      <c r="L182" s="41">
        <v>910.35000000000014</v>
      </c>
      <c r="M182" s="31">
        <v>905.95</v>
      </c>
      <c r="N182" s="31">
        <v>901.65</v>
      </c>
      <c r="O182" s="42">
        <v>9286000</v>
      </c>
      <c r="P182" s="43">
        <v>-1.0757314974182443E-3</v>
      </c>
    </row>
    <row r="183" spans="1:16" ht="12.75" customHeight="1">
      <c r="A183" s="31">
        <v>173</v>
      </c>
      <c r="B183" s="32" t="s">
        <v>56</v>
      </c>
      <c r="C183" s="33" t="s">
        <v>198</v>
      </c>
      <c r="D183" s="34">
        <v>44525</v>
      </c>
      <c r="E183" s="40">
        <v>827.35</v>
      </c>
      <c r="F183" s="40">
        <v>829.1</v>
      </c>
      <c r="G183" s="41">
        <v>824.6</v>
      </c>
      <c r="H183" s="41">
        <v>821.85</v>
      </c>
      <c r="I183" s="41">
        <v>817.35</v>
      </c>
      <c r="J183" s="41">
        <v>831.85</v>
      </c>
      <c r="K183" s="41">
        <v>836.35</v>
      </c>
      <c r="L183" s="41">
        <v>839.1</v>
      </c>
      <c r="M183" s="31">
        <v>833.6</v>
      </c>
      <c r="N183" s="31">
        <v>826.35</v>
      </c>
      <c r="O183" s="42">
        <v>9680175</v>
      </c>
      <c r="P183" s="43">
        <v>3.4877232142857144E-4</v>
      </c>
    </row>
    <row r="184" spans="1:16" ht="12.75" customHeight="1">
      <c r="A184" s="31">
        <v>174</v>
      </c>
      <c r="B184" s="32" t="s">
        <v>49</v>
      </c>
      <c r="C184" s="33" t="s">
        <v>199</v>
      </c>
      <c r="D184" s="34">
        <v>44525</v>
      </c>
      <c r="E184" s="40">
        <v>491.1</v>
      </c>
      <c r="F184" s="40">
        <v>491.68333333333334</v>
      </c>
      <c r="G184" s="41">
        <v>489.41666666666669</v>
      </c>
      <c r="H184" s="41">
        <v>487.73333333333335</v>
      </c>
      <c r="I184" s="41">
        <v>485.4666666666667</v>
      </c>
      <c r="J184" s="41">
        <v>493.36666666666667</v>
      </c>
      <c r="K184" s="41">
        <v>495.63333333333333</v>
      </c>
      <c r="L184" s="41">
        <v>497.31666666666666</v>
      </c>
      <c r="M184" s="31">
        <v>493.95</v>
      </c>
      <c r="N184" s="31">
        <v>490</v>
      </c>
      <c r="O184" s="42">
        <v>86451900</v>
      </c>
      <c r="P184" s="43">
        <v>-1.1889638098960879E-2</v>
      </c>
    </row>
    <row r="185" spans="1:16" ht="12.75" customHeight="1">
      <c r="A185" s="31">
        <v>175</v>
      </c>
      <c r="B185" s="32" t="s">
        <v>170</v>
      </c>
      <c r="C185" s="33" t="s">
        <v>200</v>
      </c>
      <c r="D185" s="34">
        <v>44525</v>
      </c>
      <c r="E185" s="40">
        <v>231.05</v>
      </c>
      <c r="F185" s="40">
        <v>231.63333333333333</v>
      </c>
      <c r="G185" s="41">
        <v>230.01666666666665</v>
      </c>
      <c r="H185" s="41">
        <v>228.98333333333332</v>
      </c>
      <c r="I185" s="41">
        <v>227.36666666666665</v>
      </c>
      <c r="J185" s="41">
        <v>232.66666666666666</v>
      </c>
      <c r="K185" s="41">
        <v>234.28333333333333</v>
      </c>
      <c r="L185" s="41">
        <v>235.31666666666666</v>
      </c>
      <c r="M185" s="31">
        <v>233.25</v>
      </c>
      <c r="N185" s="31">
        <v>230.6</v>
      </c>
      <c r="O185" s="42">
        <v>108249750</v>
      </c>
      <c r="P185" s="43">
        <v>-1.2074169900819319E-2</v>
      </c>
    </row>
    <row r="186" spans="1:16" ht="12.75" customHeight="1">
      <c r="A186" s="31">
        <v>176</v>
      </c>
      <c r="B186" s="32" t="s">
        <v>120</v>
      </c>
      <c r="C186" s="33" t="s">
        <v>201</v>
      </c>
      <c r="D186" s="34">
        <v>44525</v>
      </c>
      <c r="E186" s="40">
        <v>1326.65</v>
      </c>
      <c r="F186" s="40">
        <v>1328.9833333333333</v>
      </c>
      <c r="G186" s="41">
        <v>1322.9666666666667</v>
      </c>
      <c r="H186" s="41">
        <v>1319.2833333333333</v>
      </c>
      <c r="I186" s="41">
        <v>1313.2666666666667</v>
      </c>
      <c r="J186" s="41">
        <v>1332.6666666666667</v>
      </c>
      <c r="K186" s="41">
        <v>1338.6833333333336</v>
      </c>
      <c r="L186" s="41">
        <v>1342.3666666666668</v>
      </c>
      <c r="M186" s="31">
        <v>1335</v>
      </c>
      <c r="N186" s="31">
        <v>1325.3</v>
      </c>
      <c r="O186" s="42">
        <v>39869675</v>
      </c>
      <c r="P186" s="43">
        <v>2.2435657738699372E-3</v>
      </c>
    </row>
    <row r="187" spans="1:16" ht="12.75" customHeight="1">
      <c r="A187" s="31">
        <v>177</v>
      </c>
      <c r="B187" s="32" t="s">
        <v>87</v>
      </c>
      <c r="C187" s="33" t="s">
        <v>202</v>
      </c>
      <c r="D187" s="34">
        <v>44525</v>
      </c>
      <c r="E187" s="40">
        <v>3509</v>
      </c>
      <c r="F187" s="40">
        <v>3509.6833333333329</v>
      </c>
      <c r="G187" s="41">
        <v>3504.3666666666659</v>
      </c>
      <c r="H187" s="41">
        <v>3499.7333333333331</v>
      </c>
      <c r="I187" s="41">
        <v>3494.4166666666661</v>
      </c>
      <c r="J187" s="41">
        <v>3514.3166666666657</v>
      </c>
      <c r="K187" s="41">
        <v>3519.6333333333323</v>
      </c>
      <c r="L187" s="41">
        <v>3524.2666666666655</v>
      </c>
      <c r="M187" s="31">
        <v>3515</v>
      </c>
      <c r="N187" s="31">
        <v>3505.05</v>
      </c>
      <c r="O187" s="42">
        <v>16401600</v>
      </c>
      <c r="P187" s="43">
        <v>-6.8394234175318128E-3</v>
      </c>
    </row>
    <row r="188" spans="1:16" ht="12.75" customHeight="1">
      <c r="A188" s="31">
        <v>178</v>
      </c>
      <c r="B188" s="32" t="s">
        <v>87</v>
      </c>
      <c r="C188" s="33" t="s">
        <v>203</v>
      </c>
      <c r="D188" s="34">
        <v>44525</v>
      </c>
      <c r="E188" s="40">
        <v>1508.1</v>
      </c>
      <c r="F188" s="40">
        <v>1509.3</v>
      </c>
      <c r="G188" s="41">
        <v>1502.4499999999998</v>
      </c>
      <c r="H188" s="41">
        <v>1496.8</v>
      </c>
      <c r="I188" s="41">
        <v>1489.9499999999998</v>
      </c>
      <c r="J188" s="41">
        <v>1514.9499999999998</v>
      </c>
      <c r="K188" s="41">
        <v>1521.7999999999997</v>
      </c>
      <c r="L188" s="41">
        <v>1527.4499999999998</v>
      </c>
      <c r="M188" s="31">
        <v>1516.15</v>
      </c>
      <c r="N188" s="31">
        <v>1503.65</v>
      </c>
      <c r="O188" s="42">
        <v>11677200</v>
      </c>
      <c r="P188" s="43">
        <v>-3.1755787748412212E-3</v>
      </c>
    </row>
    <row r="189" spans="1:16" ht="12.75" customHeight="1">
      <c r="A189" s="31">
        <v>179</v>
      </c>
      <c r="B189" s="32" t="s">
        <v>56</v>
      </c>
      <c r="C189" s="33" t="s">
        <v>204</v>
      </c>
      <c r="D189" s="34">
        <v>44525</v>
      </c>
      <c r="E189" s="40">
        <v>2432.9499999999998</v>
      </c>
      <c r="F189" s="40">
        <v>2433.9333333333329</v>
      </c>
      <c r="G189" s="41">
        <v>2419.016666666666</v>
      </c>
      <c r="H189" s="41">
        <v>2405.083333333333</v>
      </c>
      <c r="I189" s="41">
        <v>2390.1666666666661</v>
      </c>
      <c r="J189" s="41">
        <v>2447.8666666666659</v>
      </c>
      <c r="K189" s="41">
        <v>2462.7833333333328</v>
      </c>
      <c r="L189" s="41">
        <v>2476.7166666666658</v>
      </c>
      <c r="M189" s="31">
        <v>2448.85</v>
      </c>
      <c r="N189" s="31">
        <v>2420</v>
      </c>
      <c r="O189" s="42">
        <v>6854625</v>
      </c>
      <c r="P189" s="43">
        <v>-8.1393455966140317E-3</v>
      </c>
    </row>
    <row r="190" spans="1:16" ht="12.75" customHeight="1">
      <c r="A190" s="31">
        <v>180</v>
      </c>
      <c r="B190" s="32" t="s">
        <v>47</v>
      </c>
      <c r="C190" s="33" t="s">
        <v>205</v>
      </c>
      <c r="D190" s="34">
        <v>44525</v>
      </c>
      <c r="E190" s="40">
        <v>2829.45</v>
      </c>
      <c r="F190" s="40">
        <v>2826.1333333333332</v>
      </c>
      <c r="G190" s="41">
        <v>2815.6666666666665</v>
      </c>
      <c r="H190" s="41">
        <v>2801.8833333333332</v>
      </c>
      <c r="I190" s="41">
        <v>2791.4166666666665</v>
      </c>
      <c r="J190" s="41">
        <v>2839.9166666666665</v>
      </c>
      <c r="K190" s="41">
        <v>2850.3833333333337</v>
      </c>
      <c r="L190" s="41">
        <v>2864.1666666666665</v>
      </c>
      <c r="M190" s="31">
        <v>2836.6</v>
      </c>
      <c r="N190" s="31">
        <v>2812.35</v>
      </c>
      <c r="O190" s="42">
        <v>662500</v>
      </c>
      <c r="P190" s="43">
        <v>-1.5071590052750565E-3</v>
      </c>
    </row>
    <row r="191" spans="1:16" ht="12.75" customHeight="1">
      <c r="A191" s="31">
        <v>181</v>
      </c>
      <c r="B191" s="32" t="s">
        <v>170</v>
      </c>
      <c r="C191" s="33" t="s">
        <v>206</v>
      </c>
      <c r="D191" s="34">
        <v>44525</v>
      </c>
      <c r="E191" s="40">
        <v>516.95000000000005</v>
      </c>
      <c r="F191" s="40">
        <v>516.88333333333333</v>
      </c>
      <c r="G191" s="41">
        <v>513.91666666666663</v>
      </c>
      <c r="H191" s="41">
        <v>510.88333333333333</v>
      </c>
      <c r="I191" s="41">
        <v>507.91666666666663</v>
      </c>
      <c r="J191" s="41">
        <v>519.91666666666663</v>
      </c>
      <c r="K191" s="41">
        <v>522.88333333333333</v>
      </c>
      <c r="L191" s="41">
        <v>525.91666666666663</v>
      </c>
      <c r="M191" s="31">
        <v>519.85</v>
      </c>
      <c r="N191" s="31">
        <v>513.85</v>
      </c>
      <c r="O191" s="42">
        <v>3603000</v>
      </c>
      <c r="P191" s="43">
        <v>-3.7328909166321027E-3</v>
      </c>
    </row>
    <row r="192" spans="1:16" ht="12.75" customHeight="1">
      <c r="A192" s="31">
        <v>182</v>
      </c>
      <c r="B192" s="32" t="s">
        <v>44</v>
      </c>
      <c r="C192" s="33" t="s">
        <v>207</v>
      </c>
      <c r="D192" s="34">
        <v>44525</v>
      </c>
      <c r="E192" s="40">
        <v>1097.6500000000001</v>
      </c>
      <c r="F192" s="40">
        <v>1098.5333333333335</v>
      </c>
      <c r="G192" s="41">
        <v>1093.116666666667</v>
      </c>
      <c r="H192" s="41">
        <v>1088.5833333333335</v>
      </c>
      <c r="I192" s="41">
        <v>1083.166666666667</v>
      </c>
      <c r="J192" s="41">
        <v>1103.0666666666671</v>
      </c>
      <c r="K192" s="41">
        <v>1108.4833333333336</v>
      </c>
      <c r="L192" s="41">
        <v>1113.0166666666671</v>
      </c>
      <c r="M192" s="31">
        <v>1103.95</v>
      </c>
      <c r="N192" s="31">
        <v>1094</v>
      </c>
      <c r="O192" s="42">
        <v>2327975</v>
      </c>
      <c r="P192" s="43">
        <v>-8.6446434084594004E-3</v>
      </c>
    </row>
    <row r="193" spans="1:16" ht="12.75" customHeight="1">
      <c r="A193" s="31">
        <v>183</v>
      </c>
      <c r="B193" s="32" t="s">
        <v>49</v>
      </c>
      <c r="C193" s="33" t="s">
        <v>208</v>
      </c>
      <c r="D193" s="34">
        <v>44525</v>
      </c>
      <c r="E193" s="40">
        <v>708.05</v>
      </c>
      <c r="F193" s="40">
        <v>708.9</v>
      </c>
      <c r="G193" s="41">
        <v>705.34999999999991</v>
      </c>
      <c r="H193" s="41">
        <v>702.65</v>
      </c>
      <c r="I193" s="41">
        <v>699.09999999999991</v>
      </c>
      <c r="J193" s="41">
        <v>711.59999999999991</v>
      </c>
      <c r="K193" s="41">
        <v>715.14999999999986</v>
      </c>
      <c r="L193" s="41">
        <v>717.84999999999991</v>
      </c>
      <c r="M193" s="31">
        <v>712.45</v>
      </c>
      <c r="N193" s="31">
        <v>706.2</v>
      </c>
      <c r="O193" s="42">
        <v>6757800</v>
      </c>
      <c r="P193" s="43">
        <v>7.9348506995197323E-3</v>
      </c>
    </row>
    <row r="194" spans="1:16" ht="12.75" customHeight="1">
      <c r="A194" s="31">
        <v>184</v>
      </c>
      <c r="B194" s="32" t="s">
        <v>56</v>
      </c>
      <c r="C194" s="33" t="s">
        <v>209</v>
      </c>
      <c r="D194" s="34">
        <v>44525</v>
      </c>
      <c r="E194" s="40">
        <v>1677.85</v>
      </c>
      <c r="F194" s="40">
        <v>1679.05</v>
      </c>
      <c r="G194" s="41">
        <v>1668.85</v>
      </c>
      <c r="H194" s="41">
        <v>1659.85</v>
      </c>
      <c r="I194" s="41">
        <v>1649.6499999999999</v>
      </c>
      <c r="J194" s="41">
        <v>1688.05</v>
      </c>
      <c r="K194" s="41">
        <v>1698.2500000000002</v>
      </c>
      <c r="L194" s="41">
        <v>1707.25</v>
      </c>
      <c r="M194" s="31">
        <v>1689.25</v>
      </c>
      <c r="N194" s="31">
        <v>1670.05</v>
      </c>
      <c r="O194" s="42">
        <v>1337000</v>
      </c>
      <c r="P194" s="43">
        <v>7.859575582918522E-4</v>
      </c>
    </row>
    <row r="195" spans="1:16" ht="12.75" customHeight="1">
      <c r="A195" s="31">
        <v>185</v>
      </c>
      <c r="B195" s="32" t="s">
        <v>42</v>
      </c>
      <c r="C195" s="33" t="s">
        <v>210</v>
      </c>
      <c r="D195" s="34">
        <v>44525</v>
      </c>
      <c r="E195" s="40">
        <v>7900</v>
      </c>
      <c r="F195" s="40">
        <v>7904.9000000000005</v>
      </c>
      <c r="G195" s="41">
        <v>7875.1000000000013</v>
      </c>
      <c r="H195" s="41">
        <v>7850.2000000000007</v>
      </c>
      <c r="I195" s="41">
        <v>7820.4000000000015</v>
      </c>
      <c r="J195" s="41">
        <v>7929.8000000000011</v>
      </c>
      <c r="K195" s="41">
        <v>7959.6</v>
      </c>
      <c r="L195" s="41">
        <v>7984.5000000000009</v>
      </c>
      <c r="M195" s="31">
        <v>7934.7</v>
      </c>
      <c r="N195" s="31">
        <v>7880</v>
      </c>
      <c r="O195" s="42">
        <v>1905100</v>
      </c>
      <c r="P195" s="43">
        <v>7.8798066820760663E-4</v>
      </c>
    </row>
    <row r="196" spans="1:16" ht="12.75" customHeight="1">
      <c r="A196" s="31">
        <v>186</v>
      </c>
      <c r="B196" s="32" t="s">
        <v>38</v>
      </c>
      <c r="C196" s="33" t="s">
        <v>211</v>
      </c>
      <c r="D196" s="34">
        <v>44525</v>
      </c>
      <c r="E196" s="40">
        <v>737.7</v>
      </c>
      <c r="F196" s="40">
        <v>738.76666666666677</v>
      </c>
      <c r="G196" s="41">
        <v>733.53333333333353</v>
      </c>
      <c r="H196" s="41">
        <v>729.36666666666679</v>
      </c>
      <c r="I196" s="41">
        <v>724.13333333333355</v>
      </c>
      <c r="J196" s="41">
        <v>742.93333333333351</v>
      </c>
      <c r="K196" s="41">
        <v>748.16666666666686</v>
      </c>
      <c r="L196" s="41">
        <v>752.33333333333348</v>
      </c>
      <c r="M196" s="31">
        <v>744</v>
      </c>
      <c r="N196" s="31">
        <v>734.6</v>
      </c>
      <c r="O196" s="42">
        <v>25021100</v>
      </c>
      <c r="P196" s="43">
        <v>-5.1173369171921843E-3</v>
      </c>
    </row>
    <row r="197" spans="1:16" ht="12.75" customHeight="1">
      <c r="A197" s="31">
        <v>187</v>
      </c>
      <c r="B197" s="32" t="s">
        <v>120</v>
      </c>
      <c r="C197" s="33" t="s">
        <v>212</v>
      </c>
      <c r="D197" s="34">
        <v>44525</v>
      </c>
      <c r="E197" s="40">
        <v>313.35000000000002</v>
      </c>
      <c r="F197" s="40">
        <v>313.41666666666669</v>
      </c>
      <c r="G197" s="41">
        <v>311.03333333333336</v>
      </c>
      <c r="H197" s="41">
        <v>308.7166666666667</v>
      </c>
      <c r="I197" s="41">
        <v>306.33333333333337</v>
      </c>
      <c r="J197" s="41">
        <v>315.73333333333335</v>
      </c>
      <c r="K197" s="41">
        <v>318.11666666666667</v>
      </c>
      <c r="L197" s="41">
        <v>320.43333333333334</v>
      </c>
      <c r="M197" s="31">
        <v>315.8</v>
      </c>
      <c r="N197" s="31">
        <v>311.10000000000002</v>
      </c>
      <c r="O197" s="42">
        <v>143610600</v>
      </c>
      <c r="P197" s="43">
        <v>3.2564359745904381E-2</v>
      </c>
    </row>
    <row r="198" spans="1:16" ht="12.75" customHeight="1">
      <c r="A198" s="31">
        <v>188</v>
      </c>
      <c r="B198" s="32" t="s">
        <v>70</v>
      </c>
      <c r="C198" s="33" t="s">
        <v>213</v>
      </c>
      <c r="D198" s="34">
        <v>44525</v>
      </c>
      <c r="E198" s="40">
        <v>1221.45</v>
      </c>
      <c r="F198" s="40">
        <v>1221.3</v>
      </c>
      <c r="G198" s="41">
        <v>1217.6499999999999</v>
      </c>
      <c r="H198" s="41">
        <v>1213.8499999999999</v>
      </c>
      <c r="I198" s="41">
        <v>1210.1999999999998</v>
      </c>
      <c r="J198" s="41">
        <v>1225.0999999999999</v>
      </c>
      <c r="K198" s="41">
        <v>1228.75</v>
      </c>
      <c r="L198" s="41">
        <v>1232.55</v>
      </c>
      <c r="M198" s="31">
        <v>1224.95</v>
      </c>
      <c r="N198" s="31">
        <v>1217.5</v>
      </c>
      <c r="O198" s="42">
        <v>2417000</v>
      </c>
      <c r="P198" s="43">
        <v>-2.8877887788778876E-3</v>
      </c>
    </row>
    <row r="199" spans="1:16" ht="12.75" customHeight="1">
      <c r="A199" s="31">
        <v>189</v>
      </c>
      <c r="B199" s="32" t="s">
        <v>70</v>
      </c>
      <c r="C199" s="33" t="s">
        <v>282</v>
      </c>
      <c r="D199" s="34">
        <v>44525</v>
      </c>
      <c r="E199" s="40">
        <v>2119.6</v>
      </c>
      <c r="F199" s="40">
        <v>2109.9500000000003</v>
      </c>
      <c r="G199" s="41">
        <v>2089.9000000000005</v>
      </c>
      <c r="H199" s="41">
        <v>2060.2000000000003</v>
      </c>
      <c r="I199" s="41">
        <v>2040.1500000000005</v>
      </c>
      <c r="J199" s="41">
        <v>2139.6500000000005</v>
      </c>
      <c r="K199" s="41">
        <v>2159.7000000000007</v>
      </c>
      <c r="L199" s="41">
        <v>2189.4000000000005</v>
      </c>
      <c r="M199" s="31">
        <v>2130</v>
      </c>
      <c r="N199" s="31">
        <v>2080.25</v>
      </c>
      <c r="O199" s="42">
        <v>263250</v>
      </c>
      <c r="P199" s="43">
        <v>-1.4967259120673527E-2</v>
      </c>
    </row>
    <row r="200" spans="1:16" ht="12.75" customHeight="1">
      <c r="A200" s="31">
        <v>190</v>
      </c>
      <c r="B200" s="32" t="s">
        <v>87</v>
      </c>
      <c r="C200" s="33" t="s">
        <v>214</v>
      </c>
      <c r="D200" s="34">
        <v>44525</v>
      </c>
      <c r="E200" s="40">
        <v>652.4</v>
      </c>
      <c r="F200" s="40">
        <v>651.56666666666672</v>
      </c>
      <c r="G200" s="41">
        <v>646.13333333333344</v>
      </c>
      <c r="H200" s="41">
        <v>639.86666666666667</v>
      </c>
      <c r="I200" s="41">
        <v>634.43333333333339</v>
      </c>
      <c r="J200" s="41">
        <v>657.83333333333348</v>
      </c>
      <c r="K200" s="41">
        <v>663.26666666666665</v>
      </c>
      <c r="L200" s="41">
        <v>669.53333333333353</v>
      </c>
      <c r="M200" s="31">
        <v>657</v>
      </c>
      <c r="N200" s="31">
        <v>645.29999999999995</v>
      </c>
      <c r="O200" s="42">
        <v>30901600</v>
      </c>
      <c r="P200" s="43">
        <v>2.6216061880288636E-3</v>
      </c>
    </row>
    <row r="201" spans="1:16" ht="12.75" customHeight="1">
      <c r="A201" s="31">
        <v>191</v>
      </c>
      <c r="B201" s="32" t="s">
        <v>182</v>
      </c>
      <c r="C201" s="33" t="s">
        <v>215</v>
      </c>
      <c r="D201" s="34">
        <v>44525</v>
      </c>
      <c r="E201" s="40">
        <v>311.39999999999998</v>
      </c>
      <c r="F201" s="40">
        <v>311.26666666666665</v>
      </c>
      <c r="G201" s="41">
        <v>310.13333333333333</v>
      </c>
      <c r="H201" s="41">
        <v>308.86666666666667</v>
      </c>
      <c r="I201" s="41">
        <v>307.73333333333335</v>
      </c>
      <c r="J201" s="41">
        <v>312.5333333333333</v>
      </c>
      <c r="K201" s="41">
        <v>313.66666666666663</v>
      </c>
      <c r="L201" s="41">
        <v>314.93333333333328</v>
      </c>
      <c r="M201" s="31">
        <v>312.39999999999998</v>
      </c>
      <c r="N201" s="31">
        <v>310</v>
      </c>
      <c r="O201" s="42">
        <v>70554000</v>
      </c>
      <c r="P201" s="43">
        <v>5.9564329475833902E-4</v>
      </c>
    </row>
    <row r="202" spans="1:16" ht="12.75" customHeight="1">
      <c r="A202" s="31"/>
      <c r="B202" s="32"/>
      <c r="C202" s="33"/>
      <c r="D202" s="34"/>
      <c r="E202" s="40"/>
      <c r="F202" s="40"/>
      <c r="G202" s="41"/>
      <c r="H202" s="41"/>
      <c r="I202" s="41"/>
      <c r="J202" s="41"/>
      <c r="K202" s="41"/>
      <c r="L202" s="41"/>
      <c r="M202" s="31"/>
      <c r="N202" s="31"/>
      <c r="O202" s="42"/>
      <c r="P202" s="43"/>
    </row>
    <row r="203" spans="1:16" ht="12.75" customHeight="1">
      <c r="B203" s="45"/>
      <c r="C203" s="44"/>
      <c r="D203" s="46"/>
      <c r="E203" s="47"/>
      <c r="F203" s="47"/>
      <c r="G203" s="48"/>
      <c r="H203" s="48"/>
      <c r="I203" s="48"/>
      <c r="J203" s="48"/>
      <c r="K203" s="48"/>
      <c r="L203" s="1"/>
      <c r="M203" s="1"/>
      <c r="N203" s="1"/>
      <c r="O203" s="1"/>
      <c r="P203" s="1"/>
    </row>
    <row r="204" spans="1:16" ht="12.75" customHeight="1">
      <c r="A204" s="44"/>
      <c r="B204" s="45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1"/>
      <c r="B205" s="45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1"/>
      <c r="B206" s="45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1"/>
      <c r="B207" s="45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9" t="s">
        <v>216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9" t="s">
        <v>217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9" t="s">
        <v>218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9" t="s">
        <v>219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9" t="s">
        <v>220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24" t="s">
        <v>221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50" t="s">
        <v>222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50" t="s">
        <v>223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50" t="s">
        <v>224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50" t="s">
        <v>225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50" t="s">
        <v>226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50" t="s">
        <v>227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50" t="s">
        <v>228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50" t="s">
        <v>229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50" t="s">
        <v>230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C28" sqref="C28"/>
    </sheetView>
  </sheetViews>
  <sheetFormatPr defaultColWidth="17.28515625" defaultRowHeight="15" customHeight="1"/>
  <cols>
    <col min="1" max="1" width="5.855468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44508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474" t="s">
        <v>16</v>
      </c>
      <c r="B8" s="476"/>
      <c r="C8" s="480" t="s">
        <v>20</v>
      </c>
      <c r="D8" s="480" t="s">
        <v>21</v>
      </c>
      <c r="E8" s="471" t="s">
        <v>22</v>
      </c>
      <c r="F8" s="472"/>
      <c r="G8" s="473"/>
      <c r="H8" s="471" t="s">
        <v>23</v>
      </c>
      <c r="I8" s="472"/>
      <c r="J8" s="473"/>
      <c r="K8" s="26"/>
      <c r="L8" s="53"/>
      <c r="M8" s="53"/>
      <c r="N8" s="1"/>
      <c r="O8" s="1"/>
    </row>
    <row r="9" spans="1:15" ht="36" customHeight="1">
      <c r="A9" s="478"/>
      <c r="B9" s="479"/>
      <c r="C9" s="479"/>
      <c r="D9" s="479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231</v>
      </c>
      <c r="N9" s="1"/>
      <c r="O9" s="1"/>
    </row>
    <row r="10" spans="1:15" ht="12.75" customHeight="1">
      <c r="A10" s="56">
        <v>1</v>
      </c>
      <c r="B10" s="31" t="s">
        <v>232</v>
      </c>
      <c r="C10" s="37">
        <v>17916.8</v>
      </c>
      <c r="D10" s="35">
        <v>17921.649999999998</v>
      </c>
      <c r="E10" s="35">
        <v>17895.749999999996</v>
      </c>
      <c r="F10" s="35">
        <v>17874.699999999997</v>
      </c>
      <c r="G10" s="35">
        <v>17848.799999999996</v>
      </c>
      <c r="H10" s="35">
        <v>17942.699999999997</v>
      </c>
      <c r="I10" s="35">
        <v>17968.599999999999</v>
      </c>
      <c r="J10" s="35">
        <v>17989.649999999998</v>
      </c>
      <c r="K10" s="37">
        <v>17947.55</v>
      </c>
      <c r="L10" s="37">
        <v>17900.599999999999</v>
      </c>
      <c r="M10" s="57"/>
      <c r="N10" s="1"/>
      <c r="O10" s="1"/>
    </row>
    <row r="11" spans="1:15" ht="12.75" customHeight="1">
      <c r="A11" s="56">
        <v>2</v>
      </c>
      <c r="B11" s="31" t="s">
        <v>233</v>
      </c>
      <c r="C11" s="31">
        <v>39573.699999999997</v>
      </c>
      <c r="D11" s="40">
        <v>39607.516666666663</v>
      </c>
      <c r="E11" s="40">
        <v>39480.333333333328</v>
      </c>
      <c r="F11" s="40">
        <v>39386.966666666667</v>
      </c>
      <c r="G11" s="40">
        <v>39259.783333333333</v>
      </c>
      <c r="H11" s="40">
        <v>39700.883333333324</v>
      </c>
      <c r="I11" s="40">
        <v>39828.066666666658</v>
      </c>
      <c r="J11" s="40">
        <v>39921.43333333332</v>
      </c>
      <c r="K11" s="31">
        <v>39734.699999999997</v>
      </c>
      <c r="L11" s="31">
        <v>39514.15</v>
      </c>
      <c r="M11" s="57"/>
      <c r="N11" s="1"/>
      <c r="O11" s="1"/>
    </row>
    <row r="12" spans="1:15" ht="12.75" customHeight="1">
      <c r="A12" s="56">
        <v>3</v>
      </c>
      <c r="B12" s="44" t="s">
        <v>234</v>
      </c>
      <c r="C12" s="31">
        <v>2318.9</v>
      </c>
      <c r="D12" s="40">
        <v>2320.2333333333336</v>
      </c>
      <c r="E12" s="40">
        <v>2314.166666666667</v>
      </c>
      <c r="F12" s="40">
        <v>2309.4333333333334</v>
      </c>
      <c r="G12" s="40">
        <v>2303.3666666666668</v>
      </c>
      <c r="H12" s="40">
        <v>2324.9666666666672</v>
      </c>
      <c r="I12" s="40">
        <v>2331.0333333333338</v>
      </c>
      <c r="J12" s="40">
        <v>2335.7666666666673</v>
      </c>
      <c r="K12" s="31">
        <v>2326.3000000000002</v>
      </c>
      <c r="L12" s="31">
        <v>2315.5</v>
      </c>
      <c r="M12" s="57"/>
      <c r="N12" s="1"/>
      <c r="O12" s="1"/>
    </row>
    <row r="13" spans="1:15" ht="12.75" customHeight="1">
      <c r="A13" s="56">
        <v>4</v>
      </c>
      <c r="B13" s="31" t="s">
        <v>235</v>
      </c>
      <c r="C13" s="31">
        <v>5186</v>
      </c>
      <c r="D13" s="40">
        <v>5187.5166666666664</v>
      </c>
      <c r="E13" s="40">
        <v>5178.8833333333332</v>
      </c>
      <c r="F13" s="40">
        <v>5171.7666666666664</v>
      </c>
      <c r="G13" s="40">
        <v>5163.1333333333332</v>
      </c>
      <c r="H13" s="40">
        <v>5194.6333333333332</v>
      </c>
      <c r="I13" s="40">
        <v>5203.2666666666664</v>
      </c>
      <c r="J13" s="40">
        <v>5210.3833333333332</v>
      </c>
      <c r="K13" s="31">
        <v>5196.1499999999996</v>
      </c>
      <c r="L13" s="31">
        <v>5180.3999999999996</v>
      </c>
      <c r="M13" s="57"/>
      <c r="N13" s="1"/>
      <c r="O13" s="1"/>
    </row>
    <row r="14" spans="1:15" ht="12.75" customHeight="1">
      <c r="A14" s="56">
        <v>5</v>
      </c>
      <c r="B14" s="31" t="s">
        <v>236</v>
      </c>
      <c r="C14" s="31">
        <v>35334.25</v>
      </c>
      <c r="D14" s="40">
        <v>35363.01666666667</v>
      </c>
      <c r="E14" s="40">
        <v>35273.683333333342</v>
      </c>
      <c r="F14" s="40">
        <v>35213.116666666669</v>
      </c>
      <c r="G14" s="40">
        <v>35123.78333333334</v>
      </c>
      <c r="H14" s="40">
        <v>35423.583333333343</v>
      </c>
      <c r="I14" s="40">
        <v>35512.916666666672</v>
      </c>
      <c r="J14" s="40">
        <v>35573.483333333344</v>
      </c>
      <c r="K14" s="31">
        <v>35452.35</v>
      </c>
      <c r="L14" s="31">
        <v>35302.449999999997</v>
      </c>
      <c r="M14" s="57"/>
      <c r="N14" s="1"/>
      <c r="O14" s="1"/>
    </row>
    <row r="15" spans="1:15" ht="12.75" customHeight="1">
      <c r="A15" s="56">
        <v>6</v>
      </c>
      <c r="B15" s="31" t="s">
        <v>237</v>
      </c>
      <c r="C15" s="31">
        <v>4086.25</v>
      </c>
      <c r="D15" s="40">
        <v>4087.8333333333335</v>
      </c>
      <c r="E15" s="40">
        <v>4080.9666666666672</v>
      </c>
      <c r="F15" s="40">
        <v>4075.6833333333338</v>
      </c>
      <c r="G15" s="40">
        <v>4068.8166666666675</v>
      </c>
      <c r="H15" s="40">
        <v>4093.1166666666668</v>
      </c>
      <c r="I15" s="40">
        <v>4099.9833333333327</v>
      </c>
      <c r="J15" s="40">
        <v>4105.2666666666664</v>
      </c>
      <c r="K15" s="31">
        <v>4094.7</v>
      </c>
      <c r="L15" s="31">
        <v>4082.55</v>
      </c>
      <c r="M15" s="57"/>
      <c r="N15" s="1"/>
      <c r="O15" s="1"/>
    </row>
    <row r="16" spans="1:15" ht="12.75" customHeight="1">
      <c r="A16" s="56">
        <v>7</v>
      </c>
      <c r="B16" s="31" t="s">
        <v>238</v>
      </c>
      <c r="C16" s="31">
        <v>8789.25</v>
      </c>
      <c r="D16" s="40">
        <v>8794.0499999999993</v>
      </c>
      <c r="E16" s="40">
        <v>8773.2499999999982</v>
      </c>
      <c r="F16" s="40">
        <v>8757.2499999999982</v>
      </c>
      <c r="G16" s="40">
        <v>8736.4499999999971</v>
      </c>
      <c r="H16" s="40">
        <v>8810.0499999999993</v>
      </c>
      <c r="I16" s="40">
        <v>8830.8500000000022</v>
      </c>
      <c r="J16" s="40">
        <v>8846.85</v>
      </c>
      <c r="K16" s="31">
        <v>8814.85</v>
      </c>
      <c r="L16" s="31">
        <v>8778.0499999999993</v>
      </c>
      <c r="M16" s="57"/>
      <c r="N16" s="1"/>
      <c r="O16" s="1"/>
    </row>
    <row r="17" spans="1:15" ht="12.75" customHeight="1">
      <c r="A17" s="56">
        <v>8</v>
      </c>
      <c r="B17" s="31" t="s">
        <v>43</v>
      </c>
      <c r="C17" s="31">
        <v>2431.4499999999998</v>
      </c>
      <c r="D17" s="40">
        <v>2429.3166666666666</v>
      </c>
      <c r="E17" s="40">
        <v>2421.1833333333334</v>
      </c>
      <c r="F17" s="40">
        <v>2410.916666666667</v>
      </c>
      <c r="G17" s="40">
        <v>2402.7833333333338</v>
      </c>
      <c r="H17" s="40">
        <v>2439.583333333333</v>
      </c>
      <c r="I17" s="40">
        <v>2447.7166666666662</v>
      </c>
      <c r="J17" s="40">
        <v>2457.9833333333327</v>
      </c>
      <c r="K17" s="31">
        <v>2437.4499999999998</v>
      </c>
      <c r="L17" s="31">
        <v>2419.0500000000002</v>
      </c>
      <c r="M17" s="31">
        <v>0.68940000000000001</v>
      </c>
      <c r="N17" s="1"/>
      <c r="O17" s="1"/>
    </row>
    <row r="18" spans="1:15" ht="12.75" customHeight="1">
      <c r="A18" s="56">
        <v>9</v>
      </c>
      <c r="B18" s="31" t="s">
        <v>59</v>
      </c>
      <c r="C18" s="31">
        <v>1223.5999999999999</v>
      </c>
      <c r="D18" s="40">
        <v>1223.2833333333333</v>
      </c>
      <c r="E18" s="40">
        <v>1219.3166666666666</v>
      </c>
      <c r="F18" s="40">
        <v>1215.0333333333333</v>
      </c>
      <c r="G18" s="40">
        <v>1211.0666666666666</v>
      </c>
      <c r="H18" s="40">
        <v>1227.5666666666666</v>
      </c>
      <c r="I18" s="40">
        <v>1231.5333333333333</v>
      </c>
      <c r="J18" s="40">
        <v>1235.8166666666666</v>
      </c>
      <c r="K18" s="31">
        <v>1227.25</v>
      </c>
      <c r="L18" s="31">
        <v>1219</v>
      </c>
      <c r="M18" s="31">
        <v>0.75929999999999997</v>
      </c>
      <c r="N18" s="1"/>
      <c r="O18" s="1"/>
    </row>
    <row r="19" spans="1:15" ht="12.75" customHeight="1">
      <c r="A19" s="56">
        <v>10</v>
      </c>
      <c r="B19" s="31" t="s">
        <v>39</v>
      </c>
      <c r="C19" s="58">
        <v>958.55</v>
      </c>
      <c r="D19" s="40">
        <v>956.86666666666667</v>
      </c>
      <c r="E19" s="40">
        <v>952.83333333333337</v>
      </c>
      <c r="F19" s="40">
        <v>947.11666666666667</v>
      </c>
      <c r="G19" s="40">
        <v>943.08333333333337</v>
      </c>
      <c r="H19" s="40">
        <v>962.58333333333337</v>
      </c>
      <c r="I19" s="40">
        <v>966.61666666666667</v>
      </c>
      <c r="J19" s="40">
        <v>972.33333333333337</v>
      </c>
      <c r="K19" s="31">
        <v>960.9</v>
      </c>
      <c r="L19" s="31">
        <v>951.15</v>
      </c>
      <c r="M19" s="31">
        <v>1.5888599999999999</v>
      </c>
      <c r="N19" s="1"/>
      <c r="O19" s="1"/>
    </row>
    <row r="20" spans="1:15" ht="12.75" customHeight="1">
      <c r="A20" s="56">
        <v>11</v>
      </c>
      <c r="B20" s="31" t="s">
        <v>45</v>
      </c>
      <c r="C20" s="31">
        <v>1489.45</v>
      </c>
      <c r="D20" s="40">
        <v>1494.6499999999999</v>
      </c>
      <c r="E20" s="40">
        <v>1477.7999999999997</v>
      </c>
      <c r="F20" s="40">
        <v>1466.1499999999999</v>
      </c>
      <c r="G20" s="40">
        <v>1449.2999999999997</v>
      </c>
      <c r="H20" s="40">
        <v>1506.2999999999997</v>
      </c>
      <c r="I20" s="40">
        <v>1523.1499999999996</v>
      </c>
      <c r="J20" s="40">
        <v>1534.7999999999997</v>
      </c>
      <c r="K20" s="31">
        <v>1511.5</v>
      </c>
      <c r="L20" s="31">
        <v>1483</v>
      </c>
      <c r="M20" s="31">
        <v>2.72261</v>
      </c>
      <c r="N20" s="1"/>
      <c r="O20" s="1"/>
    </row>
    <row r="21" spans="1:15" ht="12.75" customHeight="1">
      <c r="A21" s="56">
        <v>12</v>
      </c>
      <c r="B21" s="31" t="s">
        <v>240</v>
      </c>
      <c r="C21" s="31">
        <v>1200.4000000000001</v>
      </c>
      <c r="D21" s="40">
        <v>1206.7666666666667</v>
      </c>
      <c r="E21" s="40">
        <v>1188.7333333333333</v>
      </c>
      <c r="F21" s="40">
        <v>1177.0666666666666</v>
      </c>
      <c r="G21" s="40">
        <v>1159.0333333333333</v>
      </c>
      <c r="H21" s="40">
        <v>1218.4333333333334</v>
      </c>
      <c r="I21" s="40">
        <v>1236.4666666666667</v>
      </c>
      <c r="J21" s="40">
        <v>1248.1333333333334</v>
      </c>
      <c r="K21" s="31">
        <v>1224.8</v>
      </c>
      <c r="L21" s="31">
        <v>1195.0999999999999</v>
      </c>
      <c r="M21" s="31">
        <v>0.37041000000000002</v>
      </c>
      <c r="N21" s="1"/>
      <c r="O21" s="1"/>
    </row>
    <row r="22" spans="1:15" ht="12.75" customHeight="1">
      <c r="A22" s="56">
        <v>13</v>
      </c>
      <c r="B22" s="31" t="s">
        <v>46</v>
      </c>
      <c r="C22" s="31">
        <v>713.7</v>
      </c>
      <c r="D22" s="40">
        <v>714.38333333333333</v>
      </c>
      <c r="E22" s="40">
        <v>712.31666666666661</v>
      </c>
      <c r="F22" s="40">
        <v>710.93333333333328</v>
      </c>
      <c r="G22" s="40">
        <v>708.86666666666656</v>
      </c>
      <c r="H22" s="40">
        <v>715.76666666666665</v>
      </c>
      <c r="I22" s="40">
        <v>717.83333333333348</v>
      </c>
      <c r="J22" s="40">
        <v>719.2166666666667</v>
      </c>
      <c r="K22" s="31">
        <v>716.45</v>
      </c>
      <c r="L22" s="31">
        <v>713</v>
      </c>
      <c r="M22" s="31">
        <v>4.53287</v>
      </c>
      <c r="N22" s="1"/>
      <c r="O22" s="1"/>
    </row>
    <row r="23" spans="1:15" ht="12.75" customHeight="1">
      <c r="A23" s="56">
        <v>14</v>
      </c>
      <c r="B23" s="31" t="s">
        <v>241</v>
      </c>
      <c r="C23" s="31">
        <v>1433.95</v>
      </c>
      <c r="D23" s="40">
        <v>1442.6499999999999</v>
      </c>
      <c r="E23" s="40">
        <v>1421.2999999999997</v>
      </c>
      <c r="F23" s="40">
        <v>1408.6499999999999</v>
      </c>
      <c r="G23" s="40">
        <v>1387.2999999999997</v>
      </c>
      <c r="H23" s="40">
        <v>1455.2999999999997</v>
      </c>
      <c r="I23" s="40">
        <v>1476.6499999999996</v>
      </c>
      <c r="J23" s="40">
        <v>1489.2999999999997</v>
      </c>
      <c r="K23" s="31">
        <v>1464</v>
      </c>
      <c r="L23" s="31">
        <v>1430</v>
      </c>
      <c r="M23" s="31">
        <v>9.4210000000000002E-2</v>
      </c>
      <c r="N23" s="1"/>
      <c r="O23" s="1"/>
    </row>
    <row r="24" spans="1:15" ht="12.75" customHeight="1">
      <c r="A24" s="56">
        <v>15</v>
      </c>
      <c r="B24" s="31" t="s">
        <v>242</v>
      </c>
      <c r="C24" s="31">
        <v>1817.5</v>
      </c>
      <c r="D24" s="40">
        <v>1830.95</v>
      </c>
      <c r="E24" s="40">
        <v>1776.9</v>
      </c>
      <c r="F24" s="40">
        <v>1736.3</v>
      </c>
      <c r="G24" s="40">
        <v>1682.25</v>
      </c>
      <c r="H24" s="40">
        <v>1871.5500000000002</v>
      </c>
      <c r="I24" s="40">
        <v>1925.6</v>
      </c>
      <c r="J24" s="40">
        <v>1966.2000000000003</v>
      </c>
      <c r="K24" s="31">
        <v>1885</v>
      </c>
      <c r="L24" s="31">
        <v>1790.35</v>
      </c>
      <c r="M24" s="31">
        <v>0.13649</v>
      </c>
      <c r="N24" s="1"/>
      <c r="O24" s="1"/>
    </row>
    <row r="25" spans="1:15" ht="12.75" customHeight="1">
      <c r="A25" s="56">
        <v>16</v>
      </c>
      <c r="B25" s="31" t="s">
        <v>243</v>
      </c>
      <c r="C25" s="31">
        <v>105.4</v>
      </c>
      <c r="D25" s="40">
        <v>105.7</v>
      </c>
      <c r="E25" s="40">
        <v>104.7</v>
      </c>
      <c r="F25" s="40">
        <v>104</v>
      </c>
      <c r="G25" s="40">
        <v>103</v>
      </c>
      <c r="H25" s="40">
        <v>106.4</v>
      </c>
      <c r="I25" s="40">
        <v>107.4</v>
      </c>
      <c r="J25" s="40">
        <v>108.10000000000001</v>
      </c>
      <c r="K25" s="31">
        <v>106.7</v>
      </c>
      <c r="L25" s="31">
        <v>105</v>
      </c>
      <c r="M25" s="31">
        <v>6.2903099999999998</v>
      </c>
      <c r="N25" s="1"/>
      <c r="O25" s="1"/>
    </row>
    <row r="26" spans="1:15" ht="12.75" customHeight="1">
      <c r="A26" s="56">
        <v>17</v>
      </c>
      <c r="B26" s="31" t="s">
        <v>41</v>
      </c>
      <c r="C26" s="31">
        <v>289.8</v>
      </c>
      <c r="D26" s="40">
        <v>288.09999999999997</v>
      </c>
      <c r="E26" s="40">
        <v>284.19999999999993</v>
      </c>
      <c r="F26" s="40">
        <v>278.59999999999997</v>
      </c>
      <c r="G26" s="40">
        <v>274.69999999999993</v>
      </c>
      <c r="H26" s="40">
        <v>293.69999999999993</v>
      </c>
      <c r="I26" s="40">
        <v>297.59999999999991</v>
      </c>
      <c r="J26" s="40">
        <v>303.19999999999993</v>
      </c>
      <c r="K26" s="31">
        <v>292</v>
      </c>
      <c r="L26" s="31">
        <v>282.5</v>
      </c>
      <c r="M26" s="31">
        <v>15.93904</v>
      </c>
      <c r="N26" s="1"/>
      <c r="O26" s="1"/>
    </row>
    <row r="27" spans="1:15" ht="12.75" customHeight="1">
      <c r="A27" s="56">
        <v>18</v>
      </c>
      <c r="B27" s="31" t="s">
        <v>244</v>
      </c>
      <c r="C27" s="31">
        <v>2188.3000000000002</v>
      </c>
      <c r="D27" s="40">
        <v>2192.1000000000004</v>
      </c>
      <c r="E27" s="40">
        <v>2174.3000000000006</v>
      </c>
      <c r="F27" s="40">
        <v>2160.3000000000002</v>
      </c>
      <c r="G27" s="40">
        <v>2142.5000000000005</v>
      </c>
      <c r="H27" s="40">
        <v>2206.1000000000008</v>
      </c>
      <c r="I27" s="40">
        <v>2223.9</v>
      </c>
      <c r="J27" s="40">
        <v>2237.900000000001</v>
      </c>
      <c r="K27" s="31">
        <v>2209.9</v>
      </c>
      <c r="L27" s="31">
        <v>2178.1</v>
      </c>
      <c r="M27" s="31">
        <v>5.2789999999999997E-2</v>
      </c>
      <c r="N27" s="1"/>
      <c r="O27" s="1"/>
    </row>
    <row r="28" spans="1:15" ht="12.75" customHeight="1">
      <c r="A28" s="56">
        <v>19</v>
      </c>
      <c r="B28" s="31" t="s">
        <v>52</v>
      </c>
      <c r="C28" s="31">
        <v>778.05</v>
      </c>
      <c r="D28" s="40">
        <v>777.19999999999993</v>
      </c>
      <c r="E28" s="40">
        <v>774.19999999999982</v>
      </c>
      <c r="F28" s="40">
        <v>770.34999999999991</v>
      </c>
      <c r="G28" s="40">
        <v>767.3499999999998</v>
      </c>
      <c r="H28" s="40">
        <v>781.04999999999984</v>
      </c>
      <c r="I28" s="40">
        <v>784.05000000000007</v>
      </c>
      <c r="J28" s="40">
        <v>787.89999999999986</v>
      </c>
      <c r="K28" s="31">
        <v>780.2</v>
      </c>
      <c r="L28" s="31">
        <v>773.35</v>
      </c>
      <c r="M28" s="31">
        <v>0.23497999999999999</v>
      </c>
      <c r="N28" s="1"/>
      <c r="O28" s="1"/>
    </row>
    <row r="29" spans="1:15" ht="12.75" customHeight="1">
      <c r="A29" s="56">
        <v>20</v>
      </c>
      <c r="B29" s="31" t="s">
        <v>48</v>
      </c>
      <c r="C29" s="31">
        <v>3648.1</v>
      </c>
      <c r="D29" s="40">
        <v>3654.2999999999997</v>
      </c>
      <c r="E29" s="40">
        <v>3638.6999999999994</v>
      </c>
      <c r="F29" s="40">
        <v>3629.2999999999997</v>
      </c>
      <c r="G29" s="40">
        <v>3613.6999999999994</v>
      </c>
      <c r="H29" s="40">
        <v>3663.6999999999994</v>
      </c>
      <c r="I29" s="40">
        <v>3679.2999999999997</v>
      </c>
      <c r="J29" s="40">
        <v>3688.6999999999994</v>
      </c>
      <c r="K29" s="31">
        <v>3669.9</v>
      </c>
      <c r="L29" s="31">
        <v>3644.9</v>
      </c>
      <c r="M29" s="31">
        <v>3.7039999999999997E-2</v>
      </c>
      <c r="N29" s="1"/>
      <c r="O29" s="1"/>
    </row>
    <row r="30" spans="1:15" ht="12.75" customHeight="1">
      <c r="A30" s="56">
        <v>21</v>
      </c>
      <c r="B30" s="31" t="s">
        <v>50</v>
      </c>
      <c r="C30" s="31">
        <v>703</v>
      </c>
      <c r="D30" s="40">
        <v>702.58333333333337</v>
      </c>
      <c r="E30" s="40">
        <v>700.41666666666674</v>
      </c>
      <c r="F30" s="40">
        <v>697.83333333333337</v>
      </c>
      <c r="G30" s="40">
        <v>695.66666666666674</v>
      </c>
      <c r="H30" s="40">
        <v>705.16666666666674</v>
      </c>
      <c r="I30" s="40">
        <v>707.33333333333348</v>
      </c>
      <c r="J30" s="40">
        <v>709.91666666666674</v>
      </c>
      <c r="K30" s="31">
        <v>704.75</v>
      </c>
      <c r="L30" s="31">
        <v>700</v>
      </c>
      <c r="M30" s="31">
        <v>1.4873799999999999</v>
      </c>
      <c r="N30" s="1"/>
      <c r="O30" s="1"/>
    </row>
    <row r="31" spans="1:15" ht="12.75" customHeight="1">
      <c r="A31" s="56">
        <v>22</v>
      </c>
      <c r="B31" s="31" t="s">
        <v>51</v>
      </c>
      <c r="C31" s="31">
        <v>413.2</v>
      </c>
      <c r="D31" s="40">
        <v>413.38333333333338</v>
      </c>
      <c r="E31" s="40">
        <v>412.06666666666678</v>
      </c>
      <c r="F31" s="40">
        <v>410.93333333333339</v>
      </c>
      <c r="G31" s="40">
        <v>409.61666666666679</v>
      </c>
      <c r="H31" s="40">
        <v>414.51666666666677</v>
      </c>
      <c r="I31" s="40">
        <v>415.83333333333337</v>
      </c>
      <c r="J31" s="40">
        <v>416.96666666666675</v>
      </c>
      <c r="K31" s="31">
        <v>414.7</v>
      </c>
      <c r="L31" s="31">
        <v>412.25</v>
      </c>
      <c r="M31" s="31">
        <v>3.20391</v>
      </c>
      <c r="N31" s="1"/>
      <c r="O31" s="1"/>
    </row>
    <row r="32" spans="1:15" ht="12.75" customHeight="1">
      <c r="A32" s="56">
        <v>23</v>
      </c>
      <c r="B32" s="31" t="s">
        <v>53</v>
      </c>
      <c r="C32" s="31">
        <v>4438.55</v>
      </c>
      <c r="D32" s="40">
        <v>4445.4666666666662</v>
      </c>
      <c r="E32" s="40">
        <v>4412.9333333333325</v>
      </c>
      <c r="F32" s="40">
        <v>4387.3166666666666</v>
      </c>
      <c r="G32" s="40">
        <v>4354.7833333333328</v>
      </c>
      <c r="H32" s="40">
        <v>4471.0833333333321</v>
      </c>
      <c r="I32" s="40">
        <v>4503.6166666666668</v>
      </c>
      <c r="J32" s="40">
        <v>4529.2333333333318</v>
      </c>
      <c r="K32" s="31">
        <v>4478</v>
      </c>
      <c r="L32" s="31">
        <v>4419.8500000000004</v>
      </c>
      <c r="M32" s="31">
        <v>0.69818000000000002</v>
      </c>
      <c r="N32" s="1"/>
      <c r="O32" s="1"/>
    </row>
    <row r="33" spans="1:15" ht="12.75" customHeight="1">
      <c r="A33" s="56">
        <v>24</v>
      </c>
      <c r="B33" s="31" t="s">
        <v>54</v>
      </c>
      <c r="C33" s="31">
        <v>222.55</v>
      </c>
      <c r="D33" s="40">
        <v>222.45000000000002</v>
      </c>
      <c r="E33" s="40">
        <v>221.40000000000003</v>
      </c>
      <c r="F33" s="40">
        <v>220.25000000000003</v>
      </c>
      <c r="G33" s="40">
        <v>219.20000000000005</v>
      </c>
      <c r="H33" s="40">
        <v>223.60000000000002</v>
      </c>
      <c r="I33" s="40">
        <v>224.65000000000003</v>
      </c>
      <c r="J33" s="40">
        <v>225.8</v>
      </c>
      <c r="K33" s="31">
        <v>223.5</v>
      </c>
      <c r="L33" s="31">
        <v>221.3</v>
      </c>
      <c r="M33" s="31">
        <v>2.9416199999999999</v>
      </c>
      <c r="N33" s="1"/>
      <c r="O33" s="1"/>
    </row>
    <row r="34" spans="1:15" ht="12.75" customHeight="1">
      <c r="A34" s="56">
        <v>25</v>
      </c>
      <c r="B34" s="31" t="s">
        <v>55</v>
      </c>
      <c r="C34" s="31">
        <v>144.94999999999999</v>
      </c>
      <c r="D34" s="40">
        <v>144.61666666666667</v>
      </c>
      <c r="E34" s="40">
        <v>143.98333333333335</v>
      </c>
      <c r="F34" s="40">
        <v>143.01666666666668</v>
      </c>
      <c r="G34" s="40">
        <v>142.38333333333335</v>
      </c>
      <c r="H34" s="40">
        <v>145.58333333333334</v>
      </c>
      <c r="I34" s="40">
        <v>146.21666666666667</v>
      </c>
      <c r="J34" s="40">
        <v>147.18333333333334</v>
      </c>
      <c r="K34" s="31">
        <v>145.25</v>
      </c>
      <c r="L34" s="31">
        <v>143.65</v>
      </c>
      <c r="M34" s="31">
        <v>20.85464</v>
      </c>
      <c r="N34" s="1"/>
      <c r="O34" s="1"/>
    </row>
    <row r="35" spans="1:15" ht="12.75" customHeight="1">
      <c r="A35" s="56">
        <v>26</v>
      </c>
      <c r="B35" s="31" t="s">
        <v>57</v>
      </c>
      <c r="C35" s="31">
        <v>3159.25</v>
      </c>
      <c r="D35" s="40">
        <v>3164.75</v>
      </c>
      <c r="E35" s="40">
        <v>3139.5</v>
      </c>
      <c r="F35" s="40">
        <v>3119.75</v>
      </c>
      <c r="G35" s="40">
        <v>3094.5</v>
      </c>
      <c r="H35" s="40">
        <v>3184.5</v>
      </c>
      <c r="I35" s="40">
        <v>3209.75</v>
      </c>
      <c r="J35" s="40">
        <v>3229.5</v>
      </c>
      <c r="K35" s="31">
        <v>3190</v>
      </c>
      <c r="L35" s="31">
        <v>3145</v>
      </c>
      <c r="M35" s="31">
        <v>2.6359499999999998</v>
      </c>
      <c r="N35" s="1"/>
      <c r="O35" s="1"/>
    </row>
    <row r="36" spans="1:15" ht="12.75" customHeight="1">
      <c r="A36" s="56">
        <v>27</v>
      </c>
      <c r="B36" s="31" t="s">
        <v>309</v>
      </c>
      <c r="C36" s="31">
        <v>2257.9499999999998</v>
      </c>
      <c r="D36" s="40">
        <v>2259.2833333333333</v>
      </c>
      <c r="E36" s="40">
        <v>2249.6666666666665</v>
      </c>
      <c r="F36" s="40">
        <v>2241.3833333333332</v>
      </c>
      <c r="G36" s="40">
        <v>2231.7666666666664</v>
      </c>
      <c r="H36" s="40">
        <v>2267.5666666666666</v>
      </c>
      <c r="I36" s="40">
        <v>2277.1833333333334</v>
      </c>
      <c r="J36" s="40">
        <v>2285.4666666666667</v>
      </c>
      <c r="K36" s="31">
        <v>2268.9</v>
      </c>
      <c r="L36" s="31">
        <v>2251</v>
      </c>
      <c r="M36" s="31">
        <v>0.28416999999999998</v>
      </c>
      <c r="N36" s="1"/>
      <c r="O36" s="1"/>
    </row>
    <row r="37" spans="1:15" ht="12.75" customHeight="1">
      <c r="A37" s="56">
        <v>28</v>
      </c>
      <c r="B37" s="31" t="s">
        <v>60</v>
      </c>
      <c r="C37" s="31">
        <v>690.05</v>
      </c>
      <c r="D37" s="40">
        <v>689.23333333333323</v>
      </c>
      <c r="E37" s="40">
        <v>686.61666666666645</v>
      </c>
      <c r="F37" s="40">
        <v>683.18333333333317</v>
      </c>
      <c r="G37" s="40">
        <v>680.56666666666638</v>
      </c>
      <c r="H37" s="40">
        <v>692.66666666666652</v>
      </c>
      <c r="I37" s="40">
        <v>695.2833333333333</v>
      </c>
      <c r="J37" s="40">
        <v>698.71666666666658</v>
      </c>
      <c r="K37" s="31">
        <v>691.85</v>
      </c>
      <c r="L37" s="31">
        <v>685.8</v>
      </c>
      <c r="M37" s="31">
        <v>1.5366200000000001</v>
      </c>
      <c r="N37" s="1"/>
      <c r="O37" s="1"/>
    </row>
    <row r="38" spans="1:15" ht="12.75" customHeight="1">
      <c r="A38" s="56">
        <v>29</v>
      </c>
      <c r="B38" s="31" t="s">
        <v>245</v>
      </c>
      <c r="C38" s="31">
        <v>4783.7</v>
      </c>
      <c r="D38" s="40">
        <v>4789.5166666666664</v>
      </c>
      <c r="E38" s="40">
        <v>4754.2333333333327</v>
      </c>
      <c r="F38" s="40">
        <v>4724.7666666666664</v>
      </c>
      <c r="G38" s="40">
        <v>4689.4833333333327</v>
      </c>
      <c r="H38" s="40">
        <v>4818.9833333333327</v>
      </c>
      <c r="I38" s="40">
        <v>4854.2666666666655</v>
      </c>
      <c r="J38" s="40">
        <v>4883.7333333333327</v>
      </c>
      <c r="K38" s="31">
        <v>4824.8</v>
      </c>
      <c r="L38" s="31">
        <v>4760.05</v>
      </c>
      <c r="M38" s="31">
        <v>1.3677699999999999</v>
      </c>
      <c r="N38" s="1"/>
      <c r="O38" s="1"/>
    </row>
    <row r="39" spans="1:15" ht="12.75" customHeight="1">
      <c r="A39" s="56">
        <v>30</v>
      </c>
      <c r="B39" s="31" t="s">
        <v>61</v>
      </c>
      <c r="C39" s="31">
        <v>752.95</v>
      </c>
      <c r="D39" s="40">
        <v>753.80000000000007</v>
      </c>
      <c r="E39" s="40">
        <v>750.55000000000018</v>
      </c>
      <c r="F39" s="40">
        <v>748.15000000000009</v>
      </c>
      <c r="G39" s="40">
        <v>744.9000000000002</v>
      </c>
      <c r="H39" s="40">
        <v>756.20000000000016</v>
      </c>
      <c r="I39" s="40">
        <v>759.44999999999993</v>
      </c>
      <c r="J39" s="40">
        <v>761.85000000000014</v>
      </c>
      <c r="K39" s="31">
        <v>757.05</v>
      </c>
      <c r="L39" s="31">
        <v>751.4</v>
      </c>
      <c r="M39" s="31">
        <v>7.9343300000000001</v>
      </c>
      <c r="N39" s="1"/>
      <c r="O39" s="1"/>
    </row>
    <row r="40" spans="1:15" ht="12.75" customHeight="1">
      <c r="A40" s="56">
        <v>31</v>
      </c>
      <c r="B40" s="31" t="s">
        <v>62</v>
      </c>
      <c r="C40" s="31">
        <v>3759.35</v>
      </c>
      <c r="D40" s="40">
        <v>3747.5833333333335</v>
      </c>
      <c r="E40" s="40">
        <v>3730.2666666666669</v>
      </c>
      <c r="F40" s="40">
        <v>3701.1833333333334</v>
      </c>
      <c r="G40" s="40">
        <v>3683.8666666666668</v>
      </c>
      <c r="H40" s="40">
        <v>3776.666666666667</v>
      </c>
      <c r="I40" s="40">
        <v>3793.9833333333336</v>
      </c>
      <c r="J40" s="40">
        <v>3823.0666666666671</v>
      </c>
      <c r="K40" s="31">
        <v>3764.9</v>
      </c>
      <c r="L40" s="31">
        <v>3718.5</v>
      </c>
      <c r="M40" s="31">
        <v>0.65678999999999998</v>
      </c>
      <c r="N40" s="1"/>
      <c r="O40" s="1"/>
    </row>
    <row r="41" spans="1:15" ht="12.75" customHeight="1">
      <c r="A41" s="56">
        <v>32</v>
      </c>
      <c r="B41" s="31" t="s">
        <v>65</v>
      </c>
      <c r="C41" s="31">
        <v>7525.1</v>
      </c>
      <c r="D41" s="40">
        <v>7536.3666666666659</v>
      </c>
      <c r="E41" s="40">
        <v>7503.7333333333318</v>
      </c>
      <c r="F41" s="40">
        <v>7482.3666666666659</v>
      </c>
      <c r="G41" s="40">
        <v>7449.7333333333318</v>
      </c>
      <c r="H41" s="40">
        <v>7557.7333333333318</v>
      </c>
      <c r="I41" s="40">
        <v>7590.366666666665</v>
      </c>
      <c r="J41" s="40">
        <v>7611.7333333333318</v>
      </c>
      <c r="K41" s="31">
        <v>7569</v>
      </c>
      <c r="L41" s="31">
        <v>7515</v>
      </c>
      <c r="M41" s="31">
        <v>0.94033</v>
      </c>
      <c r="N41" s="1"/>
      <c r="O41" s="1"/>
    </row>
    <row r="42" spans="1:15" ht="12.75" customHeight="1">
      <c r="A42" s="56">
        <v>33</v>
      </c>
      <c r="B42" s="31" t="s">
        <v>64</v>
      </c>
      <c r="C42" s="31">
        <v>17594</v>
      </c>
      <c r="D42" s="40">
        <v>17614.666666666668</v>
      </c>
      <c r="E42" s="40">
        <v>17479.333333333336</v>
      </c>
      <c r="F42" s="40">
        <v>17364.666666666668</v>
      </c>
      <c r="G42" s="40">
        <v>17229.333333333336</v>
      </c>
      <c r="H42" s="40">
        <v>17729.333333333336</v>
      </c>
      <c r="I42" s="40">
        <v>17864.666666666672</v>
      </c>
      <c r="J42" s="40">
        <v>17979.333333333336</v>
      </c>
      <c r="K42" s="31">
        <v>17750</v>
      </c>
      <c r="L42" s="31">
        <v>17500</v>
      </c>
      <c r="M42" s="31">
        <v>0.31506000000000001</v>
      </c>
      <c r="N42" s="1"/>
      <c r="O42" s="1"/>
    </row>
    <row r="43" spans="1:15" ht="12.75" customHeight="1">
      <c r="A43" s="56">
        <v>34</v>
      </c>
      <c r="B43" s="31" t="s">
        <v>246</v>
      </c>
      <c r="C43" s="31">
        <v>4957.75</v>
      </c>
      <c r="D43" s="40">
        <v>4953.2</v>
      </c>
      <c r="E43" s="40">
        <v>4936.3999999999996</v>
      </c>
      <c r="F43" s="40">
        <v>4915.05</v>
      </c>
      <c r="G43" s="40">
        <v>4898.25</v>
      </c>
      <c r="H43" s="40">
        <v>4974.5499999999993</v>
      </c>
      <c r="I43" s="40">
        <v>4991.3500000000004</v>
      </c>
      <c r="J43" s="40">
        <v>5012.6999999999989</v>
      </c>
      <c r="K43" s="31">
        <v>4970</v>
      </c>
      <c r="L43" s="31">
        <v>4931.8500000000004</v>
      </c>
      <c r="M43" s="31">
        <v>6.6909999999999997E-2</v>
      </c>
      <c r="N43" s="1"/>
      <c r="O43" s="1"/>
    </row>
    <row r="44" spans="1:15" ht="12.75" customHeight="1">
      <c r="A44" s="56">
        <v>35</v>
      </c>
      <c r="B44" s="31" t="s">
        <v>66</v>
      </c>
      <c r="C44" s="31">
        <v>2437.3000000000002</v>
      </c>
      <c r="D44" s="40">
        <v>2443.2333333333331</v>
      </c>
      <c r="E44" s="40">
        <v>2426.6166666666663</v>
      </c>
      <c r="F44" s="40">
        <v>2415.9333333333334</v>
      </c>
      <c r="G44" s="40">
        <v>2399.3166666666666</v>
      </c>
      <c r="H44" s="40">
        <v>2453.9166666666661</v>
      </c>
      <c r="I44" s="40">
        <v>2470.5333333333328</v>
      </c>
      <c r="J44" s="40">
        <v>2481.2166666666658</v>
      </c>
      <c r="K44" s="31">
        <v>2459.85</v>
      </c>
      <c r="L44" s="31">
        <v>2432.5500000000002</v>
      </c>
      <c r="M44" s="31">
        <v>0.30731999999999998</v>
      </c>
      <c r="N44" s="1"/>
      <c r="O44" s="1"/>
    </row>
    <row r="45" spans="1:15" ht="12.75" customHeight="1">
      <c r="A45" s="56">
        <v>36</v>
      </c>
      <c r="B45" s="31" t="s">
        <v>67</v>
      </c>
      <c r="C45" s="31">
        <v>299.5</v>
      </c>
      <c r="D45" s="40">
        <v>300.98333333333335</v>
      </c>
      <c r="E45" s="40">
        <v>297.01666666666671</v>
      </c>
      <c r="F45" s="40">
        <v>294.53333333333336</v>
      </c>
      <c r="G45" s="40">
        <v>290.56666666666672</v>
      </c>
      <c r="H45" s="40">
        <v>303.4666666666667</v>
      </c>
      <c r="I45" s="40">
        <v>307.43333333333339</v>
      </c>
      <c r="J45" s="40">
        <v>309.91666666666669</v>
      </c>
      <c r="K45" s="31">
        <v>304.95</v>
      </c>
      <c r="L45" s="31">
        <v>298.5</v>
      </c>
      <c r="M45" s="31">
        <v>13.26984</v>
      </c>
      <c r="N45" s="1"/>
      <c r="O45" s="1"/>
    </row>
    <row r="46" spans="1:15" ht="12.75" customHeight="1">
      <c r="A46" s="56">
        <v>37</v>
      </c>
      <c r="B46" s="31" t="s">
        <v>68</v>
      </c>
      <c r="C46" s="31">
        <v>102.6</v>
      </c>
      <c r="D46" s="40">
        <v>102.61666666666667</v>
      </c>
      <c r="E46" s="40">
        <v>101.98333333333335</v>
      </c>
      <c r="F46" s="40">
        <v>101.36666666666667</v>
      </c>
      <c r="G46" s="40">
        <v>100.73333333333335</v>
      </c>
      <c r="H46" s="40">
        <v>103.23333333333335</v>
      </c>
      <c r="I46" s="40">
        <v>103.86666666666667</v>
      </c>
      <c r="J46" s="40">
        <v>104.48333333333335</v>
      </c>
      <c r="K46" s="31">
        <v>103.25</v>
      </c>
      <c r="L46" s="31">
        <v>102</v>
      </c>
      <c r="M46" s="31">
        <v>108.30880999999999</v>
      </c>
      <c r="N46" s="1"/>
      <c r="O46" s="1"/>
    </row>
    <row r="47" spans="1:15" ht="12.75" customHeight="1">
      <c r="A47" s="56">
        <v>38</v>
      </c>
      <c r="B47" s="31" t="s">
        <v>247</v>
      </c>
      <c r="C47" s="31">
        <v>63.1</v>
      </c>
      <c r="D47" s="40">
        <v>63.166666666666664</v>
      </c>
      <c r="E47" s="40">
        <v>62.833333333333329</v>
      </c>
      <c r="F47" s="40">
        <v>62.566666666666663</v>
      </c>
      <c r="G47" s="40">
        <v>62.233333333333327</v>
      </c>
      <c r="H47" s="40">
        <v>63.43333333333333</v>
      </c>
      <c r="I47" s="40">
        <v>63.766666666666659</v>
      </c>
      <c r="J47" s="40">
        <v>64.033333333333331</v>
      </c>
      <c r="K47" s="31">
        <v>63.5</v>
      </c>
      <c r="L47" s="31">
        <v>62.9</v>
      </c>
      <c r="M47" s="31">
        <v>20.901039999999998</v>
      </c>
      <c r="N47" s="1"/>
      <c r="O47" s="1"/>
    </row>
    <row r="48" spans="1:15" ht="12.75" customHeight="1">
      <c r="A48" s="56">
        <v>39</v>
      </c>
      <c r="B48" s="31" t="s">
        <v>69</v>
      </c>
      <c r="C48" s="31">
        <v>2043</v>
      </c>
      <c r="D48" s="40">
        <v>2047.75</v>
      </c>
      <c r="E48" s="40">
        <v>2030.6</v>
      </c>
      <c r="F48" s="40">
        <v>2018.1999999999998</v>
      </c>
      <c r="G48" s="40">
        <v>2001.0499999999997</v>
      </c>
      <c r="H48" s="40">
        <v>2060.15</v>
      </c>
      <c r="I48" s="40">
        <v>2077.2999999999997</v>
      </c>
      <c r="J48" s="40">
        <v>2089.7000000000003</v>
      </c>
      <c r="K48" s="31">
        <v>2064.9</v>
      </c>
      <c r="L48" s="31">
        <v>2035.35</v>
      </c>
      <c r="M48" s="31">
        <v>1.7336800000000001</v>
      </c>
      <c r="N48" s="1"/>
      <c r="O48" s="1"/>
    </row>
    <row r="49" spans="1:15" ht="12.75" customHeight="1">
      <c r="A49" s="56">
        <v>40</v>
      </c>
      <c r="B49" s="31" t="s">
        <v>72</v>
      </c>
      <c r="C49" s="31">
        <v>763</v>
      </c>
      <c r="D49" s="40">
        <v>764.16666666666663</v>
      </c>
      <c r="E49" s="40">
        <v>758.83333333333326</v>
      </c>
      <c r="F49" s="40">
        <v>754.66666666666663</v>
      </c>
      <c r="G49" s="40">
        <v>749.33333333333326</v>
      </c>
      <c r="H49" s="40">
        <v>768.33333333333326</v>
      </c>
      <c r="I49" s="40">
        <v>773.66666666666652</v>
      </c>
      <c r="J49" s="40">
        <v>777.83333333333326</v>
      </c>
      <c r="K49" s="31">
        <v>769.5</v>
      </c>
      <c r="L49" s="31">
        <v>760</v>
      </c>
      <c r="M49" s="31">
        <v>1.6078600000000001</v>
      </c>
      <c r="N49" s="1"/>
      <c r="O49" s="1"/>
    </row>
    <row r="50" spans="1:15" ht="12.75" customHeight="1">
      <c r="A50" s="56">
        <v>41</v>
      </c>
      <c r="B50" s="31" t="s">
        <v>71</v>
      </c>
      <c r="C50" s="31">
        <v>201.85</v>
      </c>
      <c r="D50" s="40">
        <v>201.81666666666669</v>
      </c>
      <c r="E50" s="40">
        <v>201.33333333333337</v>
      </c>
      <c r="F50" s="40">
        <v>200.81666666666669</v>
      </c>
      <c r="G50" s="40">
        <v>200.33333333333337</v>
      </c>
      <c r="H50" s="40">
        <v>202.33333333333337</v>
      </c>
      <c r="I50" s="40">
        <v>202.81666666666666</v>
      </c>
      <c r="J50" s="40">
        <v>203.33333333333337</v>
      </c>
      <c r="K50" s="31">
        <v>202.3</v>
      </c>
      <c r="L50" s="31">
        <v>201.3</v>
      </c>
      <c r="M50" s="31">
        <v>4.7825300000000004</v>
      </c>
      <c r="N50" s="1"/>
      <c r="O50" s="1"/>
    </row>
    <row r="51" spans="1:15" ht="12.75" customHeight="1">
      <c r="A51" s="56">
        <v>42</v>
      </c>
      <c r="B51" s="31" t="s">
        <v>73</v>
      </c>
      <c r="C51" s="31">
        <v>781.35</v>
      </c>
      <c r="D51" s="40">
        <v>779.4</v>
      </c>
      <c r="E51" s="40">
        <v>774</v>
      </c>
      <c r="F51" s="40">
        <v>766.65</v>
      </c>
      <c r="G51" s="40">
        <v>761.25</v>
      </c>
      <c r="H51" s="40">
        <v>786.75</v>
      </c>
      <c r="I51" s="40">
        <v>792.14999999999986</v>
      </c>
      <c r="J51" s="40">
        <v>799.5</v>
      </c>
      <c r="K51" s="31">
        <v>784.8</v>
      </c>
      <c r="L51" s="31">
        <v>772.05</v>
      </c>
      <c r="M51" s="31">
        <v>1.21651</v>
      </c>
      <c r="N51" s="1"/>
      <c r="O51" s="1"/>
    </row>
    <row r="52" spans="1:15" ht="12.75" customHeight="1">
      <c r="A52" s="56">
        <v>43</v>
      </c>
      <c r="B52" s="31" t="s">
        <v>76</v>
      </c>
      <c r="C52" s="31">
        <v>71.650000000000006</v>
      </c>
      <c r="D52" s="40">
        <v>71.833333333333329</v>
      </c>
      <c r="E52" s="40">
        <v>71.266666666666652</v>
      </c>
      <c r="F52" s="40">
        <v>70.883333333333326</v>
      </c>
      <c r="G52" s="40">
        <v>70.316666666666649</v>
      </c>
      <c r="H52" s="40">
        <v>72.216666666666654</v>
      </c>
      <c r="I52" s="40">
        <v>72.783333333333346</v>
      </c>
      <c r="J52" s="40">
        <v>73.166666666666657</v>
      </c>
      <c r="K52" s="31">
        <v>72.400000000000006</v>
      </c>
      <c r="L52" s="31">
        <v>71.45</v>
      </c>
      <c r="M52" s="31">
        <v>51.264670000000002</v>
      </c>
      <c r="N52" s="1"/>
      <c r="O52" s="1"/>
    </row>
    <row r="53" spans="1:15" ht="12.75" customHeight="1">
      <c r="A53" s="56">
        <v>44</v>
      </c>
      <c r="B53" s="31" t="s">
        <v>80</v>
      </c>
      <c r="C53" s="31">
        <v>419.75</v>
      </c>
      <c r="D53" s="40">
        <v>419.36666666666662</v>
      </c>
      <c r="E53" s="40">
        <v>418.48333333333323</v>
      </c>
      <c r="F53" s="40">
        <v>417.21666666666664</v>
      </c>
      <c r="G53" s="40">
        <v>416.33333333333326</v>
      </c>
      <c r="H53" s="40">
        <v>420.63333333333321</v>
      </c>
      <c r="I53" s="40">
        <v>421.51666666666654</v>
      </c>
      <c r="J53" s="40">
        <v>422.78333333333319</v>
      </c>
      <c r="K53" s="31">
        <v>420.25</v>
      </c>
      <c r="L53" s="31">
        <v>418.1</v>
      </c>
      <c r="M53" s="31">
        <v>9.8751200000000008</v>
      </c>
      <c r="N53" s="1"/>
      <c r="O53" s="1"/>
    </row>
    <row r="54" spans="1:15" ht="12.75" customHeight="1">
      <c r="A54" s="56">
        <v>45</v>
      </c>
      <c r="B54" s="31" t="s">
        <v>75</v>
      </c>
      <c r="C54" s="31">
        <v>701.1</v>
      </c>
      <c r="D54" s="40">
        <v>701.70000000000016</v>
      </c>
      <c r="E54" s="40">
        <v>698.60000000000036</v>
      </c>
      <c r="F54" s="40">
        <v>696.10000000000025</v>
      </c>
      <c r="G54" s="40">
        <v>693.00000000000045</v>
      </c>
      <c r="H54" s="40">
        <v>704.20000000000027</v>
      </c>
      <c r="I54" s="40">
        <v>707.3</v>
      </c>
      <c r="J54" s="40">
        <v>709.80000000000018</v>
      </c>
      <c r="K54" s="31">
        <v>704.8</v>
      </c>
      <c r="L54" s="31">
        <v>699.2</v>
      </c>
      <c r="M54" s="31">
        <v>10.64714</v>
      </c>
      <c r="N54" s="1"/>
      <c r="O54" s="1"/>
    </row>
    <row r="55" spans="1:15" ht="12.75" customHeight="1">
      <c r="A55" s="56">
        <v>46</v>
      </c>
      <c r="B55" s="31" t="s">
        <v>77</v>
      </c>
      <c r="C55" s="31">
        <v>348.65</v>
      </c>
      <c r="D55" s="40">
        <v>349.2833333333333</v>
      </c>
      <c r="E55" s="40">
        <v>346.56666666666661</v>
      </c>
      <c r="F55" s="40">
        <v>344.48333333333329</v>
      </c>
      <c r="G55" s="40">
        <v>341.76666666666659</v>
      </c>
      <c r="H55" s="40">
        <v>351.36666666666662</v>
      </c>
      <c r="I55" s="40">
        <v>354.08333333333331</v>
      </c>
      <c r="J55" s="40">
        <v>356.16666666666663</v>
      </c>
      <c r="K55" s="31">
        <v>352</v>
      </c>
      <c r="L55" s="31">
        <v>347.2</v>
      </c>
      <c r="M55" s="31">
        <v>2.6577899999999999</v>
      </c>
      <c r="N55" s="1"/>
      <c r="O55" s="1"/>
    </row>
    <row r="56" spans="1:15" ht="12.75" customHeight="1">
      <c r="A56" s="56">
        <v>47</v>
      </c>
      <c r="B56" s="31" t="s">
        <v>78</v>
      </c>
      <c r="C56" s="31">
        <v>17779.849999999999</v>
      </c>
      <c r="D56" s="40">
        <v>17784.099999999999</v>
      </c>
      <c r="E56" s="40">
        <v>17703.399999999998</v>
      </c>
      <c r="F56" s="40">
        <v>17626.95</v>
      </c>
      <c r="G56" s="40">
        <v>17546.25</v>
      </c>
      <c r="H56" s="40">
        <v>17860.549999999996</v>
      </c>
      <c r="I56" s="40">
        <v>17941.249999999993</v>
      </c>
      <c r="J56" s="40">
        <v>18017.699999999993</v>
      </c>
      <c r="K56" s="31">
        <v>17864.8</v>
      </c>
      <c r="L56" s="31">
        <v>17707.650000000001</v>
      </c>
      <c r="M56" s="31">
        <v>3.175E-2</v>
      </c>
      <c r="N56" s="1"/>
      <c r="O56" s="1"/>
    </row>
    <row r="57" spans="1:15" ht="12.75" customHeight="1">
      <c r="A57" s="56">
        <v>48</v>
      </c>
      <c r="B57" s="31" t="s">
        <v>81</v>
      </c>
      <c r="C57" s="31">
        <v>3652.6</v>
      </c>
      <c r="D57" s="40">
        <v>3652.8166666666671</v>
      </c>
      <c r="E57" s="40">
        <v>3639.1333333333341</v>
      </c>
      <c r="F57" s="40">
        <v>3625.666666666667</v>
      </c>
      <c r="G57" s="40">
        <v>3611.983333333334</v>
      </c>
      <c r="H57" s="40">
        <v>3666.2833333333342</v>
      </c>
      <c r="I57" s="40">
        <v>3679.9666666666676</v>
      </c>
      <c r="J57" s="40">
        <v>3693.4333333333343</v>
      </c>
      <c r="K57" s="31">
        <v>3666.5</v>
      </c>
      <c r="L57" s="31">
        <v>3639.35</v>
      </c>
      <c r="M57" s="31">
        <v>0.23648</v>
      </c>
      <c r="N57" s="1"/>
      <c r="O57" s="1"/>
    </row>
    <row r="58" spans="1:15" ht="12.75" customHeight="1">
      <c r="A58" s="56">
        <v>49</v>
      </c>
      <c r="B58" s="31" t="s">
        <v>82</v>
      </c>
      <c r="C58" s="31">
        <v>491.75</v>
      </c>
      <c r="D58" s="40">
        <v>491.90000000000003</v>
      </c>
      <c r="E58" s="40">
        <v>489.90000000000009</v>
      </c>
      <c r="F58" s="40">
        <v>488.05000000000007</v>
      </c>
      <c r="G58" s="40">
        <v>486.05000000000013</v>
      </c>
      <c r="H58" s="40">
        <v>493.75000000000006</v>
      </c>
      <c r="I58" s="40">
        <v>495.74999999999994</v>
      </c>
      <c r="J58" s="40">
        <v>497.6</v>
      </c>
      <c r="K58" s="31">
        <v>493.9</v>
      </c>
      <c r="L58" s="31">
        <v>490.05</v>
      </c>
      <c r="M58" s="31">
        <v>2.2174100000000001</v>
      </c>
      <c r="N58" s="1"/>
      <c r="O58" s="1"/>
    </row>
    <row r="59" spans="1:15" ht="12.75" customHeight="1">
      <c r="A59" s="56">
        <v>50</v>
      </c>
      <c r="B59" s="31" t="s">
        <v>83</v>
      </c>
      <c r="C59" s="31">
        <v>228.8</v>
      </c>
      <c r="D59" s="40">
        <v>228.93333333333331</v>
      </c>
      <c r="E59" s="40">
        <v>226.86666666666662</v>
      </c>
      <c r="F59" s="40">
        <v>224.93333333333331</v>
      </c>
      <c r="G59" s="40">
        <v>222.86666666666662</v>
      </c>
      <c r="H59" s="40">
        <v>230.86666666666662</v>
      </c>
      <c r="I59" s="40">
        <v>232.93333333333328</v>
      </c>
      <c r="J59" s="40">
        <v>234.86666666666662</v>
      </c>
      <c r="K59" s="31">
        <v>231</v>
      </c>
      <c r="L59" s="31">
        <v>227</v>
      </c>
      <c r="M59" s="31">
        <v>43.844630000000002</v>
      </c>
      <c r="N59" s="1"/>
      <c r="O59" s="1"/>
    </row>
    <row r="60" spans="1:15" ht="12.75" customHeight="1">
      <c r="A60" s="56">
        <v>51</v>
      </c>
      <c r="B60" s="31" t="s">
        <v>250</v>
      </c>
      <c r="C60" s="31">
        <v>141</v>
      </c>
      <c r="D60" s="40">
        <v>141.04999999999998</v>
      </c>
      <c r="E60" s="40">
        <v>140.44999999999996</v>
      </c>
      <c r="F60" s="40">
        <v>139.89999999999998</v>
      </c>
      <c r="G60" s="40">
        <v>139.29999999999995</v>
      </c>
      <c r="H60" s="40">
        <v>141.59999999999997</v>
      </c>
      <c r="I60" s="40">
        <v>142.19999999999999</v>
      </c>
      <c r="J60" s="40">
        <v>142.74999999999997</v>
      </c>
      <c r="K60" s="31">
        <v>141.65</v>
      </c>
      <c r="L60" s="31">
        <v>140.5</v>
      </c>
      <c r="M60" s="31">
        <v>1.62042</v>
      </c>
      <c r="N60" s="1"/>
      <c r="O60" s="1"/>
    </row>
    <row r="61" spans="1:15" ht="12.75" customHeight="1">
      <c r="A61" s="56">
        <v>52</v>
      </c>
      <c r="B61" s="31" t="s">
        <v>84</v>
      </c>
      <c r="C61" s="31">
        <v>615.04999999999995</v>
      </c>
      <c r="D61" s="40">
        <v>614.5333333333333</v>
      </c>
      <c r="E61" s="40">
        <v>610.06666666666661</v>
      </c>
      <c r="F61" s="40">
        <v>605.08333333333326</v>
      </c>
      <c r="G61" s="40">
        <v>600.61666666666656</v>
      </c>
      <c r="H61" s="40">
        <v>619.51666666666665</v>
      </c>
      <c r="I61" s="40">
        <v>623.98333333333335</v>
      </c>
      <c r="J61" s="40">
        <v>628.9666666666667</v>
      </c>
      <c r="K61" s="31">
        <v>619</v>
      </c>
      <c r="L61" s="31">
        <v>609.54999999999995</v>
      </c>
      <c r="M61" s="31">
        <v>2.2805499999999999</v>
      </c>
      <c r="N61" s="1"/>
      <c r="O61" s="1"/>
    </row>
    <row r="62" spans="1:15" ht="12.75" customHeight="1">
      <c r="A62" s="56">
        <v>53</v>
      </c>
      <c r="B62" s="31" t="s">
        <v>85</v>
      </c>
      <c r="C62" s="31">
        <v>910.7</v>
      </c>
      <c r="D62" s="40">
        <v>911.26666666666677</v>
      </c>
      <c r="E62" s="40">
        <v>908.28333333333353</v>
      </c>
      <c r="F62" s="40">
        <v>905.86666666666679</v>
      </c>
      <c r="G62" s="40">
        <v>902.88333333333355</v>
      </c>
      <c r="H62" s="40">
        <v>913.68333333333351</v>
      </c>
      <c r="I62" s="40">
        <v>916.66666666666686</v>
      </c>
      <c r="J62" s="40">
        <v>919.08333333333348</v>
      </c>
      <c r="K62" s="31">
        <v>914.25</v>
      </c>
      <c r="L62" s="31">
        <v>908.85</v>
      </c>
      <c r="M62" s="31">
        <v>0.96347000000000005</v>
      </c>
      <c r="N62" s="1"/>
      <c r="O62" s="1"/>
    </row>
    <row r="63" spans="1:15" ht="12.75" customHeight="1">
      <c r="A63" s="56">
        <v>54</v>
      </c>
      <c r="B63" s="31" t="s">
        <v>92</v>
      </c>
      <c r="C63" s="31">
        <v>174.25</v>
      </c>
      <c r="D63" s="40">
        <v>173.18333333333331</v>
      </c>
      <c r="E63" s="40">
        <v>171.06666666666661</v>
      </c>
      <c r="F63" s="40">
        <v>167.8833333333333</v>
      </c>
      <c r="G63" s="40">
        <v>165.76666666666659</v>
      </c>
      <c r="H63" s="40">
        <v>176.36666666666662</v>
      </c>
      <c r="I63" s="40">
        <v>178.48333333333335</v>
      </c>
      <c r="J63" s="40">
        <v>181.66666666666663</v>
      </c>
      <c r="K63" s="31">
        <v>175.3</v>
      </c>
      <c r="L63" s="31">
        <v>170</v>
      </c>
      <c r="M63" s="31">
        <v>13.17342</v>
      </c>
      <c r="N63" s="1"/>
      <c r="O63" s="1"/>
    </row>
    <row r="64" spans="1:15" ht="12.75" customHeight="1">
      <c r="A64" s="56">
        <v>55</v>
      </c>
      <c r="B64" s="31" t="s">
        <v>86</v>
      </c>
      <c r="C64" s="31">
        <v>170.7</v>
      </c>
      <c r="D64" s="40">
        <v>170.61666666666667</v>
      </c>
      <c r="E64" s="40">
        <v>169.83333333333334</v>
      </c>
      <c r="F64" s="40">
        <v>168.96666666666667</v>
      </c>
      <c r="G64" s="40">
        <v>168.18333333333334</v>
      </c>
      <c r="H64" s="40">
        <v>171.48333333333335</v>
      </c>
      <c r="I64" s="40">
        <v>172.26666666666665</v>
      </c>
      <c r="J64" s="40">
        <v>173.13333333333335</v>
      </c>
      <c r="K64" s="31">
        <v>171.4</v>
      </c>
      <c r="L64" s="31">
        <v>169.75</v>
      </c>
      <c r="M64" s="31">
        <v>9.7325999999999997</v>
      </c>
      <c r="N64" s="1"/>
      <c r="O64" s="1"/>
    </row>
    <row r="65" spans="1:15" ht="12.75" customHeight="1">
      <c r="A65" s="56">
        <v>56</v>
      </c>
      <c r="B65" s="31" t="s">
        <v>88</v>
      </c>
      <c r="C65" s="31">
        <v>5081.3999999999996</v>
      </c>
      <c r="D65" s="40">
        <v>5084.9833333333336</v>
      </c>
      <c r="E65" s="40">
        <v>5061.7166666666672</v>
      </c>
      <c r="F65" s="40">
        <v>5042.0333333333338</v>
      </c>
      <c r="G65" s="40">
        <v>5018.7666666666673</v>
      </c>
      <c r="H65" s="40">
        <v>5104.666666666667</v>
      </c>
      <c r="I65" s="40">
        <v>5127.9333333333334</v>
      </c>
      <c r="J65" s="40">
        <v>5147.6166666666668</v>
      </c>
      <c r="K65" s="31">
        <v>5108.25</v>
      </c>
      <c r="L65" s="31">
        <v>5065.3</v>
      </c>
      <c r="M65" s="31">
        <v>0.21617</v>
      </c>
      <c r="N65" s="1"/>
      <c r="O65" s="1"/>
    </row>
    <row r="66" spans="1:15" ht="12.75" customHeight="1">
      <c r="A66" s="56">
        <v>57</v>
      </c>
      <c r="B66" s="31" t="s">
        <v>89</v>
      </c>
      <c r="C66" s="31">
        <v>1521.9</v>
      </c>
      <c r="D66" s="40">
        <v>1519.4000000000003</v>
      </c>
      <c r="E66" s="40">
        <v>1514.4000000000005</v>
      </c>
      <c r="F66" s="40">
        <v>1506.9000000000003</v>
      </c>
      <c r="G66" s="40">
        <v>1501.9000000000005</v>
      </c>
      <c r="H66" s="40">
        <v>1526.9000000000005</v>
      </c>
      <c r="I66" s="40">
        <v>1531.9</v>
      </c>
      <c r="J66" s="40">
        <v>1539.4000000000005</v>
      </c>
      <c r="K66" s="31">
        <v>1524.4</v>
      </c>
      <c r="L66" s="31">
        <v>1511.9</v>
      </c>
      <c r="M66" s="31">
        <v>0.71525000000000005</v>
      </c>
      <c r="N66" s="1"/>
      <c r="O66" s="1"/>
    </row>
    <row r="67" spans="1:15" ht="12.75" customHeight="1">
      <c r="A67" s="56">
        <v>58</v>
      </c>
      <c r="B67" s="31" t="s">
        <v>90</v>
      </c>
      <c r="C67" s="31">
        <v>686.55</v>
      </c>
      <c r="D67" s="40">
        <v>686.35</v>
      </c>
      <c r="E67" s="40">
        <v>684.2</v>
      </c>
      <c r="F67" s="40">
        <v>681.85</v>
      </c>
      <c r="G67" s="40">
        <v>679.7</v>
      </c>
      <c r="H67" s="40">
        <v>688.7</v>
      </c>
      <c r="I67" s="40">
        <v>690.84999999999991</v>
      </c>
      <c r="J67" s="40">
        <v>693.2</v>
      </c>
      <c r="K67" s="31">
        <v>688.5</v>
      </c>
      <c r="L67" s="31">
        <v>684</v>
      </c>
      <c r="M67" s="31">
        <v>1.7438899999999999</v>
      </c>
      <c r="N67" s="1"/>
      <c r="O67" s="1"/>
    </row>
    <row r="68" spans="1:15" ht="12.75" customHeight="1">
      <c r="A68" s="56">
        <v>59</v>
      </c>
      <c r="B68" s="31" t="s">
        <v>91</v>
      </c>
      <c r="C68" s="31">
        <v>780.6</v>
      </c>
      <c r="D68" s="40">
        <v>777.51666666666677</v>
      </c>
      <c r="E68" s="40">
        <v>771.08333333333348</v>
      </c>
      <c r="F68" s="40">
        <v>761.56666666666672</v>
      </c>
      <c r="G68" s="40">
        <v>755.13333333333344</v>
      </c>
      <c r="H68" s="40">
        <v>787.03333333333353</v>
      </c>
      <c r="I68" s="40">
        <v>793.4666666666667</v>
      </c>
      <c r="J68" s="40">
        <v>802.98333333333358</v>
      </c>
      <c r="K68" s="31">
        <v>783.95</v>
      </c>
      <c r="L68" s="31">
        <v>768</v>
      </c>
      <c r="M68" s="31">
        <v>0.36513000000000001</v>
      </c>
      <c r="N68" s="1"/>
      <c r="O68" s="1"/>
    </row>
    <row r="69" spans="1:15" ht="12.75" customHeight="1">
      <c r="A69" s="56">
        <v>60</v>
      </c>
      <c r="B69" s="31" t="s">
        <v>251</v>
      </c>
      <c r="C69" s="31">
        <v>473.6</v>
      </c>
      <c r="D69" s="40">
        <v>472.5333333333333</v>
      </c>
      <c r="E69" s="40">
        <v>469.06666666666661</v>
      </c>
      <c r="F69" s="40">
        <v>464.5333333333333</v>
      </c>
      <c r="G69" s="40">
        <v>461.06666666666661</v>
      </c>
      <c r="H69" s="40">
        <v>477.06666666666661</v>
      </c>
      <c r="I69" s="40">
        <v>480.5333333333333</v>
      </c>
      <c r="J69" s="40">
        <v>485.06666666666661</v>
      </c>
      <c r="K69" s="31">
        <v>476</v>
      </c>
      <c r="L69" s="31">
        <v>468</v>
      </c>
      <c r="M69" s="31">
        <v>0.76410999999999996</v>
      </c>
      <c r="N69" s="1"/>
      <c r="O69" s="1"/>
    </row>
    <row r="70" spans="1:15" ht="12.75" customHeight="1">
      <c r="A70" s="56">
        <v>61</v>
      </c>
      <c r="B70" s="31" t="s">
        <v>93</v>
      </c>
      <c r="C70" s="31">
        <v>899.55</v>
      </c>
      <c r="D70" s="40">
        <v>899.01666666666677</v>
      </c>
      <c r="E70" s="40">
        <v>891.53333333333353</v>
      </c>
      <c r="F70" s="40">
        <v>883.51666666666677</v>
      </c>
      <c r="G70" s="40">
        <v>876.03333333333353</v>
      </c>
      <c r="H70" s="40">
        <v>907.03333333333353</v>
      </c>
      <c r="I70" s="40">
        <v>914.51666666666688</v>
      </c>
      <c r="J70" s="40">
        <v>922.53333333333353</v>
      </c>
      <c r="K70" s="31">
        <v>906.5</v>
      </c>
      <c r="L70" s="31">
        <v>891</v>
      </c>
      <c r="M70" s="31">
        <v>0.34666000000000002</v>
      </c>
      <c r="N70" s="1"/>
      <c r="O70" s="1"/>
    </row>
    <row r="71" spans="1:15" ht="12.75" customHeight="1">
      <c r="A71" s="56">
        <v>62</v>
      </c>
      <c r="B71" s="31" t="s">
        <v>98</v>
      </c>
      <c r="C71" s="31">
        <v>430.85</v>
      </c>
      <c r="D71" s="40">
        <v>431.26666666666665</v>
      </c>
      <c r="E71" s="40">
        <v>429.08333333333331</v>
      </c>
      <c r="F71" s="40">
        <v>427.31666666666666</v>
      </c>
      <c r="G71" s="40">
        <v>425.13333333333333</v>
      </c>
      <c r="H71" s="40">
        <v>433.0333333333333</v>
      </c>
      <c r="I71" s="40">
        <v>435.2166666666667</v>
      </c>
      <c r="J71" s="40">
        <v>436.98333333333329</v>
      </c>
      <c r="K71" s="31">
        <v>433.45</v>
      </c>
      <c r="L71" s="31">
        <v>429.5</v>
      </c>
      <c r="M71" s="31">
        <v>8.3416399999999999</v>
      </c>
      <c r="N71" s="1"/>
      <c r="O71" s="1"/>
    </row>
    <row r="72" spans="1:15" ht="12.75" customHeight="1">
      <c r="A72" s="56">
        <v>63</v>
      </c>
      <c r="B72" s="31" t="s">
        <v>94</v>
      </c>
      <c r="C72" s="31">
        <v>612.54999999999995</v>
      </c>
      <c r="D72" s="40">
        <v>613.48333333333323</v>
      </c>
      <c r="E72" s="40">
        <v>610.81666666666649</v>
      </c>
      <c r="F72" s="40">
        <v>609.08333333333326</v>
      </c>
      <c r="G72" s="40">
        <v>606.41666666666652</v>
      </c>
      <c r="H72" s="40">
        <v>615.21666666666647</v>
      </c>
      <c r="I72" s="40">
        <v>617.88333333333321</v>
      </c>
      <c r="J72" s="40">
        <v>619.61666666666645</v>
      </c>
      <c r="K72" s="31">
        <v>616.15</v>
      </c>
      <c r="L72" s="31">
        <v>611.75</v>
      </c>
      <c r="M72" s="31">
        <v>2.7695699999999999</v>
      </c>
      <c r="N72" s="1"/>
      <c r="O72" s="1"/>
    </row>
    <row r="73" spans="1:15" ht="12.75" customHeight="1">
      <c r="A73" s="56">
        <v>64</v>
      </c>
      <c r="B73" s="31" t="s">
        <v>252</v>
      </c>
      <c r="C73" s="31">
        <v>2034.85</v>
      </c>
      <c r="D73" s="40">
        <v>2033.8500000000001</v>
      </c>
      <c r="E73" s="40">
        <v>2018.9</v>
      </c>
      <c r="F73" s="40">
        <v>2002.95</v>
      </c>
      <c r="G73" s="40">
        <v>1988</v>
      </c>
      <c r="H73" s="40">
        <v>2049.8000000000002</v>
      </c>
      <c r="I73" s="40">
        <v>2064.7500000000005</v>
      </c>
      <c r="J73" s="40">
        <v>2080.7000000000003</v>
      </c>
      <c r="K73" s="31">
        <v>2048.8000000000002</v>
      </c>
      <c r="L73" s="31">
        <v>2017.9</v>
      </c>
      <c r="M73" s="31">
        <v>0.26604</v>
      </c>
      <c r="N73" s="1"/>
      <c r="O73" s="1"/>
    </row>
    <row r="74" spans="1:15" ht="12.75" customHeight="1">
      <c r="A74" s="56">
        <v>65</v>
      </c>
      <c r="B74" s="31" t="s">
        <v>95</v>
      </c>
      <c r="C74" s="31">
        <v>2294.3000000000002</v>
      </c>
      <c r="D74" s="40">
        <v>2291.1</v>
      </c>
      <c r="E74" s="40">
        <v>2283.1999999999998</v>
      </c>
      <c r="F74" s="40">
        <v>2272.1</v>
      </c>
      <c r="G74" s="40">
        <v>2264.1999999999998</v>
      </c>
      <c r="H74" s="40">
        <v>2302.1999999999998</v>
      </c>
      <c r="I74" s="40">
        <v>2310.1000000000004</v>
      </c>
      <c r="J74" s="40">
        <v>2321.1999999999998</v>
      </c>
      <c r="K74" s="31">
        <v>2299</v>
      </c>
      <c r="L74" s="31">
        <v>2280</v>
      </c>
      <c r="M74" s="31">
        <v>1.5497399999999999</v>
      </c>
      <c r="N74" s="1"/>
      <c r="O74" s="1"/>
    </row>
    <row r="75" spans="1:15" ht="12.75" customHeight="1">
      <c r="A75" s="56">
        <v>66</v>
      </c>
      <c r="B75" s="31" t="s">
        <v>253</v>
      </c>
      <c r="C75" s="31">
        <v>184.05</v>
      </c>
      <c r="D75" s="40">
        <v>183.21666666666667</v>
      </c>
      <c r="E75" s="40">
        <v>181.58333333333334</v>
      </c>
      <c r="F75" s="40">
        <v>179.11666666666667</v>
      </c>
      <c r="G75" s="40">
        <v>177.48333333333335</v>
      </c>
      <c r="H75" s="40">
        <v>185.68333333333334</v>
      </c>
      <c r="I75" s="40">
        <v>187.31666666666666</v>
      </c>
      <c r="J75" s="40">
        <v>189.78333333333333</v>
      </c>
      <c r="K75" s="31">
        <v>184.85</v>
      </c>
      <c r="L75" s="31">
        <v>180.75</v>
      </c>
      <c r="M75" s="31">
        <v>3.7270599999999998</v>
      </c>
      <c r="N75" s="1"/>
      <c r="O75" s="1"/>
    </row>
    <row r="76" spans="1:15" ht="12.75" customHeight="1">
      <c r="A76" s="56">
        <v>67</v>
      </c>
      <c r="B76" s="31" t="s">
        <v>96</v>
      </c>
      <c r="C76" s="31">
        <v>5208.05</v>
      </c>
      <c r="D76" s="40">
        <v>5201.05</v>
      </c>
      <c r="E76" s="40">
        <v>5177.1000000000004</v>
      </c>
      <c r="F76" s="40">
        <v>5146.1500000000005</v>
      </c>
      <c r="G76" s="40">
        <v>5122.2000000000007</v>
      </c>
      <c r="H76" s="40">
        <v>5232</v>
      </c>
      <c r="I76" s="40">
        <v>5255.9499999999989</v>
      </c>
      <c r="J76" s="40">
        <v>5286.9</v>
      </c>
      <c r="K76" s="31">
        <v>5225</v>
      </c>
      <c r="L76" s="31">
        <v>5170.1000000000004</v>
      </c>
      <c r="M76" s="31">
        <v>0.36424000000000001</v>
      </c>
      <c r="N76" s="1"/>
      <c r="O76" s="1"/>
    </row>
    <row r="77" spans="1:15" ht="12.75" customHeight="1">
      <c r="A77" s="56">
        <v>68</v>
      </c>
      <c r="B77" s="31" t="s">
        <v>254</v>
      </c>
      <c r="C77" s="31">
        <v>5590.5</v>
      </c>
      <c r="D77" s="40">
        <v>5598.8499999999995</v>
      </c>
      <c r="E77" s="40">
        <v>5554.3999999999987</v>
      </c>
      <c r="F77" s="40">
        <v>5518.2999999999993</v>
      </c>
      <c r="G77" s="40">
        <v>5473.8499999999985</v>
      </c>
      <c r="H77" s="40">
        <v>5634.9499999999989</v>
      </c>
      <c r="I77" s="40">
        <v>5679.4</v>
      </c>
      <c r="J77" s="40">
        <v>5715.4999999999991</v>
      </c>
      <c r="K77" s="31">
        <v>5643.3</v>
      </c>
      <c r="L77" s="31">
        <v>5562.75</v>
      </c>
      <c r="M77" s="31">
        <v>0.86355999999999999</v>
      </c>
      <c r="N77" s="1"/>
      <c r="O77" s="1"/>
    </row>
    <row r="78" spans="1:15" ht="12.75" customHeight="1">
      <c r="A78" s="56">
        <v>69</v>
      </c>
      <c r="B78" s="31" t="s">
        <v>144</v>
      </c>
      <c r="C78" s="31">
        <v>3639.5</v>
      </c>
      <c r="D78" s="40">
        <v>3642.9833333333336</v>
      </c>
      <c r="E78" s="40">
        <v>3621.0666666666671</v>
      </c>
      <c r="F78" s="40">
        <v>3602.6333333333337</v>
      </c>
      <c r="G78" s="40">
        <v>3580.7166666666672</v>
      </c>
      <c r="H78" s="40">
        <v>3661.416666666667</v>
      </c>
      <c r="I78" s="40">
        <v>3683.333333333333</v>
      </c>
      <c r="J78" s="40">
        <v>3701.7666666666669</v>
      </c>
      <c r="K78" s="31">
        <v>3664.9</v>
      </c>
      <c r="L78" s="31">
        <v>3624.55</v>
      </c>
      <c r="M78" s="31">
        <v>9.6710000000000004E-2</v>
      </c>
      <c r="N78" s="1"/>
      <c r="O78" s="1"/>
    </row>
    <row r="79" spans="1:15" ht="12.75" customHeight="1">
      <c r="A79" s="56">
        <v>70</v>
      </c>
      <c r="B79" s="31" t="s">
        <v>99</v>
      </c>
      <c r="C79" s="31">
        <v>4766.1499999999996</v>
      </c>
      <c r="D79" s="40">
        <v>4769.5999999999995</v>
      </c>
      <c r="E79" s="40">
        <v>4750.5499999999993</v>
      </c>
      <c r="F79" s="40">
        <v>4734.95</v>
      </c>
      <c r="G79" s="40">
        <v>4715.8999999999996</v>
      </c>
      <c r="H79" s="40">
        <v>4785.1999999999989</v>
      </c>
      <c r="I79" s="40">
        <v>4804.25</v>
      </c>
      <c r="J79" s="40">
        <v>4819.8499999999985</v>
      </c>
      <c r="K79" s="31">
        <v>4788.6499999999996</v>
      </c>
      <c r="L79" s="31">
        <v>4754</v>
      </c>
      <c r="M79" s="31">
        <v>0.20835999999999999</v>
      </c>
      <c r="N79" s="1"/>
      <c r="O79" s="1"/>
    </row>
    <row r="80" spans="1:15" ht="12.75" customHeight="1">
      <c r="A80" s="56">
        <v>71</v>
      </c>
      <c r="B80" s="31" t="s">
        <v>100</v>
      </c>
      <c r="C80" s="31">
        <v>2661.6</v>
      </c>
      <c r="D80" s="40">
        <v>2636.2833333333333</v>
      </c>
      <c r="E80" s="40">
        <v>2576.3166666666666</v>
      </c>
      <c r="F80" s="40">
        <v>2491.0333333333333</v>
      </c>
      <c r="G80" s="40">
        <v>2431.0666666666666</v>
      </c>
      <c r="H80" s="40">
        <v>2721.5666666666666</v>
      </c>
      <c r="I80" s="40">
        <v>2781.5333333333328</v>
      </c>
      <c r="J80" s="40">
        <v>2866.8166666666666</v>
      </c>
      <c r="K80" s="31">
        <v>2696.25</v>
      </c>
      <c r="L80" s="31">
        <v>2551</v>
      </c>
      <c r="M80" s="31">
        <v>13.893269999999999</v>
      </c>
      <c r="N80" s="1"/>
      <c r="O80" s="1"/>
    </row>
    <row r="81" spans="1:15" ht="12.75" customHeight="1">
      <c r="A81" s="56">
        <v>72</v>
      </c>
      <c r="B81" s="31" t="s">
        <v>255</v>
      </c>
      <c r="C81" s="31">
        <v>563.75</v>
      </c>
      <c r="D81" s="40">
        <v>565.43333333333328</v>
      </c>
      <c r="E81" s="40">
        <v>560.36666666666656</v>
      </c>
      <c r="F81" s="40">
        <v>556.98333333333323</v>
      </c>
      <c r="G81" s="40">
        <v>551.91666666666652</v>
      </c>
      <c r="H81" s="40">
        <v>568.81666666666661</v>
      </c>
      <c r="I81" s="40">
        <v>573.88333333333344</v>
      </c>
      <c r="J81" s="40">
        <v>577.26666666666665</v>
      </c>
      <c r="K81" s="31">
        <v>570.5</v>
      </c>
      <c r="L81" s="31">
        <v>562.04999999999995</v>
      </c>
      <c r="M81" s="31">
        <v>0.26835999999999999</v>
      </c>
      <c r="N81" s="1"/>
      <c r="O81" s="1"/>
    </row>
    <row r="82" spans="1:15" ht="12.75" customHeight="1">
      <c r="A82" s="56">
        <v>73</v>
      </c>
      <c r="B82" s="31" t="s">
        <v>256</v>
      </c>
      <c r="C82" s="31">
        <v>1902.5</v>
      </c>
      <c r="D82" s="40">
        <v>1895.3500000000001</v>
      </c>
      <c r="E82" s="40">
        <v>1882.4000000000003</v>
      </c>
      <c r="F82" s="40">
        <v>1862.3000000000002</v>
      </c>
      <c r="G82" s="40">
        <v>1849.3500000000004</v>
      </c>
      <c r="H82" s="40">
        <v>1915.4500000000003</v>
      </c>
      <c r="I82" s="40">
        <v>1928.4</v>
      </c>
      <c r="J82" s="40">
        <v>1948.5000000000002</v>
      </c>
      <c r="K82" s="31">
        <v>1908.3</v>
      </c>
      <c r="L82" s="31">
        <v>1875.25</v>
      </c>
      <c r="M82" s="31">
        <v>0.41960999999999998</v>
      </c>
      <c r="N82" s="1"/>
      <c r="O82" s="1"/>
    </row>
    <row r="83" spans="1:15" ht="12.75" customHeight="1">
      <c r="A83" s="56">
        <v>74</v>
      </c>
      <c r="B83" s="31" t="s">
        <v>101</v>
      </c>
      <c r="C83" s="31">
        <v>1528.1</v>
      </c>
      <c r="D83" s="40">
        <v>1524.5</v>
      </c>
      <c r="E83" s="40">
        <v>1514.1</v>
      </c>
      <c r="F83" s="40">
        <v>1500.1</v>
      </c>
      <c r="G83" s="40">
        <v>1489.6999999999998</v>
      </c>
      <c r="H83" s="40">
        <v>1538.5</v>
      </c>
      <c r="I83" s="40">
        <v>1548.9</v>
      </c>
      <c r="J83" s="40">
        <v>1562.9</v>
      </c>
      <c r="K83" s="31">
        <v>1534.9</v>
      </c>
      <c r="L83" s="31">
        <v>1510.5</v>
      </c>
      <c r="M83" s="31">
        <v>2.2075399999999998</v>
      </c>
      <c r="N83" s="1"/>
      <c r="O83" s="1"/>
    </row>
    <row r="84" spans="1:15" ht="12.75" customHeight="1">
      <c r="A84" s="56">
        <v>75</v>
      </c>
      <c r="B84" s="31" t="s">
        <v>102</v>
      </c>
      <c r="C84" s="31">
        <v>179.85</v>
      </c>
      <c r="D84" s="40">
        <v>179.95000000000002</v>
      </c>
      <c r="E84" s="40">
        <v>178.90000000000003</v>
      </c>
      <c r="F84" s="40">
        <v>177.95000000000002</v>
      </c>
      <c r="G84" s="40">
        <v>176.90000000000003</v>
      </c>
      <c r="H84" s="40">
        <v>180.90000000000003</v>
      </c>
      <c r="I84" s="40">
        <v>181.95000000000005</v>
      </c>
      <c r="J84" s="40">
        <v>182.90000000000003</v>
      </c>
      <c r="K84" s="31">
        <v>181</v>
      </c>
      <c r="L84" s="31">
        <v>179</v>
      </c>
      <c r="M84" s="31">
        <v>5.2484000000000002</v>
      </c>
      <c r="N84" s="1"/>
      <c r="O84" s="1"/>
    </row>
    <row r="85" spans="1:15" ht="12.75" customHeight="1">
      <c r="A85" s="56">
        <v>76</v>
      </c>
      <c r="B85" s="31" t="s">
        <v>103</v>
      </c>
      <c r="C85" s="31">
        <v>101.1</v>
      </c>
      <c r="D85" s="40">
        <v>101.28333333333335</v>
      </c>
      <c r="E85" s="40">
        <v>100.7166666666667</v>
      </c>
      <c r="F85" s="40">
        <v>100.33333333333336</v>
      </c>
      <c r="G85" s="40">
        <v>99.766666666666708</v>
      </c>
      <c r="H85" s="40">
        <v>101.66666666666669</v>
      </c>
      <c r="I85" s="40">
        <v>102.23333333333332</v>
      </c>
      <c r="J85" s="40">
        <v>102.61666666666667</v>
      </c>
      <c r="K85" s="31">
        <v>101.85</v>
      </c>
      <c r="L85" s="31">
        <v>100.9</v>
      </c>
      <c r="M85" s="31">
        <v>29.129989999999999</v>
      </c>
      <c r="N85" s="1"/>
      <c r="O85" s="1"/>
    </row>
    <row r="86" spans="1:15" ht="12.75" customHeight="1">
      <c r="A86" s="56">
        <v>77</v>
      </c>
      <c r="B86" s="31" t="s">
        <v>257</v>
      </c>
      <c r="C86" s="31">
        <v>252.35</v>
      </c>
      <c r="D86" s="40">
        <v>252.45000000000002</v>
      </c>
      <c r="E86" s="40">
        <v>250.15000000000003</v>
      </c>
      <c r="F86" s="40">
        <v>247.95000000000002</v>
      </c>
      <c r="G86" s="40">
        <v>245.65000000000003</v>
      </c>
      <c r="H86" s="40">
        <v>254.65000000000003</v>
      </c>
      <c r="I86" s="40">
        <v>256.95000000000005</v>
      </c>
      <c r="J86" s="40">
        <v>259.15000000000003</v>
      </c>
      <c r="K86" s="31">
        <v>254.75</v>
      </c>
      <c r="L86" s="31">
        <v>250.25</v>
      </c>
      <c r="M86" s="31">
        <v>2.0249899999999998</v>
      </c>
      <c r="N86" s="1"/>
      <c r="O86" s="1"/>
    </row>
    <row r="87" spans="1:15" ht="12.75" customHeight="1">
      <c r="A87" s="56">
        <v>78</v>
      </c>
      <c r="B87" s="31" t="s">
        <v>104</v>
      </c>
      <c r="C87" s="31">
        <v>151.5</v>
      </c>
      <c r="D87" s="40">
        <v>151.5</v>
      </c>
      <c r="E87" s="40">
        <v>151</v>
      </c>
      <c r="F87" s="40">
        <v>150.5</v>
      </c>
      <c r="G87" s="40">
        <v>150</v>
      </c>
      <c r="H87" s="40">
        <v>152</v>
      </c>
      <c r="I87" s="40">
        <v>152.5</v>
      </c>
      <c r="J87" s="40">
        <v>153</v>
      </c>
      <c r="K87" s="31">
        <v>152</v>
      </c>
      <c r="L87" s="31">
        <v>151</v>
      </c>
      <c r="M87" s="31">
        <v>8.8995700000000006</v>
      </c>
      <c r="N87" s="1"/>
      <c r="O87" s="1"/>
    </row>
    <row r="88" spans="1:15" ht="12.75" customHeight="1">
      <c r="A88" s="56">
        <v>79</v>
      </c>
      <c r="B88" s="31" t="s">
        <v>107</v>
      </c>
      <c r="C88" s="31">
        <v>41.2</v>
      </c>
      <c r="D88" s="40">
        <v>41.116666666666667</v>
      </c>
      <c r="E88" s="40">
        <v>40.583333333333336</v>
      </c>
      <c r="F88" s="40">
        <v>39.966666666666669</v>
      </c>
      <c r="G88" s="40">
        <v>39.433333333333337</v>
      </c>
      <c r="H88" s="40">
        <v>41.733333333333334</v>
      </c>
      <c r="I88" s="40">
        <v>42.266666666666666</v>
      </c>
      <c r="J88" s="40">
        <v>42.883333333333333</v>
      </c>
      <c r="K88" s="31">
        <v>41.65</v>
      </c>
      <c r="L88" s="31">
        <v>40.5</v>
      </c>
      <c r="M88" s="31">
        <v>28.275040000000001</v>
      </c>
      <c r="N88" s="1"/>
      <c r="O88" s="1"/>
    </row>
    <row r="89" spans="1:15" ht="12.75" customHeight="1">
      <c r="A89" s="56">
        <v>80</v>
      </c>
      <c r="B89" s="31" t="s">
        <v>258</v>
      </c>
      <c r="C89" s="31">
        <v>3676.05</v>
      </c>
      <c r="D89" s="40">
        <v>3685.35</v>
      </c>
      <c r="E89" s="40">
        <v>3640.7</v>
      </c>
      <c r="F89" s="40">
        <v>3605.35</v>
      </c>
      <c r="G89" s="40">
        <v>3560.7</v>
      </c>
      <c r="H89" s="40">
        <v>3720.7</v>
      </c>
      <c r="I89" s="40">
        <v>3765.3500000000004</v>
      </c>
      <c r="J89" s="40">
        <v>3800.7</v>
      </c>
      <c r="K89" s="31">
        <v>3730</v>
      </c>
      <c r="L89" s="31">
        <v>3650</v>
      </c>
      <c r="M89" s="31">
        <v>9.7409999999999997E-2</v>
      </c>
      <c r="N89" s="1"/>
      <c r="O89" s="1"/>
    </row>
    <row r="90" spans="1:15" ht="12.75" customHeight="1">
      <c r="A90" s="56">
        <v>81</v>
      </c>
      <c r="B90" s="31" t="s">
        <v>105</v>
      </c>
      <c r="C90" s="31">
        <v>523.4</v>
      </c>
      <c r="D90" s="40">
        <v>521.81666666666672</v>
      </c>
      <c r="E90" s="40">
        <v>518.63333333333344</v>
      </c>
      <c r="F90" s="40">
        <v>513.86666666666667</v>
      </c>
      <c r="G90" s="40">
        <v>510.68333333333339</v>
      </c>
      <c r="H90" s="40">
        <v>526.58333333333348</v>
      </c>
      <c r="I90" s="40">
        <v>529.76666666666665</v>
      </c>
      <c r="J90" s="40">
        <v>534.53333333333353</v>
      </c>
      <c r="K90" s="31">
        <v>525</v>
      </c>
      <c r="L90" s="31">
        <v>517.04999999999995</v>
      </c>
      <c r="M90" s="31">
        <v>3.2870699999999999</v>
      </c>
      <c r="N90" s="1"/>
      <c r="O90" s="1"/>
    </row>
    <row r="91" spans="1:15" ht="12.75" customHeight="1">
      <c r="A91" s="56">
        <v>82</v>
      </c>
      <c r="B91" s="31" t="s">
        <v>108</v>
      </c>
      <c r="C91" s="31">
        <v>971.7</v>
      </c>
      <c r="D91" s="40">
        <v>968.98333333333323</v>
      </c>
      <c r="E91" s="40">
        <v>963.96666666666647</v>
      </c>
      <c r="F91" s="40">
        <v>956.23333333333323</v>
      </c>
      <c r="G91" s="40">
        <v>951.21666666666647</v>
      </c>
      <c r="H91" s="40">
        <v>976.71666666666647</v>
      </c>
      <c r="I91" s="40">
        <v>981.73333333333312</v>
      </c>
      <c r="J91" s="40">
        <v>989.46666666666647</v>
      </c>
      <c r="K91" s="31">
        <v>974</v>
      </c>
      <c r="L91" s="31">
        <v>961.25</v>
      </c>
      <c r="M91" s="31">
        <v>0.71965000000000001</v>
      </c>
      <c r="N91" s="1"/>
      <c r="O91" s="1"/>
    </row>
    <row r="92" spans="1:15" ht="12.75" customHeight="1">
      <c r="A92" s="56">
        <v>83</v>
      </c>
      <c r="B92" s="31" t="s">
        <v>260</v>
      </c>
      <c r="C92" s="31">
        <v>608.35</v>
      </c>
      <c r="D92" s="40">
        <v>608.58333333333337</v>
      </c>
      <c r="E92" s="40">
        <v>603.16666666666674</v>
      </c>
      <c r="F92" s="40">
        <v>597.98333333333335</v>
      </c>
      <c r="G92" s="40">
        <v>592.56666666666672</v>
      </c>
      <c r="H92" s="40">
        <v>613.76666666666677</v>
      </c>
      <c r="I92" s="40">
        <v>619.18333333333351</v>
      </c>
      <c r="J92" s="40">
        <v>624.36666666666679</v>
      </c>
      <c r="K92" s="31">
        <v>614</v>
      </c>
      <c r="L92" s="31">
        <v>603.4</v>
      </c>
      <c r="M92" s="31">
        <v>0.77681</v>
      </c>
      <c r="N92" s="1"/>
      <c r="O92" s="1"/>
    </row>
    <row r="93" spans="1:15" ht="12.75" customHeight="1">
      <c r="A93" s="56">
        <v>84</v>
      </c>
      <c r="B93" s="31" t="s">
        <v>109</v>
      </c>
      <c r="C93" s="31">
        <v>2429.9</v>
      </c>
      <c r="D93" s="40">
        <v>2435.5</v>
      </c>
      <c r="E93" s="40">
        <v>2406.9</v>
      </c>
      <c r="F93" s="40">
        <v>2383.9</v>
      </c>
      <c r="G93" s="40">
        <v>2355.3000000000002</v>
      </c>
      <c r="H93" s="40">
        <v>2458.5</v>
      </c>
      <c r="I93" s="40">
        <v>2487.1000000000004</v>
      </c>
      <c r="J93" s="40">
        <v>2510.1</v>
      </c>
      <c r="K93" s="31">
        <v>2464.1</v>
      </c>
      <c r="L93" s="31">
        <v>2412.5</v>
      </c>
      <c r="M93" s="31">
        <v>1.75681</v>
      </c>
      <c r="N93" s="1"/>
      <c r="O93" s="1"/>
    </row>
    <row r="94" spans="1:15" ht="12.75" customHeight="1">
      <c r="A94" s="56">
        <v>85</v>
      </c>
      <c r="B94" s="31" t="s">
        <v>111</v>
      </c>
      <c r="C94" s="31">
        <v>1791.6</v>
      </c>
      <c r="D94" s="40">
        <v>1792.3833333333332</v>
      </c>
      <c r="E94" s="40">
        <v>1784.7666666666664</v>
      </c>
      <c r="F94" s="40">
        <v>1777.9333333333332</v>
      </c>
      <c r="G94" s="40">
        <v>1770.3166666666664</v>
      </c>
      <c r="H94" s="40">
        <v>1799.2166666666665</v>
      </c>
      <c r="I94" s="40">
        <v>1806.8333333333333</v>
      </c>
      <c r="J94" s="40">
        <v>1813.6666666666665</v>
      </c>
      <c r="K94" s="31">
        <v>1800</v>
      </c>
      <c r="L94" s="31">
        <v>1785.55</v>
      </c>
      <c r="M94" s="31">
        <v>0.95198000000000005</v>
      </c>
      <c r="N94" s="1"/>
      <c r="O94" s="1"/>
    </row>
    <row r="95" spans="1:15" ht="12.75" customHeight="1">
      <c r="A95" s="56">
        <v>86</v>
      </c>
      <c r="B95" s="31" t="s">
        <v>112</v>
      </c>
      <c r="C95" s="31">
        <v>636.85</v>
      </c>
      <c r="D95" s="40">
        <v>637.6</v>
      </c>
      <c r="E95" s="40">
        <v>634.25</v>
      </c>
      <c r="F95" s="40">
        <v>631.65</v>
      </c>
      <c r="G95" s="40">
        <v>628.29999999999995</v>
      </c>
      <c r="H95" s="40">
        <v>640.20000000000005</v>
      </c>
      <c r="I95" s="40">
        <v>643.55000000000018</v>
      </c>
      <c r="J95" s="40">
        <v>646.15000000000009</v>
      </c>
      <c r="K95" s="31">
        <v>640.95000000000005</v>
      </c>
      <c r="L95" s="31">
        <v>635</v>
      </c>
      <c r="M95" s="31">
        <v>1.3280099999999999</v>
      </c>
      <c r="N95" s="1"/>
      <c r="O95" s="1"/>
    </row>
    <row r="96" spans="1:15" ht="12.75" customHeight="1">
      <c r="A96" s="56">
        <v>87</v>
      </c>
      <c r="B96" s="31" t="s">
        <v>261</v>
      </c>
      <c r="C96" s="31">
        <v>316.45</v>
      </c>
      <c r="D96" s="40">
        <v>317.11666666666662</v>
      </c>
      <c r="E96" s="40">
        <v>312.13333333333321</v>
      </c>
      <c r="F96" s="40">
        <v>307.81666666666661</v>
      </c>
      <c r="G96" s="40">
        <v>302.8333333333332</v>
      </c>
      <c r="H96" s="40">
        <v>321.43333333333322</v>
      </c>
      <c r="I96" s="40">
        <v>326.41666666666669</v>
      </c>
      <c r="J96" s="40">
        <v>330.73333333333323</v>
      </c>
      <c r="K96" s="31">
        <v>322.10000000000002</v>
      </c>
      <c r="L96" s="31">
        <v>312.8</v>
      </c>
      <c r="M96" s="31">
        <v>3.4930699999999999</v>
      </c>
      <c r="N96" s="1"/>
      <c r="O96" s="1"/>
    </row>
    <row r="97" spans="1:15" ht="12.75" customHeight="1">
      <c r="A97" s="56">
        <v>88</v>
      </c>
      <c r="B97" s="31" t="s">
        <v>114</v>
      </c>
      <c r="C97" s="31">
        <v>1183.0999999999999</v>
      </c>
      <c r="D97" s="40">
        <v>1182.75</v>
      </c>
      <c r="E97" s="40">
        <v>1178.3499999999999</v>
      </c>
      <c r="F97" s="40">
        <v>1173.5999999999999</v>
      </c>
      <c r="G97" s="40">
        <v>1169.1999999999998</v>
      </c>
      <c r="H97" s="40">
        <v>1187.5</v>
      </c>
      <c r="I97" s="40">
        <v>1191.9000000000001</v>
      </c>
      <c r="J97" s="40">
        <v>1196.6500000000001</v>
      </c>
      <c r="K97" s="31">
        <v>1187.1500000000001</v>
      </c>
      <c r="L97" s="31">
        <v>1178</v>
      </c>
      <c r="M97" s="31">
        <v>2.5636899999999998</v>
      </c>
      <c r="N97" s="1"/>
      <c r="O97" s="1"/>
    </row>
    <row r="98" spans="1:15" ht="12.75" customHeight="1">
      <c r="A98" s="56">
        <v>89</v>
      </c>
      <c r="B98" s="31" t="s">
        <v>116</v>
      </c>
      <c r="C98" s="31">
        <v>2654.95</v>
      </c>
      <c r="D98" s="40">
        <v>2652.25</v>
      </c>
      <c r="E98" s="40">
        <v>2644.7</v>
      </c>
      <c r="F98" s="40">
        <v>2634.45</v>
      </c>
      <c r="G98" s="40">
        <v>2626.8999999999996</v>
      </c>
      <c r="H98" s="40">
        <v>2662.5</v>
      </c>
      <c r="I98" s="40">
        <v>2670.05</v>
      </c>
      <c r="J98" s="40">
        <v>2680.3</v>
      </c>
      <c r="K98" s="31">
        <v>2659.8</v>
      </c>
      <c r="L98" s="31">
        <v>2642</v>
      </c>
      <c r="M98" s="31">
        <v>0.66383000000000003</v>
      </c>
      <c r="N98" s="1"/>
      <c r="O98" s="1"/>
    </row>
    <row r="99" spans="1:15" ht="12.75" customHeight="1">
      <c r="A99" s="56">
        <v>90</v>
      </c>
      <c r="B99" s="31" t="s">
        <v>117</v>
      </c>
      <c r="C99" s="31">
        <v>1593.95</v>
      </c>
      <c r="D99" s="40">
        <v>1593.9666666666665</v>
      </c>
      <c r="E99" s="40">
        <v>1590.083333333333</v>
      </c>
      <c r="F99" s="40">
        <v>1586.2166666666665</v>
      </c>
      <c r="G99" s="40">
        <v>1582.333333333333</v>
      </c>
      <c r="H99" s="40">
        <v>1597.833333333333</v>
      </c>
      <c r="I99" s="40">
        <v>1601.7166666666667</v>
      </c>
      <c r="J99" s="40">
        <v>1605.583333333333</v>
      </c>
      <c r="K99" s="31">
        <v>1597.85</v>
      </c>
      <c r="L99" s="31">
        <v>1590.1</v>
      </c>
      <c r="M99" s="31">
        <v>5.4840400000000002</v>
      </c>
      <c r="N99" s="1"/>
      <c r="O99" s="1"/>
    </row>
    <row r="100" spans="1:15" ht="12.75" customHeight="1">
      <c r="A100" s="56">
        <v>91</v>
      </c>
      <c r="B100" s="31" t="s">
        <v>118</v>
      </c>
      <c r="C100" s="31">
        <v>696.4</v>
      </c>
      <c r="D100" s="40">
        <v>697.1</v>
      </c>
      <c r="E100" s="40">
        <v>694.30000000000007</v>
      </c>
      <c r="F100" s="40">
        <v>692.2</v>
      </c>
      <c r="G100" s="40">
        <v>689.40000000000009</v>
      </c>
      <c r="H100" s="40">
        <v>699.2</v>
      </c>
      <c r="I100" s="40">
        <v>702</v>
      </c>
      <c r="J100" s="40">
        <v>704.1</v>
      </c>
      <c r="K100" s="31">
        <v>699.9</v>
      </c>
      <c r="L100" s="31">
        <v>695</v>
      </c>
      <c r="M100" s="31">
        <v>4.0916399999999999</v>
      </c>
      <c r="N100" s="1"/>
      <c r="O100" s="1"/>
    </row>
    <row r="101" spans="1:15" ht="12.75" customHeight="1">
      <c r="A101" s="56">
        <v>92</v>
      </c>
      <c r="B101" s="31" t="s">
        <v>113</v>
      </c>
      <c r="C101" s="31">
        <v>1294.45</v>
      </c>
      <c r="D101" s="40">
        <v>1294.8166666666666</v>
      </c>
      <c r="E101" s="40">
        <v>1289.6333333333332</v>
      </c>
      <c r="F101" s="40">
        <v>1284.8166666666666</v>
      </c>
      <c r="G101" s="40">
        <v>1279.6333333333332</v>
      </c>
      <c r="H101" s="40">
        <v>1299.6333333333332</v>
      </c>
      <c r="I101" s="40">
        <v>1304.8166666666666</v>
      </c>
      <c r="J101" s="40">
        <v>1309.6333333333332</v>
      </c>
      <c r="K101" s="31">
        <v>1300</v>
      </c>
      <c r="L101" s="31">
        <v>1290</v>
      </c>
      <c r="M101" s="31">
        <v>0.56644000000000005</v>
      </c>
      <c r="N101" s="1"/>
      <c r="O101" s="1"/>
    </row>
    <row r="102" spans="1:15" ht="12.75" customHeight="1">
      <c r="A102" s="56">
        <v>93</v>
      </c>
      <c r="B102" s="31" t="s">
        <v>119</v>
      </c>
      <c r="C102" s="31">
        <v>2677.5</v>
      </c>
      <c r="D102" s="40">
        <v>2670.8333333333335</v>
      </c>
      <c r="E102" s="40">
        <v>2656.666666666667</v>
      </c>
      <c r="F102" s="40">
        <v>2635.8333333333335</v>
      </c>
      <c r="G102" s="40">
        <v>2621.666666666667</v>
      </c>
      <c r="H102" s="40">
        <v>2691.666666666667</v>
      </c>
      <c r="I102" s="40">
        <v>2705.8333333333339</v>
      </c>
      <c r="J102" s="40">
        <v>2726.666666666667</v>
      </c>
      <c r="K102" s="31">
        <v>2685</v>
      </c>
      <c r="L102" s="31">
        <v>2650</v>
      </c>
      <c r="M102" s="31">
        <v>0.93301000000000001</v>
      </c>
      <c r="N102" s="1"/>
      <c r="O102" s="1"/>
    </row>
    <row r="103" spans="1:15" ht="12.75" customHeight="1">
      <c r="A103" s="56">
        <v>94</v>
      </c>
      <c r="B103" s="31" t="s">
        <v>121</v>
      </c>
      <c r="C103" s="31">
        <v>472.6</v>
      </c>
      <c r="D103" s="40">
        <v>474.86666666666662</v>
      </c>
      <c r="E103" s="40">
        <v>467.73333333333323</v>
      </c>
      <c r="F103" s="40">
        <v>462.86666666666662</v>
      </c>
      <c r="G103" s="40">
        <v>455.73333333333323</v>
      </c>
      <c r="H103" s="40">
        <v>479.73333333333323</v>
      </c>
      <c r="I103" s="40">
        <v>486.86666666666656</v>
      </c>
      <c r="J103" s="40">
        <v>491.73333333333323</v>
      </c>
      <c r="K103" s="31">
        <v>482</v>
      </c>
      <c r="L103" s="31">
        <v>470</v>
      </c>
      <c r="M103" s="31">
        <v>16.15558</v>
      </c>
      <c r="N103" s="1"/>
      <c r="O103" s="1"/>
    </row>
    <row r="104" spans="1:15" ht="12.75" customHeight="1">
      <c r="A104" s="56">
        <v>95</v>
      </c>
      <c r="B104" s="31" t="s">
        <v>262</v>
      </c>
      <c r="C104" s="31">
        <v>1340.1</v>
      </c>
      <c r="D104" s="40">
        <v>1336.7</v>
      </c>
      <c r="E104" s="40">
        <v>1328.4</v>
      </c>
      <c r="F104" s="40">
        <v>1316.7</v>
      </c>
      <c r="G104" s="40">
        <v>1308.4000000000001</v>
      </c>
      <c r="H104" s="40">
        <v>1348.4</v>
      </c>
      <c r="I104" s="40">
        <v>1356.6999999999998</v>
      </c>
      <c r="J104" s="40">
        <v>1368.4</v>
      </c>
      <c r="K104" s="31">
        <v>1345</v>
      </c>
      <c r="L104" s="31">
        <v>1325</v>
      </c>
      <c r="M104" s="31">
        <v>0.73536000000000001</v>
      </c>
      <c r="N104" s="1"/>
      <c r="O104" s="1"/>
    </row>
    <row r="105" spans="1:15" ht="12.75" customHeight="1">
      <c r="A105" s="56">
        <v>96</v>
      </c>
      <c r="B105" s="31" t="s">
        <v>393</v>
      </c>
      <c r="C105" s="31">
        <v>130.35</v>
      </c>
      <c r="D105" s="40">
        <v>129.88333333333333</v>
      </c>
      <c r="E105" s="40">
        <v>128.81666666666666</v>
      </c>
      <c r="F105" s="40">
        <v>127.28333333333333</v>
      </c>
      <c r="G105" s="40">
        <v>126.21666666666667</v>
      </c>
      <c r="H105" s="40">
        <v>131.41666666666666</v>
      </c>
      <c r="I105" s="40">
        <v>132.48333333333332</v>
      </c>
      <c r="J105" s="40">
        <v>134.01666666666665</v>
      </c>
      <c r="K105" s="31">
        <v>130.94999999999999</v>
      </c>
      <c r="L105" s="31">
        <v>128.35</v>
      </c>
      <c r="M105" s="31">
        <v>9.7485999999999997</v>
      </c>
      <c r="N105" s="1"/>
      <c r="O105" s="1"/>
    </row>
    <row r="106" spans="1:15" ht="12.75" customHeight="1">
      <c r="A106" s="56">
        <v>97</v>
      </c>
      <c r="B106" s="31" t="s">
        <v>122</v>
      </c>
      <c r="C106" s="31">
        <v>321.89999999999998</v>
      </c>
      <c r="D106" s="40">
        <v>319.95</v>
      </c>
      <c r="E106" s="40">
        <v>316.95</v>
      </c>
      <c r="F106" s="40">
        <v>312</v>
      </c>
      <c r="G106" s="40">
        <v>309</v>
      </c>
      <c r="H106" s="40">
        <v>324.89999999999998</v>
      </c>
      <c r="I106" s="40">
        <v>327.9</v>
      </c>
      <c r="J106" s="40">
        <v>332.84999999999997</v>
      </c>
      <c r="K106" s="31">
        <v>322.95</v>
      </c>
      <c r="L106" s="31">
        <v>315</v>
      </c>
      <c r="M106" s="31">
        <v>9.8728700000000007</v>
      </c>
      <c r="N106" s="1"/>
      <c r="O106" s="1"/>
    </row>
    <row r="107" spans="1:15" ht="12.75" customHeight="1">
      <c r="A107" s="56">
        <v>98</v>
      </c>
      <c r="B107" s="31" t="s">
        <v>123</v>
      </c>
      <c r="C107" s="31">
        <v>2422.85</v>
      </c>
      <c r="D107" s="40">
        <v>2424.2833333333333</v>
      </c>
      <c r="E107" s="40">
        <v>2418.5666666666666</v>
      </c>
      <c r="F107" s="40">
        <v>2414.2833333333333</v>
      </c>
      <c r="G107" s="40">
        <v>2408.5666666666666</v>
      </c>
      <c r="H107" s="40">
        <v>2428.5666666666666</v>
      </c>
      <c r="I107" s="40">
        <v>2434.2833333333328</v>
      </c>
      <c r="J107" s="40">
        <v>2438.5666666666666</v>
      </c>
      <c r="K107" s="31">
        <v>2430</v>
      </c>
      <c r="L107" s="31">
        <v>2420</v>
      </c>
      <c r="M107" s="31">
        <v>2.4571900000000002</v>
      </c>
      <c r="N107" s="1"/>
      <c r="O107" s="1"/>
    </row>
    <row r="108" spans="1:15" ht="12.75" customHeight="1">
      <c r="A108" s="56">
        <v>99</v>
      </c>
      <c r="B108" s="31" t="s">
        <v>263</v>
      </c>
      <c r="C108" s="31">
        <v>318.55</v>
      </c>
      <c r="D108" s="40">
        <v>318.38333333333333</v>
      </c>
      <c r="E108" s="40">
        <v>317.26666666666665</v>
      </c>
      <c r="F108" s="40">
        <v>315.98333333333335</v>
      </c>
      <c r="G108" s="40">
        <v>314.86666666666667</v>
      </c>
      <c r="H108" s="40">
        <v>319.66666666666663</v>
      </c>
      <c r="I108" s="40">
        <v>320.7833333333333</v>
      </c>
      <c r="J108" s="40">
        <v>322.06666666666661</v>
      </c>
      <c r="K108" s="31">
        <v>319.5</v>
      </c>
      <c r="L108" s="31">
        <v>317.10000000000002</v>
      </c>
      <c r="M108" s="31">
        <v>1.41805</v>
      </c>
      <c r="N108" s="1"/>
      <c r="O108" s="1"/>
    </row>
    <row r="109" spans="1:15" ht="12.75" customHeight="1">
      <c r="A109" s="56">
        <v>100</v>
      </c>
      <c r="B109" s="31" t="s">
        <v>115</v>
      </c>
      <c r="C109" s="31">
        <v>2899.7</v>
      </c>
      <c r="D109" s="40">
        <v>2901.25</v>
      </c>
      <c r="E109" s="40">
        <v>2893.5</v>
      </c>
      <c r="F109" s="40">
        <v>2887.3</v>
      </c>
      <c r="G109" s="40">
        <v>2879.55</v>
      </c>
      <c r="H109" s="40">
        <v>2907.45</v>
      </c>
      <c r="I109" s="40">
        <v>2915.2</v>
      </c>
      <c r="J109" s="40">
        <v>2921.3999999999996</v>
      </c>
      <c r="K109" s="31">
        <v>2909</v>
      </c>
      <c r="L109" s="31">
        <v>2895.05</v>
      </c>
      <c r="M109" s="31">
        <v>1.29087</v>
      </c>
      <c r="N109" s="1"/>
      <c r="O109" s="1"/>
    </row>
    <row r="110" spans="1:15" ht="12.75" customHeight="1">
      <c r="A110" s="56">
        <v>101</v>
      </c>
      <c r="B110" s="31" t="s">
        <v>125</v>
      </c>
      <c r="C110" s="31">
        <v>782.1</v>
      </c>
      <c r="D110" s="40">
        <v>783.36666666666667</v>
      </c>
      <c r="E110" s="40">
        <v>777.73333333333335</v>
      </c>
      <c r="F110" s="40">
        <v>773.36666666666667</v>
      </c>
      <c r="G110" s="40">
        <v>767.73333333333335</v>
      </c>
      <c r="H110" s="40">
        <v>787.73333333333335</v>
      </c>
      <c r="I110" s="40">
        <v>793.36666666666679</v>
      </c>
      <c r="J110" s="40">
        <v>797.73333333333335</v>
      </c>
      <c r="K110" s="31">
        <v>789</v>
      </c>
      <c r="L110" s="31">
        <v>779</v>
      </c>
      <c r="M110" s="31">
        <v>31.493099999999998</v>
      </c>
      <c r="N110" s="1"/>
      <c r="O110" s="1"/>
    </row>
    <row r="111" spans="1:15" ht="12.75" customHeight="1">
      <c r="A111" s="56">
        <v>102</v>
      </c>
      <c r="B111" s="31" t="s">
        <v>126</v>
      </c>
      <c r="C111" s="31">
        <v>1528.65</v>
      </c>
      <c r="D111" s="40">
        <v>1530.3166666666666</v>
      </c>
      <c r="E111" s="40">
        <v>1522.6333333333332</v>
      </c>
      <c r="F111" s="40">
        <v>1516.6166666666666</v>
      </c>
      <c r="G111" s="40">
        <v>1508.9333333333332</v>
      </c>
      <c r="H111" s="40">
        <v>1536.3333333333333</v>
      </c>
      <c r="I111" s="40">
        <v>1544.0166666666667</v>
      </c>
      <c r="J111" s="40">
        <v>1550.0333333333333</v>
      </c>
      <c r="K111" s="31">
        <v>1538</v>
      </c>
      <c r="L111" s="31">
        <v>1524.3</v>
      </c>
      <c r="M111" s="31">
        <v>0.31674000000000002</v>
      </c>
      <c r="N111" s="1"/>
      <c r="O111" s="1"/>
    </row>
    <row r="112" spans="1:15" ht="12.75" customHeight="1">
      <c r="A112" s="56">
        <v>103</v>
      </c>
      <c r="B112" s="31" t="s">
        <v>127</v>
      </c>
      <c r="C112" s="31">
        <v>627.20000000000005</v>
      </c>
      <c r="D112" s="40">
        <v>625.98333333333323</v>
      </c>
      <c r="E112" s="40">
        <v>623.56666666666649</v>
      </c>
      <c r="F112" s="40">
        <v>619.93333333333328</v>
      </c>
      <c r="G112" s="40">
        <v>617.51666666666654</v>
      </c>
      <c r="H112" s="40">
        <v>629.61666666666645</v>
      </c>
      <c r="I112" s="40">
        <v>632.03333333333319</v>
      </c>
      <c r="J112" s="40">
        <v>635.6666666666664</v>
      </c>
      <c r="K112" s="31">
        <v>628.4</v>
      </c>
      <c r="L112" s="31">
        <v>622.35</v>
      </c>
      <c r="M112" s="31">
        <v>0.62521000000000004</v>
      </c>
      <c r="N112" s="1"/>
      <c r="O112" s="1"/>
    </row>
    <row r="113" spans="1:15" ht="12.75" customHeight="1">
      <c r="A113" s="56">
        <v>104</v>
      </c>
      <c r="B113" s="31" t="s">
        <v>264</v>
      </c>
      <c r="C113" s="31">
        <v>757.95</v>
      </c>
      <c r="D113" s="40">
        <v>754.16666666666663</v>
      </c>
      <c r="E113" s="40">
        <v>748.7833333333333</v>
      </c>
      <c r="F113" s="40">
        <v>739.61666666666667</v>
      </c>
      <c r="G113" s="40">
        <v>734.23333333333335</v>
      </c>
      <c r="H113" s="40">
        <v>763.33333333333326</v>
      </c>
      <c r="I113" s="40">
        <v>768.7166666666667</v>
      </c>
      <c r="J113" s="40">
        <v>777.88333333333321</v>
      </c>
      <c r="K113" s="31">
        <v>759.55</v>
      </c>
      <c r="L113" s="31">
        <v>745</v>
      </c>
      <c r="M113" s="31">
        <v>0.68998999999999999</v>
      </c>
      <c r="N113" s="1"/>
      <c r="O113" s="1"/>
    </row>
    <row r="114" spans="1:15" ht="12.75" customHeight="1">
      <c r="A114" s="56">
        <v>105</v>
      </c>
      <c r="B114" s="31" t="s">
        <v>129</v>
      </c>
      <c r="C114" s="31">
        <v>51.1</v>
      </c>
      <c r="D114" s="40">
        <v>51.199999999999996</v>
      </c>
      <c r="E114" s="40">
        <v>50.899999999999991</v>
      </c>
      <c r="F114" s="40">
        <v>50.699999999999996</v>
      </c>
      <c r="G114" s="40">
        <v>50.399999999999991</v>
      </c>
      <c r="H114" s="40">
        <v>51.399999999999991</v>
      </c>
      <c r="I114" s="40">
        <v>51.699999999999989</v>
      </c>
      <c r="J114" s="40">
        <v>51.899999999999991</v>
      </c>
      <c r="K114" s="31">
        <v>51.5</v>
      </c>
      <c r="L114" s="31">
        <v>51</v>
      </c>
      <c r="M114" s="31">
        <v>55.534849999999999</v>
      </c>
      <c r="N114" s="1"/>
      <c r="O114" s="1"/>
    </row>
    <row r="115" spans="1:15" ht="12.75" customHeight="1">
      <c r="A115" s="56">
        <v>106</v>
      </c>
      <c r="B115" s="31" t="s">
        <v>138</v>
      </c>
      <c r="C115" s="31">
        <v>226.55</v>
      </c>
      <c r="D115" s="40">
        <v>225.95000000000002</v>
      </c>
      <c r="E115" s="40">
        <v>224.60000000000002</v>
      </c>
      <c r="F115" s="40">
        <v>222.65</v>
      </c>
      <c r="G115" s="40">
        <v>221.3</v>
      </c>
      <c r="H115" s="40">
        <v>227.90000000000003</v>
      </c>
      <c r="I115" s="40">
        <v>229.25</v>
      </c>
      <c r="J115" s="40">
        <v>231.20000000000005</v>
      </c>
      <c r="K115" s="31">
        <v>227.3</v>
      </c>
      <c r="L115" s="31">
        <v>224</v>
      </c>
      <c r="M115" s="31">
        <v>70.247960000000006</v>
      </c>
      <c r="N115" s="1"/>
      <c r="O115" s="1"/>
    </row>
    <row r="116" spans="1:15" ht="12.75" customHeight="1">
      <c r="A116" s="56">
        <v>107</v>
      </c>
      <c r="B116" s="31" t="s">
        <v>265</v>
      </c>
      <c r="C116" s="31">
        <v>7391.8</v>
      </c>
      <c r="D116" s="40">
        <v>7383.0999999999995</v>
      </c>
      <c r="E116" s="40">
        <v>7318.6999999999989</v>
      </c>
      <c r="F116" s="40">
        <v>7245.5999999999995</v>
      </c>
      <c r="G116" s="40">
        <v>7181.1999999999989</v>
      </c>
      <c r="H116" s="40">
        <v>7456.1999999999989</v>
      </c>
      <c r="I116" s="40">
        <v>7520.5999999999985</v>
      </c>
      <c r="J116" s="40">
        <v>7593.6999999999989</v>
      </c>
      <c r="K116" s="31">
        <v>7447.5</v>
      </c>
      <c r="L116" s="31">
        <v>7310</v>
      </c>
      <c r="M116" s="31">
        <v>0.20707</v>
      </c>
      <c r="N116" s="1"/>
      <c r="O116" s="1"/>
    </row>
    <row r="117" spans="1:15" ht="12.75" customHeight="1">
      <c r="A117" s="56">
        <v>108</v>
      </c>
      <c r="B117" s="31" t="s">
        <v>408</v>
      </c>
      <c r="C117" s="31">
        <v>172.85</v>
      </c>
      <c r="D117" s="40">
        <v>172.14999999999998</v>
      </c>
      <c r="E117" s="40">
        <v>169.84999999999997</v>
      </c>
      <c r="F117" s="40">
        <v>166.85</v>
      </c>
      <c r="G117" s="40">
        <v>164.54999999999998</v>
      </c>
      <c r="H117" s="40">
        <v>175.14999999999995</v>
      </c>
      <c r="I117" s="40">
        <v>177.44999999999996</v>
      </c>
      <c r="J117" s="40">
        <v>180.44999999999993</v>
      </c>
      <c r="K117" s="31">
        <v>174.45</v>
      </c>
      <c r="L117" s="31">
        <v>169.15</v>
      </c>
      <c r="M117" s="31">
        <v>13.49133</v>
      </c>
      <c r="N117" s="1"/>
      <c r="O117" s="1"/>
    </row>
    <row r="118" spans="1:15" ht="12.75" customHeight="1">
      <c r="A118" s="56">
        <v>109</v>
      </c>
      <c r="B118" s="31" t="s">
        <v>131</v>
      </c>
      <c r="C118" s="31">
        <v>215.4</v>
      </c>
      <c r="D118" s="40">
        <v>212.16666666666666</v>
      </c>
      <c r="E118" s="40">
        <v>207.58333333333331</v>
      </c>
      <c r="F118" s="40">
        <v>199.76666666666665</v>
      </c>
      <c r="G118" s="40">
        <v>195.18333333333331</v>
      </c>
      <c r="H118" s="40">
        <v>219.98333333333332</v>
      </c>
      <c r="I118" s="40">
        <v>224.56666666666663</v>
      </c>
      <c r="J118" s="40">
        <v>232.38333333333333</v>
      </c>
      <c r="K118" s="31">
        <v>216.75</v>
      </c>
      <c r="L118" s="31">
        <v>204.35</v>
      </c>
      <c r="M118" s="31">
        <v>84.007769999999994</v>
      </c>
      <c r="N118" s="1"/>
      <c r="O118" s="1"/>
    </row>
    <row r="119" spans="1:15" ht="12.75" customHeight="1">
      <c r="A119" s="56">
        <v>110</v>
      </c>
      <c r="B119" s="31" t="s">
        <v>136</v>
      </c>
      <c r="C119" s="31">
        <v>134.65</v>
      </c>
      <c r="D119" s="40">
        <v>134.4</v>
      </c>
      <c r="E119" s="40">
        <v>133.80000000000001</v>
      </c>
      <c r="F119" s="40">
        <v>132.95000000000002</v>
      </c>
      <c r="G119" s="40">
        <v>132.35000000000002</v>
      </c>
      <c r="H119" s="40">
        <v>135.25</v>
      </c>
      <c r="I119" s="40">
        <v>135.84999999999997</v>
      </c>
      <c r="J119" s="40">
        <v>136.69999999999999</v>
      </c>
      <c r="K119" s="31">
        <v>135</v>
      </c>
      <c r="L119" s="31">
        <v>133.55000000000001</v>
      </c>
      <c r="M119" s="31">
        <v>33.241439999999997</v>
      </c>
      <c r="N119" s="1"/>
      <c r="O119" s="1"/>
    </row>
    <row r="120" spans="1:15" ht="12.75" customHeight="1">
      <c r="A120" s="56">
        <v>111</v>
      </c>
      <c r="B120" s="31" t="s">
        <v>137</v>
      </c>
      <c r="C120" s="31">
        <v>822.25</v>
      </c>
      <c r="D120" s="40">
        <v>823.5</v>
      </c>
      <c r="E120" s="40">
        <v>818.75</v>
      </c>
      <c r="F120" s="40">
        <v>815.25</v>
      </c>
      <c r="G120" s="40">
        <v>810.5</v>
      </c>
      <c r="H120" s="40">
        <v>827</v>
      </c>
      <c r="I120" s="40">
        <v>831.75</v>
      </c>
      <c r="J120" s="40">
        <v>835.25</v>
      </c>
      <c r="K120" s="31">
        <v>828.25</v>
      </c>
      <c r="L120" s="31">
        <v>820</v>
      </c>
      <c r="M120" s="31">
        <v>22.29843</v>
      </c>
      <c r="N120" s="1"/>
      <c r="O120" s="1"/>
    </row>
    <row r="121" spans="1:15" ht="12.75" customHeight="1">
      <c r="A121" s="56">
        <v>112</v>
      </c>
      <c r="B121" s="31" t="s">
        <v>859</v>
      </c>
      <c r="C121" s="31">
        <v>25.3</v>
      </c>
      <c r="D121" s="40">
        <v>25.333333333333332</v>
      </c>
      <c r="E121" s="40">
        <v>25.166666666666664</v>
      </c>
      <c r="F121" s="40">
        <v>25.033333333333331</v>
      </c>
      <c r="G121" s="40">
        <v>24.866666666666664</v>
      </c>
      <c r="H121" s="40">
        <v>25.466666666666665</v>
      </c>
      <c r="I121" s="40">
        <v>25.633333333333329</v>
      </c>
      <c r="J121" s="40">
        <v>25.766666666666666</v>
      </c>
      <c r="K121" s="31">
        <v>25.5</v>
      </c>
      <c r="L121" s="31">
        <v>25.2</v>
      </c>
      <c r="M121" s="31">
        <v>99.108680000000007</v>
      </c>
      <c r="N121" s="1"/>
      <c r="O121" s="1"/>
    </row>
    <row r="122" spans="1:15" ht="12.75" customHeight="1">
      <c r="A122" s="56">
        <v>113</v>
      </c>
      <c r="B122" s="31" t="s">
        <v>130</v>
      </c>
      <c r="C122" s="31">
        <v>480.95</v>
      </c>
      <c r="D122" s="40">
        <v>481.11666666666662</v>
      </c>
      <c r="E122" s="40">
        <v>478.83333333333326</v>
      </c>
      <c r="F122" s="40">
        <v>476.71666666666664</v>
      </c>
      <c r="G122" s="40">
        <v>474.43333333333328</v>
      </c>
      <c r="H122" s="40">
        <v>483.23333333333323</v>
      </c>
      <c r="I122" s="40">
        <v>485.51666666666665</v>
      </c>
      <c r="J122" s="40">
        <v>487.63333333333321</v>
      </c>
      <c r="K122" s="31">
        <v>483.4</v>
      </c>
      <c r="L122" s="31">
        <v>479</v>
      </c>
      <c r="M122" s="31">
        <v>2.1135000000000002</v>
      </c>
      <c r="N122" s="1"/>
      <c r="O122" s="1"/>
    </row>
    <row r="123" spans="1:15" ht="12.75" customHeight="1">
      <c r="A123" s="56">
        <v>114</v>
      </c>
      <c r="B123" s="31" t="s">
        <v>134</v>
      </c>
      <c r="C123" s="31">
        <v>287.14999999999998</v>
      </c>
      <c r="D123" s="40">
        <v>287.56666666666666</v>
      </c>
      <c r="E123" s="40">
        <v>284.93333333333334</v>
      </c>
      <c r="F123" s="40">
        <v>282.7166666666667</v>
      </c>
      <c r="G123" s="40">
        <v>280.08333333333337</v>
      </c>
      <c r="H123" s="40">
        <v>289.7833333333333</v>
      </c>
      <c r="I123" s="40">
        <v>292.41666666666663</v>
      </c>
      <c r="J123" s="40">
        <v>294.63333333333327</v>
      </c>
      <c r="K123" s="31">
        <v>290.2</v>
      </c>
      <c r="L123" s="31">
        <v>285.35000000000002</v>
      </c>
      <c r="M123" s="31">
        <v>2.2156099999999999</v>
      </c>
      <c r="N123" s="1"/>
      <c r="O123" s="1"/>
    </row>
    <row r="124" spans="1:15" ht="12.75" customHeight="1">
      <c r="A124" s="56">
        <v>115</v>
      </c>
      <c r="B124" s="31" t="s">
        <v>133</v>
      </c>
      <c r="C124" s="31">
        <v>1189.0999999999999</v>
      </c>
      <c r="D124" s="40">
        <v>1189.7</v>
      </c>
      <c r="E124" s="40">
        <v>1184.4000000000001</v>
      </c>
      <c r="F124" s="40">
        <v>1179.7</v>
      </c>
      <c r="G124" s="40">
        <v>1174.4000000000001</v>
      </c>
      <c r="H124" s="40">
        <v>1194.4000000000001</v>
      </c>
      <c r="I124" s="40">
        <v>1199.6999999999998</v>
      </c>
      <c r="J124" s="40">
        <v>1204.4000000000001</v>
      </c>
      <c r="K124" s="31">
        <v>1195</v>
      </c>
      <c r="L124" s="31">
        <v>1185</v>
      </c>
      <c r="M124" s="31">
        <v>2.7845800000000001</v>
      </c>
      <c r="N124" s="1"/>
      <c r="O124" s="1"/>
    </row>
    <row r="125" spans="1:15" ht="12.75" customHeight="1">
      <c r="A125" s="56">
        <v>116</v>
      </c>
      <c r="B125" s="31" t="s">
        <v>166</v>
      </c>
      <c r="C125" s="31">
        <v>6114.35</v>
      </c>
      <c r="D125" s="40">
        <v>6117.7833333333328</v>
      </c>
      <c r="E125" s="40">
        <v>6096.5666666666657</v>
      </c>
      <c r="F125" s="40">
        <v>6078.7833333333328</v>
      </c>
      <c r="G125" s="40">
        <v>6057.5666666666657</v>
      </c>
      <c r="H125" s="40">
        <v>6135.5666666666657</v>
      </c>
      <c r="I125" s="40">
        <v>6156.7833333333328</v>
      </c>
      <c r="J125" s="40">
        <v>6174.5666666666657</v>
      </c>
      <c r="K125" s="31">
        <v>6139</v>
      </c>
      <c r="L125" s="31">
        <v>6100</v>
      </c>
      <c r="M125" s="31">
        <v>0.33006999999999997</v>
      </c>
      <c r="N125" s="1"/>
      <c r="O125" s="1"/>
    </row>
    <row r="126" spans="1:15" ht="12.75" customHeight="1">
      <c r="A126" s="56">
        <v>117</v>
      </c>
      <c r="B126" s="31" t="s">
        <v>135</v>
      </c>
      <c r="C126" s="31">
        <v>1708.7</v>
      </c>
      <c r="D126" s="40">
        <v>1710.2333333333333</v>
      </c>
      <c r="E126" s="40">
        <v>1703.4666666666667</v>
      </c>
      <c r="F126" s="40">
        <v>1698.2333333333333</v>
      </c>
      <c r="G126" s="40">
        <v>1691.4666666666667</v>
      </c>
      <c r="H126" s="40">
        <v>1715.4666666666667</v>
      </c>
      <c r="I126" s="40">
        <v>1722.2333333333336</v>
      </c>
      <c r="J126" s="40">
        <v>1727.4666666666667</v>
      </c>
      <c r="K126" s="31">
        <v>1717</v>
      </c>
      <c r="L126" s="31">
        <v>1705</v>
      </c>
      <c r="M126" s="31">
        <v>4.8340699999999996</v>
      </c>
      <c r="N126" s="1"/>
      <c r="O126" s="1"/>
    </row>
    <row r="127" spans="1:15" ht="12.75" customHeight="1">
      <c r="A127" s="56">
        <v>118</v>
      </c>
      <c r="B127" s="31" t="s">
        <v>132</v>
      </c>
      <c r="C127" s="31">
        <v>2170.9499999999998</v>
      </c>
      <c r="D127" s="40">
        <v>2175.65</v>
      </c>
      <c r="E127" s="40">
        <v>2159.3000000000002</v>
      </c>
      <c r="F127" s="40">
        <v>2147.65</v>
      </c>
      <c r="G127" s="40">
        <v>2131.3000000000002</v>
      </c>
      <c r="H127" s="40">
        <v>2187.3000000000002</v>
      </c>
      <c r="I127" s="40">
        <v>2203.6499999999996</v>
      </c>
      <c r="J127" s="40">
        <v>2215.3000000000002</v>
      </c>
      <c r="K127" s="31">
        <v>2192</v>
      </c>
      <c r="L127" s="31">
        <v>2164</v>
      </c>
      <c r="M127" s="31">
        <v>0.51063999999999998</v>
      </c>
      <c r="N127" s="1"/>
      <c r="O127" s="1"/>
    </row>
    <row r="128" spans="1:15" ht="12.75" customHeight="1">
      <c r="A128" s="56">
        <v>119</v>
      </c>
      <c r="B128" s="31" t="s">
        <v>266</v>
      </c>
      <c r="C128" s="31">
        <v>2133.8000000000002</v>
      </c>
      <c r="D128" s="40">
        <v>2131.2333333333336</v>
      </c>
      <c r="E128" s="40">
        <v>2122.4666666666672</v>
      </c>
      <c r="F128" s="40">
        <v>2111.1333333333337</v>
      </c>
      <c r="G128" s="40">
        <v>2102.3666666666672</v>
      </c>
      <c r="H128" s="40">
        <v>2142.5666666666671</v>
      </c>
      <c r="I128" s="40">
        <v>2151.3333333333335</v>
      </c>
      <c r="J128" s="40">
        <v>2162.666666666667</v>
      </c>
      <c r="K128" s="31">
        <v>2140</v>
      </c>
      <c r="L128" s="31">
        <v>2119.9</v>
      </c>
      <c r="M128" s="31">
        <v>8.6139999999999994E-2</v>
      </c>
      <c r="N128" s="1"/>
      <c r="O128" s="1"/>
    </row>
    <row r="129" spans="1:15" ht="12.75" customHeight="1">
      <c r="A129" s="56">
        <v>120</v>
      </c>
      <c r="B129" s="31" t="s">
        <v>267</v>
      </c>
      <c r="C129" s="31">
        <v>332.5</v>
      </c>
      <c r="D129" s="40">
        <v>333.66666666666669</v>
      </c>
      <c r="E129" s="40">
        <v>327.63333333333338</v>
      </c>
      <c r="F129" s="40">
        <v>322.76666666666671</v>
      </c>
      <c r="G129" s="40">
        <v>316.73333333333341</v>
      </c>
      <c r="H129" s="40">
        <v>338.53333333333336</v>
      </c>
      <c r="I129" s="40">
        <v>344.56666666666666</v>
      </c>
      <c r="J129" s="40">
        <v>349.43333333333334</v>
      </c>
      <c r="K129" s="31">
        <v>339.7</v>
      </c>
      <c r="L129" s="31">
        <v>328.8</v>
      </c>
      <c r="M129" s="31">
        <v>1.9319999999999999</v>
      </c>
      <c r="N129" s="1"/>
      <c r="O129" s="1"/>
    </row>
    <row r="130" spans="1:15" ht="12.75" customHeight="1">
      <c r="A130" s="56">
        <v>121</v>
      </c>
      <c r="B130" s="31" t="s">
        <v>140</v>
      </c>
      <c r="C130" s="31">
        <v>678.65</v>
      </c>
      <c r="D130" s="40">
        <v>680.26666666666677</v>
      </c>
      <c r="E130" s="40">
        <v>675.53333333333353</v>
      </c>
      <c r="F130" s="40">
        <v>672.41666666666674</v>
      </c>
      <c r="G130" s="40">
        <v>667.68333333333351</v>
      </c>
      <c r="H130" s="40">
        <v>683.38333333333355</v>
      </c>
      <c r="I130" s="40">
        <v>688.1166666666669</v>
      </c>
      <c r="J130" s="40">
        <v>691.23333333333358</v>
      </c>
      <c r="K130" s="31">
        <v>685</v>
      </c>
      <c r="L130" s="31">
        <v>677.15</v>
      </c>
      <c r="M130" s="31">
        <v>3.5270000000000001</v>
      </c>
      <c r="N130" s="1"/>
      <c r="O130" s="1"/>
    </row>
    <row r="131" spans="1:15" ht="12.75" customHeight="1">
      <c r="A131" s="56">
        <v>122</v>
      </c>
      <c r="B131" s="31" t="s">
        <v>139</v>
      </c>
      <c r="C131" s="31">
        <v>423.2</v>
      </c>
      <c r="D131" s="40">
        <v>422.26666666666665</v>
      </c>
      <c r="E131" s="40">
        <v>419.38333333333333</v>
      </c>
      <c r="F131" s="40">
        <v>415.56666666666666</v>
      </c>
      <c r="G131" s="40">
        <v>412.68333333333334</v>
      </c>
      <c r="H131" s="40">
        <v>426.08333333333331</v>
      </c>
      <c r="I131" s="40">
        <v>428.96666666666664</v>
      </c>
      <c r="J131" s="40">
        <v>432.7833333333333</v>
      </c>
      <c r="K131" s="31">
        <v>425.15</v>
      </c>
      <c r="L131" s="31">
        <v>418.45</v>
      </c>
      <c r="M131" s="31">
        <v>4.2102899999999996</v>
      </c>
      <c r="N131" s="1"/>
      <c r="O131" s="1"/>
    </row>
    <row r="132" spans="1:15" ht="12.75" customHeight="1">
      <c r="A132" s="56">
        <v>123</v>
      </c>
      <c r="B132" s="31" t="s">
        <v>141</v>
      </c>
      <c r="C132" s="31">
        <v>3775.65</v>
      </c>
      <c r="D132" s="40">
        <v>3771.5666666666671</v>
      </c>
      <c r="E132" s="40">
        <v>3754.1333333333341</v>
      </c>
      <c r="F132" s="40">
        <v>3732.6166666666672</v>
      </c>
      <c r="G132" s="40">
        <v>3715.1833333333343</v>
      </c>
      <c r="H132" s="40">
        <v>3793.0833333333339</v>
      </c>
      <c r="I132" s="40">
        <v>3810.5166666666673</v>
      </c>
      <c r="J132" s="40">
        <v>3832.0333333333338</v>
      </c>
      <c r="K132" s="31">
        <v>3789</v>
      </c>
      <c r="L132" s="31">
        <v>3750.05</v>
      </c>
      <c r="M132" s="31">
        <v>0.66876000000000002</v>
      </c>
      <c r="N132" s="1"/>
      <c r="O132" s="1"/>
    </row>
    <row r="133" spans="1:15" ht="12.75" customHeight="1">
      <c r="A133" s="56">
        <v>124</v>
      </c>
      <c r="B133" s="31" t="s">
        <v>142</v>
      </c>
      <c r="C133" s="31">
        <v>2057</v>
      </c>
      <c r="D133" s="40">
        <v>2052.6666666666665</v>
      </c>
      <c r="E133" s="40">
        <v>2043.333333333333</v>
      </c>
      <c r="F133" s="40">
        <v>2029.6666666666665</v>
      </c>
      <c r="G133" s="40">
        <v>2020.333333333333</v>
      </c>
      <c r="H133" s="40">
        <v>2066.333333333333</v>
      </c>
      <c r="I133" s="40">
        <v>2075.6666666666661</v>
      </c>
      <c r="J133" s="40">
        <v>2089.333333333333</v>
      </c>
      <c r="K133" s="31">
        <v>2062</v>
      </c>
      <c r="L133" s="31">
        <v>2039</v>
      </c>
      <c r="M133" s="31">
        <v>2.0517699999999999</v>
      </c>
      <c r="N133" s="1"/>
      <c r="O133" s="1"/>
    </row>
    <row r="134" spans="1:15" ht="12.75" customHeight="1">
      <c r="A134" s="56">
        <v>125</v>
      </c>
      <c r="B134" s="31" t="s">
        <v>143</v>
      </c>
      <c r="C134" s="31">
        <v>85.3</v>
      </c>
      <c r="D134" s="40">
        <v>85.399999999999991</v>
      </c>
      <c r="E134" s="40">
        <v>84.899999999999977</v>
      </c>
      <c r="F134" s="40">
        <v>84.499999999999986</v>
      </c>
      <c r="G134" s="40">
        <v>83.999999999999972</v>
      </c>
      <c r="H134" s="40">
        <v>85.799999999999983</v>
      </c>
      <c r="I134" s="40">
        <v>86.300000000000011</v>
      </c>
      <c r="J134" s="40">
        <v>86.699999999999989</v>
      </c>
      <c r="K134" s="31">
        <v>85.9</v>
      </c>
      <c r="L134" s="31">
        <v>85</v>
      </c>
      <c r="M134" s="31">
        <v>10.551550000000001</v>
      </c>
      <c r="N134" s="1"/>
      <c r="O134" s="1"/>
    </row>
    <row r="135" spans="1:15" ht="12.75" customHeight="1">
      <c r="A135" s="56">
        <v>126</v>
      </c>
      <c r="B135" s="31" t="s">
        <v>148</v>
      </c>
      <c r="C135" s="31">
        <v>5012.2</v>
      </c>
      <c r="D135" s="40">
        <v>5013.2166666666662</v>
      </c>
      <c r="E135" s="40">
        <v>4990.9833333333327</v>
      </c>
      <c r="F135" s="40">
        <v>4969.7666666666664</v>
      </c>
      <c r="G135" s="40">
        <v>4947.5333333333328</v>
      </c>
      <c r="H135" s="40">
        <v>5034.4333333333325</v>
      </c>
      <c r="I135" s="40">
        <v>5056.6666666666661</v>
      </c>
      <c r="J135" s="40">
        <v>5077.8833333333323</v>
      </c>
      <c r="K135" s="31">
        <v>5035.45</v>
      </c>
      <c r="L135" s="31">
        <v>4992</v>
      </c>
      <c r="M135" s="31">
        <v>0.50151999999999997</v>
      </c>
      <c r="N135" s="1"/>
      <c r="O135" s="1"/>
    </row>
    <row r="136" spans="1:15" ht="12.75" customHeight="1">
      <c r="A136" s="56">
        <v>127</v>
      </c>
      <c r="B136" s="31" t="s">
        <v>145</v>
      </c>
      <c r="C136" s="31">
        <v>426.8</v>
      </c>
      <c r="D136" s="40">
        <v>426.93333333333334</v>
      </c>
      <c r="E136" s="40">
        <v>424.86666666666667</v>
      </c>
      <c r="F136" s="40">
        <v>422.93333333333334</v>
      </c>
      <c r="G136" s="40">
        <v>420.86666666666667</v>
      </c>
      <c r="H136" s="40">
        <v>428.86666666666667</v>
      </c>
      <c r="I136" s="40">
        <v>430.93333333333339</v>
      </c>
      <c r="J136" s="40">
        <v>432.86666666666667</v>
      </c>
      <c r="K136" s="31">
        <v>429</v>
      </c>
      <c r="L136" s="31">
        <v>425</v>
      </c>
      <c r="M136" s="31">
        <v>2.6447400000000001</v>
      </c>
      <c r="N136" s="1"/>
      <c r="O136" s="1"/>
    </row>
    <row r="137" spans="1:15" ht="12.75" customHeight="1">
      <c r="A137" s="56">
        <v>128</v>
      </c>
      <c r="B137" s="31" t="s">
        <v>147</v>
      </c>
      <c r="C137" s="31">
        <v>6765</v>
      </c>
      <c r="D137" s="40">
        <v>6773.6500000000005</v>
      </c>
      <c r="E137" s="40">
        <v>6741.4000000000015</v>
      </c>
      <c r="F137" s="40">
        <v>6717.8000000000011</v>
      </c>
      <c r="G137" s="40">
        <v>6685.550000000002</v>
      </c>
      <c r="H137" s="40">
        <v>6797.2500000000009</v>
      </c>
      <c r="I137" s="40">
        <v>6829.4999999999991</v>
      </c>
      <c r="J137" s="40">
        <v>6853.1</v>
      </c>
      <c r="K137" s="31">
        <v>6805.9</v>
      </c>
      <c r="L137" s="31">
        <v>6750.05</v>
      </c>
      <c r="M137" s="31">
        <v>0.24254999999999999</v>
      </c>
      <c r="N137" s="1"/>
      <c r="O137" s="1"/>
    </row>
    <row r="138" spans="1:15" ht="12.75" customHeight="1">
      <c r="A138" s="56">
        <v>129</v>
      </c>
      <c r="B138" s="31" t="s">
        <v>146</v>
      </c>
      <c r="C138" s="31">
        <v>1908.95</v>
      </c>
      <c r="D138" s="40">
        <v>1909.9333333333334</v>
      </c>
      <c r="E138" s="40">
        <v>1899.0166666666669</v>
      </c>
      <c r="F138" s="40">
        <v>1889.0833333333335</v>
      </c>
      <c r="G138" s="40">
        <v>1878.166666666667</v>
      </c>
      <c r="H138" s="40">
        <v>1919.8666666666668</v>
      </c>
      <c r="I138" s="40">
        <v>1930.7833333333333</v>
      </c>
      <c r="J138" s="40">
        <v>1940.7166666666667</v>
      </c>
      <c r="K138" s="31">
        <v>1920.85</v>
      </c>
      <c r="L138" s="31">
        <v>1900</v>
      </c>
      <c r="M138" s="31">
        <v>7.6419100000000002</v>
      </c>
      <c r="N138" s="1"/>
      <c r="O138" s="1"/>
    </row>
    <row r="139" spans="1:15" ht="12.75" customHeight="1">
      <c r="A139" s="56">
        <v>130</v>
      </c>
      <c r="B139" s="31" t="s">
        <v>268</v>
      </c>
      <c r="C139" s="31">
        <v>498.5</v>
      </c>
      <c r="D139" s="40">
        <v>499</v>
      </c>
      <c r="E139" s="40">
        <v>496</v>
      </c>
      <c r="F139" s="40">
        <v>493.5</v>
      </c>
      <c r="G139" s="40">
        <v>490.5</v>
      </c>
      <c r="H139" s="40">
        <v>501.5</v>
      </c>
      <c r="I139" s="40">
        <v>504.5</v>
      </c>
      <c r="J139" s="40">
        <v>507</v>
      </c>
      <c r="K139" s="31">
        <v>502</v>
      </c>
      <c r="L139" s="31">
        <v>496.5</v>
      </c>
      <c r="M139" s="31">
        <v>5.14961</v>
      </c>
      <c r="N139" s="1"/>
      <c r="O139" s="1"/>
    </row>
    <row r="140" spans="1:15" ht="12.75" customHeight="1">
      <c r="A140" s="56">
        <v>131</v>
      </c>
      <c r="B140" s="31" t="s">
        <v>149</v>
      </c>
      <c r="C140" s="31">
        <v>934.25</v>
      </c>
      <c r="D140" s="40">
        <v>935.75</v>
      </c>
      <c r="E140" s="40">
        <v>930.5</v>
      </c>
      <c r="F140" s="40">
        <v>926.75</v>
      </c>
      <c r="G140" s="40">
        <v>921.5</v>
      </c>
      <c r="H140" s="40">
        <v>939.5</v>
      </c>
      <c r="I140" s="40">
        <v>944.75</v>
      </c>
      <c r="J140" s="40">
        <v>948.5</v>
      </c>
      <c r="K140" s="31">
        <v>941</v>
      </c>
      <c r="L140" s="31">
        <v>932</v>
      </c>
      <c r="M140" s="31">
        <v>0.63427999999999995</v>
      </c>
      <c r="N140" s="1"/>
      <c r="O140" s="1"/>
    </row>
    <row r="141" spans="1:15" ht="12.75" customHeight="1">
      <c r="A141" s="56">
        <v>132</v>
      </c>
      <c r="B141" s="31" t="s">
        <v>162</v>
      </c>
      <c r="C141" s="31">
        <v>78412.5</v>
      </c>
      <c r="D141" s="40">
        <v>78382.166666666672</v>
      </c>
      <c r="E141" s="40">
        <v>78130.383333333346</v>
      </c>
      <c r="F141" s="40">
        <v>77848.266666666677</v>
      </c>
      <c r="G141" s="40">
        <v>77596.483333333352</v>
      </c>
      <c r="H141" s="40">
        <v>78664.28333333334</v>
      </c>
      <c r="I141" s="40">
        <v>78916.066666666666</v>
      </c>
      <c r="J141" s="40">
        <v>79198.183333333334</v>
      </c>
      <c r="K141" s="31">
        <v>78633.95</v>
      </c>
      <c r="L141" s="31">
        <v>78100.05</v>
      </c>
      <c r="M141" s="31">
        <v>1.2449999999999999E-2</v>
      </c>
      <c r="N141" s="1"/>
      <c r="O141" s="1"/>
    </row>
    <row r="142" spans="1:15" ht="12.75" customHeight="1">
      <c r="A142" s="56">
        <v>133</v>
      </c>
      <c r="B142" s="31" t="s">
        <v>158</v>
      </c>
      <c r="C142" s="31">
        <v>1013.3</v>
      </c>
      <c r="D142" s="40">
        <v>1013.4333333333334</v>
      </c>
      <c r="E142" s="40">
        <v>1006.8666666666668</v>
      </c>
      <c r="F142" s="40">
        <v>1000.4333333333334</v>
      </c>
      <c r="G142" s="40">
        <v>993.86666666666679</v>
      </c>
      <c r="H142" s="40">
        <v>1019.8666666666668</v>
      </c>
      <c r="I142" s="40">
        <v>1026.4333333333334</v>
      </c>
      <c r="J142" s="40">
        <v>1032.8666666666668</v>
      </c>
      <c r="K142" s="31">
        <v>1020</v>
      </c>
      <c r="L142" s="31">
        <v>1007</v>
      </c>
      <c r="M142" s="31">
        <v>0.45345999999999997</v>
      </c>
      <c r="N142" s="1"/>
      <c r="O142" s="1"/>
    </row>
    <row r="143" spans="1:15" ht="12.75" customHeight="1">
      <c r="A143" s="56">
        <v>134</v>
      </c>
      <c r="B143" s="31" t="s">
        <v>151</v>
      </c>
      <c r="C143" s="31">
        <v>195.45</v>
      </c>
      <c r="D143" s="40">
        <v>195.94999999999996</v>
      </c>
      <c r="E143" s="40">
        <v>193.69999999999993</v>
      </c>
      <c r="F143" s="40">
        <v>191.94999999999996</v>
      </c>
      <c r="G143" s="40">
        <v>189.69999999999993</v>
      </c>
      <c r="H143" s="40">
        <v>197.69999999999993</v>
      </c>
      <c r="I143" s="40">
        <v>199.95</v>
      </c>
      <c r="J143" s="40">
        <v>201.69999999999993</v>
      </c>
      <c r="K143" s="31">
        <v>198.2</v>
      </c>
      <c r="L143" s="31">
        <v>194.2</v>
      </c>
      <c r="M143" s="31">
        <v>6.9743899999999996</v>
      </c>
      <c r="N143" s="1"/>
      <c r="O143" s="1"/>
    </row>
    <row r="144" spans="1:15" ht="12.75" customHeight="1">
      <c r="A144" s="56">
        <v>135</v>
      </c>
      <c r="B144" s="31" t="s">
        <v>150</v>
      </c>
      <c r="C144" s="31">
        <v>872.85</v>
      </c>
      <c r="D144" s="40">
        <v>866.94999999999993</v>
      </c>
      <c r="E144" s="40">
        <v>858.89999999999986</v>
      </c>
      <c r="F144" s="40">
        <v>844.94999999999993</v>
      </c>
      <c r="G144" s="40">
        <v>836.89999999999986</v>
      </c>
      <c r="H144" s="40">
        <v>880.89999999999986</v>
      </c>
      <c r="I144" s="40">
        <v>888.94999999999982</v>
      </c>
      <c r="J144" s="40">
        <v>902.89999999999986</v>
      </c>
      <c r="K144" s="31">
        <v>875</v>
      </c>
      <c r="L144" s="31">
        <v>853</v>
      </c>
      <c r="M144" s="31">
        <v>9.7331500000000002</v>
      </c>
      <c r="N144" s="1"/>
      <c r="O144" s="1"/>
    </row>
    <row r="145" spans="1:15" ht="12.75" customHeight="1">
      <c r="A145" s="56">
        <v>136</v>
      </c>
      <c r="B145" s="31" t="s">
        <v>152</v>
      </c>
      <c r="C145" s="31">
        <v>208.25</v>
      </c>
      <c r="D145" s="40">
        <v>207.31666666666669</v>
      </c>
      <c r="E145" s="40">
        <v>204.93333333333339</v>
      </c>
      <c r="F145" s="40">
        <v>201.6166666666667</v>
      </c>
      <c r="G145" s="40">
        <v>199.23333333333341</v>
      </c>
      <c r="H145" s="40">
        <v>210.63333333333338</v>
      </c>
      <c r="I145" s="40">
        <v>213.01666666666665</v>
      </c>
      <c r="J145" s="40">
        <v>216.33333333333337</v>
      </c>
      <c r="K145" s="31">
        <v>209.7</v>
      </c>
      <c r="L145" s="31">
        <v>204</v>
      </c>
      <c r="M145" s="31">
        <v>26.7362</v>
      </c>
      <c r="N145" s="1"/>
      <c r="O145" s="1"/>
    </row>
    <row r="146" spans="1:15" ht="12.75" customHeight="1">
      <c r="A146" s="56">
        <v>137</v>
      </c>
      <c r="B146" s="31" t="s">
        <v>153</v>
      </c>
      <c r="C146" s="31">
        <v>557.85</v>
      </c>
      <c r="D146" s="40">
        <v>558.35</v>
      </c>
      <c r="E146" s="40">
        <v>555.75</v>
      </c>
      <c r="F146" s="40">
        <v>553.65</v>
      </c>
      <c r="G146" s="40">
        <v>551.04999999999995</v>
      </c>
      <c r="H146" s="40">
        <v>560.45000000000005</v>
      </c>
      <c r="I146" s="40">
        <v>563.05000000000018</v>
      </c>
      <c r="J146" s="40">
        <v>565.15000000000009</v>
      </c>
      <c r="K146" s="31">
        <v>560.95000000000005</v>
      </c>
      <c r="L146" s="31">
        <v>556.25</v>
      </c>
      <c r="M146" s="31">
        <v>1.1947099999999999</v>
      </c>
      <c r="N146" s="1"/>
      <c r="O146" s="1"/>
    </row>
    <row r="147" spans="1:15" ht="12.75" customHeight="1">
      <c r="A147" s="56">
        <v>138</v>
      </c>
      <c r="B147" s="31" t="s">
        <v>154</v>
      </c>
      <c r="C147" s="31">
        <v>7747.4</v>
      </c>
      <c r="D147" s="40">
        <v>7767.6166666666659</v>
      </c>
      <c r="E147" s="40">
        <v>7715.2833333333319</v>
      </c>
      <c r="F147" s="40">
        <v>7683.1666666666661</v>
      </c>
      <c r="G147" s="40">
        <v>7630.8333333333321</v>
      </c>
      <c r="H147" s="40">
        <v>7799.7333333333318</v>
      </c>
      <c r="I147" s="40">
        <v>7852.0666666666657</v>
      </c>
      <c r="J147" s="40">
        <v>7884.1833333333316</v>
      </c>
      <c r="K147" s="31">
        <v>7819.95</v>
      </c>
      <c r="L147" s="31">
        <v>7735.5</v>
      </c>
      <c r="M147" s="31">
        <v>0.53364999999999996</v>
      </c>
      <c r="N147" s="1"/>
      <c r="O147" s="1"/>
    </row>
    <row r="148" spans="1:15" ht="12.75" customHeight="1">
      <c r="A148" s="56">
        <v>139</v>
      </c>
      <c r="B148" s="31" t="s">
        <v>157</v>
      </c>
      <c r="C148" s="31">
        <v>979.75</v>
      </c>
      <c r="D148" s="40">
        <v>980.13333333333333</v>
      </c>
      <c r="E148" s="40">
        <v>972.26666666666665</v>
      </c>
      <c r="F148" s="40">
        <v>964.7833333333333</v>
      </c>
      <c r="G148" s="40">
        <v>956.91666666666663</v>
      </c>
      <c r="H148" s="40">
        <v>987.61666666666667</v>
      </c>
      <c r="I148" s="40">
        <v>995.48333333333323</v>
      </c>
      <c r="J148" s="40">
        <v>1002.9666666666667</v>
      </c>
      <c r="K148" s="31">
        <v>988</v>
      </c>
      <c r="L148" s="31">
        <v>972.65</v>
      </c>
      <c r="M148" s="31">
        <v>0.16378999999999999</v>
      </c>
      <c r="N148" s="1"/>
      <c r="O148" s="1"/>
    </row>
    <row r="149" spans="1:15" ht="12.75" customHeight="1">
      <c r="A149" s="56">
        <v>140</v>
      </c>
      <c r="B149" s="31" t="s">
        <v>159</v>
      </c>
      <c r="C149" s="31">
        <v>4665.8</v>
      </c>
      <c r="D149" s="40">
        <v>4666.1166666666668</v>
      </c>
      <c r="E149" s="40">
        <v>4639.6833333333334</v>
      </c>
      <c r="F149" s="40">
        <v>4613.5666666666666</v>
      </c>
      <c r="G149" s="40">
        <v>4587.1333333333332</v>
      </c>
      <c r="H149" s="40">
        <v>4692.2333333333336</v>
      </c>
      <c r="I149" s="40">
        <v>4718.6666666666679</v>
      </c>
      <c r="J149" s="40">
        <v>4744.7833333333338</v>
      </c>
      <c r="K149" s="31">
        <v>4692.55</v>
      </c>
      <c r="L149" s="31">
        <v>4640</v>
      </c>
      <c r="M149" s="31">
        <v>0.85994999999999999</v>
      </c>
      <c r="N149" s="1"/>
      <c r="O149" s="1"/>
    </row>
    <row r="150" spans="1:15" ht="12.75" customHeight="1">
      <c r="A150" s="56">
        <v>141</v>
      </c>
      <c r="B150" s="31" t="s">
        <v>161</v>
      </c>
      <c r="C150" s="31">
        <v>3316.6</v>
      </c>
      <c r="D150" s="40">
        <v>3319.4833333333336</v>
      </c>
      <c r="E150" s="40">
        <v>3297.1166666666672</v>
      </c>
      <c r="F150" s="40">
        <v>3277.6333333333337</v>
      </c>
      <c r="G150" s="40">
        <v>3255.2666666666673</v>
      </c>
      <c r="H150" s="40">
        <v>3338.9666666666672</v>
      </c>
      <c r="I150" s="40">
        <v>3361.3333333333339</v>
      </c>
      <c r="J150" s="40">
        <v>3380.8166666666671</v>
      </c>
      <c r="K150" s="31">
        <v>3341.85</v>
      </c>
      <c r="L150" s="31">
        <v>3300</v>
      </c>
      <c r="M150" s="31">
        <v>0.3196</v>
      </c>
      <c r="N150" s="1"/>
      <c r="O150" s="1"/>
    </row>
    <row r="151" spans="1:15" ht="12.75" customHeight="1">
      <c r="A151" s="56">
        <v>142</v>
      </c>
      <c r="B151" s="31" t="s">
        <v>163</v>
      </c>
      <c r="C151" s="31">
        <v>1530.1</v>
      </c>
      <c r="D151" s="40">
        <v>1541.3666666666668</v>
      </c>
      <c r="E151" s="40">
        <v>1507.7333333333336</v>
      </c>
      <c r="F151" s="40">
        <v>1485.3666666666668</v>
      </c>
      <c r="G151" s="40">
        <v>1451.7333333333336</v>
      </c>
      <c r="H151" s="40">
        <v>1563.7333333333336</v>
      </c>
      <c r="I151" s="40">
        <v>1597.3666666666668</v>
      </c>
      <c r="J151" s="40">
        <v>1619.7333333333336</v>
      </c>
      <c r="K151" s="31">
        <v>1575</v>
      </c>
      <c r="L151" s="31">
        <v>1519</v>
      </c>
      <c r="M151" s="31">
        <v>5.3880299999999997</v>
      </c>
      <c r="N151" s="1"/>
      <c r="O151" s="1"/>
    </row>
    <row r="152" spans="1:15" ht="12.75" customHeight="1">
      <c r="A152" s="56">
        <v>143</v>
      </c>
      <c r="B152" s="31" t="s">
        <v>269</v>
      </c>
      <c r="C152" s="31">
        <v>859.95</v>
      </c>
      <c r="D152" s="40">
        <v>862.01666666666677</v>
      </c>
      <c r="E152" s="40">
        <v>856.03333333333353</v>
      </c>
      <c r="F152" s="40">
        <v>852.11666666666679</v>
      </c>
      <c r="G152" s="40">
        <v>846.13333333333355</v>
      </c>
      <c r="H152" s="40">
        <v>865.93333333333351</v>
      </c>
      <c r="I152" s="40">
        <v>871.91666666666686</v>
      </c>
      <c r="J152" s="40">
        <v>875.83333333333348</v>
      </c>
      <c r="K152" s="31">
        <v>868</v>
      </c>
      <c r="L152" s="31">
        <v>858.1</v>
      </c>
      <c r="M152" s="31">
        <v>0.16175</v>
      </c>
      <c r="N152" s="1"/>
      <c r="O152" s="1"/>
    </row>
    <row r="153" spans="1:15" ht="12.75" customHeight="1">
      <c r="A153" s="56">
        <v>144</v>
      </c>
      <c r="B153" s="31" t="s">
        <v>169</v>
      </c>
      <c r="C153" s="31">
        <v>142.35</v>
      </c>
      <c r="D153" s="40">
        <v>142.43333333333334</v>
      </c>
      <c r="E153" s="40">
        <v>141.96666666666667</v>
      </c>
      <c r="F153" s="40">
        <v>141.58333333333334</v>
      </c>
      <c r="G153" s="40">
        <v>141.11666666666667</v>
      </c>
      <c r="H153" s="40">
        <v>142.81666666666666</v>
      </c>
      <c r="I153" s="40">
        <v>143.28333333333336</v>
      </c>
      <c r="J153" s="40">
        <v>143.66666666666666</v>
      </c>
      <c r="K153" s="31">
        <v>142.9</v>
      </c>
      <c r="L153" s="31">
        <v>142.05000000000001</v>
      </c>
      <c r="M153" s="31">
        <v>13.60849</v>
      </c>
      <c r="N153" s="1"/>
      <c r="O153" s="1"/>
    </row>
    <row r="154" spans="1:15" ht="12.75" customHeight="1">
      <c r="A154" s="56">
        <v>145</v>
      </c>
      <c r="B154" s="31" t="s">
        <v>171</v>
      </c>
      <c r="C154" s="31">
        <v>137.15</v>
      </c>
      <c r="D154" s="40">
        <v>137.46666666666667</v>
      </c>
      <c r="E154" s="40">
        <v>136.63333333333333</v>
      </c>
      <c r="F154" s="40">
        <v>136.11666666666665</v>
      </c>
      <c r="G154" s="40">
        <v>135.2833333333333</v>
      </c>
      <c r="H154" s="40">
        <v>137.98333333333335</v>
      </c>
      <c r="I154" s="40">
        <v>138.81666666666666</v>
      </c>
      <c r="J154" s="40">
        <v>139.33333333333337</v>
      </c>
      <c r="K154" s="31">
        <v>138.30000000000001</v>
      </c>
      <c r="L154" s="31">
        <v>136.94999999999999</v>
      </c>
      <c r="M154" s="31">
        <v>10.26849</v>
      </c>
      <c r="N154" s="1"/>
      <c r="O154" s="1"/>
    </row>
    <row r="155" spans="1:15" ht="12.75" customHeight="1">
      <c r="A155" s="56">
        <v>146</v>
      </c>
      <c r="B155" s="31" t="s">
        <v>165</v>
      </c>
      <c r="C155" s="31">
        <v>100.1</v>
      </c>
      <c r="D155" s="40">
        <v>100.39999999999999</v>
      </c>
      <c r="E155" s="40">
        <v>99.199999999999989</v>
      </c>
      <c r="F155" s="40">
        <v>98.3</v>
      </c>
      <c r="G155" s="40">
        <v>97.1</v>
      </c>
      <c r="H155" s="40">
        <v>101.29999999999998</v>
      </c>
      <c r="I155" s="40">
        <v>102.5</v>
      </c>
      <c r="J155" s="40">
        <v>103.39999999999998</v>
      </c>
      <c r="K155" s="31">
        <v>101.6</v>
      </c>
      <c r="L155" s="31">
        <v>99.5</v>
      </c>
      <c r="M155" s="31">
        <v>44.949809999999999</v>
      </c>
      <c r="N155" s="1"/>
      <c r="O155" s="1"/>
    </row>
    <row r="156" spans="1:15" ht="12.75" customHeight="1">
      <c r="A156" s="56">
        <v>147</v>
      </c>
      <c r="B156" s="31" t="s">
        <v>167</v>
      </c>
      <c r="C156" s="31">
        <v>3440</v>
      </c>
      <c r="D156" s="40">
        <v>3443.3166666666671</v>
      </c>
      <c r="E156" s="40">
        <v>3426.6833333333343</v>
      </c>
      <c r="F156" s="40">
        <v>3413.3666666666672</v>
      </c>
      <c r="G156" s="40">
        <v>3396.7333333333345</v>
      </c>
      <c r="H156" s="40">
        <v>3456.6333333333341</v>
      </c>
      <c r="I156" s="40">
        <v>3473.2666666666664</v>
      </c>
      <c r="J156" s="40">
        <v>3486.5833333333339</v>
      </c>
      <c r="K156" s="31">
        <v>3459.95</v>
      </c>
      <c r="L156" s="31">
        <v>3430</v>
      </c>
      <c r="M156" s="31">
        <v>0.1666</v>
      </c>
      <c r="N156" s="1"/>
      <c r="O156" s="1"/>
    </row>
    <row r="157" spans="1:15" ht="12.75" customHeight="1">
      <c r="A157" s="56">
        <v>148</v>
      </c>
      <c r="B157" s="31" t="s">
        <v>168</v>
      </c>
      <c r="C157" s="31">
        <v>18889.25</v>
      </c>
      <c r="D157" s="40">
        <v>18883.383333333335</v>
      </c>
      <c r="E157" s="40">
        <v>18817.76666666667</v>
      </c>
      <c r="F157" s="40">
        <v>18746.283333333336</v>
      </c>
      <c r="G157" s="40">
        <v>18680.666666666672</v>
      </c>
      <c r="H157" s="40">
        <v>18954.866666666669</v>
      </c>
      <c r="I157" s="40">
        <v>19020.48333333333</v>
      </c>
      <c r="J157" s="40">
        <v>19091.966666666667</v>
      </c>
      <c r="K157" s="31">
        <v>18949</v>
      </c>
      <c r="L157" s="31">
        <v>18811.900000000001</v>
      </c>
      <c r="M157" s="31">
        <v>6.905E-2</v>
      </c>
      <c r="N157" s="1"/>
      <c r="O157" s="1"/>
    </row>
    <row r="158" spans="1:15" ht="12.75" customHeight="1">
      <c r="A158" s="56">
        <v>149</v>
      </c>
      <c r="B158" s="31" t="s">
        <v>164</v>
      </c>
      <c r="C158" s="31">
        <v>425.1</v>
      </c>
      <c r="D158" s="40">
        <v>424.68333333333339</v>
      </c>
      <c r="E158" s="40">
        <v>423.31666666666678</v>
      </c>
      <c r="F158" s="40">
        <v>421.53333333333336</v>
      </c>
      <c r="G158" s="40">
        <v>420.16666666666674</v>
      </c>
      <c r="H158" s="40">
        <v>426.46666666666681</v>
      </c>
      <c r="I158" s="40">
        <v>427.83333333333337</v>
      </c>
      <c r="J158" s="40">
        <v>429.61666666666684</v>
      </c>
      <c r="K158" s="31">
        <v>426.05</v>
      </c>
      <c r="L158" s="31">
        <v>422.9</v>
      </c>
      <c r="M158" s="31">
        <v>0.95606999999999998</v>
      </c>
      <c r="N158" s="1"/>
      <c r="O158" s="1"/>
    </row>
    <row r="159" spans="1:15" ht="12.75" customHeight="1">
      <c r="A159" s="56">
        <v>150</v>
      </c>
      <c r="B159" s="31" t="s">
        <v>270</v>
      </c>
      <c r="C159" s="31">
        <v>1031.95</v>
      </c>
      <c r="D159" s="40">
        <v>1031.7166666666667</v>
      </c>
      <c r="E159" s="40">
        <v>1020.2333333333333</v>
      </c>
      <c r="F159" s="40">
        <v>1008.5166666666667</v>
      </c>
      <c r="G159" s="40">
        <v>997.0333333333333</v>
      </c>
      <c r="H159" s="40">
        <v>1043.4333333333334</v>
      </c>
      <c r="I159" s="40">
        <v>1054.916666666667</v>
      </c>
      <c r="J159" s="40">
        <v>1066.6333333333334</v>
      </c>
      <c r="K159" s="31">
        <v>1043.2</v>
      </c>
      <c r="L159" s="31">
        <v>1020</v>
      </c>
      <c r="M159" s="31">
        <v>3.7142499999999998</v>
      </c>
      <c r="N159" s="1"/>
      <c r="O159" s="1"/>
    </row>
    <row r="160" spans="1:15" ht="12.75" customHeight="1">
      <c r="A160" s="56">
        <v>151</v>
      </c>
      <c r="B160" s="31" t="s">
        <v>172</v>
      </c>
      <c r="C160" s="31">
        <v>152.05000000000001</v>
      </c>
      <c r="D160" s="40">
        <v>152.04999999999998</v>
      </c>
      <c r="E160" s="40">
        <v>151.24999999999997</v>
      </c>
      <c r="F160" s="40">
        <v>150.44999999999999</v>
      </c>
      <c r="G160" s="40">
        <v>149.64999999999998</v>
      </c>
      <c r="H160" s="40">
        <v>152.84999999999997</v>
      </c>
      <c r="I160" s="40">
        <v>153.64999999999998</v>
      </c>
      <c r="J160" s="40">
        <v>154.44999999999996</v>
      </c>
      <c r="K160" s="31">
        <v>152.85</v>
      </c>
      <c r="L160" s="31">
        <v>151.25</v>
      </c>
      <c r="M160" s="31">
        <v>11.142160000000001</v>
      </c>
      <c r="N160" s="1"/>
      <c r="O160" s="1"/>
    </row>
    <row r="161" spans="1:15" ht="12.75" customHeight="1">
      <c r="A161" s="56">
        <v>152</v>
      </c>
      <c r="B161" s="31" t="s">
        <v>271</v>
      </c>
      <c r="C161" s="31">
        <v>220.25</v>
      </c>
      <c r="D161" s="40">
        <v>220.18333333333331</v>
      </c>
      <c r="E161" s="40">
        <v>218.91666666666663</v>
      </c>
      <c r="F161" s="40">
        <v>217.58333333333331</v>
      </c>
      <c r="G161" s="40">
        <v>216.31666666666663</v>
      </c>
      <c r="H161" s="40">
        <v>221.51666666666662</v>
      </c>
      <c r="I161" s="40">
        <v>222.78333333333333</v>
      </c>
      <c r="J161" s="40">
        <v>224.11666666666662</v>
      </c>
      <c r="K161" s="31">
        <v>221.45</v>
      </c>
      <c r="L161" s="31">
        <v>218.85</v>
      </c>
      <c r="M161" s="31">
        <v>0.84133000000000002</v>
      </c>
      <c r="N161" s="1"/>
      <c r="O161" s="1"/>
    </row>
    <row r="162" spans="1:15" ht="12.75" customHeight="1">
      <c r="A162" s="56">
        <v>153</v>
      </c>
      <c r="B162" s="31" t="s">
        <v>179</v>
      </c>
      <c r="C162" s="31">
        <v>2767.7</v>
      </c>
      <c r="D162" s="40">
        <v>2762.0666666666671</v>
      </c>
      <c r="E162" s="40">
        <v>2746.6333333333341</v>
      </c>
      <c r="F162" s="40">
        <v>2725.5666666666671</v>
      </c>
      <c r="G162" s="40">
        <v>2710.1333333333341</v>
      </c>
      <c r="H162" s="40">
        <v>2783.1333333333341</v>
      </c>
      <c r="I162" s="40">
        <v>2798.5666666666675</v>
      </c>
      <c r="J162" s="40">
        <v>2819.6333333333341</v>
      </c>
      <c r="K162" s="31">
        <v>2777.5</v>
      </c>
      <c r="L162" s="31">
        <v>2741</v>
      </c>
      <c r="M162" s="31">
        <v>0.60963000000000001</v>
      </c>
      <c r="N162" s="1"/>
      <c r="O162" s="1"/>
    </row>
    <row r="163" spans="1:15" ht="12.75" customHeight="1">
      <c r="A163" s="56">
        <v>154</v>
      </c>
      <c r="B163" s="31" t="s">
        <v>173</v>
      </c>
      <c r="C163" s="31">
        <v>39262.300000000003</v>
      </c>
      <c r="D163" s="40">
        <v>39263.666666666672</v>
      </c>
      <c r="E163" s="40">
        <v>39050.683333333342</v>
      </c>
      <c r="F163" s="40">
        <v>38839.066666666673</v>
      </c>
      <c r="G163" s="40">
        <v>38626.083333333343</v>
      </c>
      <c r="H163" s="40">
        <v>39475.28333333334</v>
      </c>
      <c r="I163" s="40">
        <v>39688.266666666677</v>
      </c>
      <c r="J163" s="40">
        <v>39899.883333333339</v>
      </c>
      <c r="K163" s="31">
        <v>39476.65</v>
      </c>
      <c r="L163" s="31">
        <v>39052.050000000003</v>
      </c>
      <c r="M163" s="31">
        <v>2.4850000000000001E-2</v>
      </c>
      <c r="N163" s="1"/>
      <c r="O163" s="1"/>
    </row>
    <row r="164" spans="1:15" ht="12.75" customHeight="1">
      <c r="A164" s="56">
        <v>155</v>
      </c>
      <c r="B164" s="31" t="s">
        <v>175</v>
      </c>
      <c r="C164" s="31">
        <v>231.75</v>
      </c>
      <c r="D164" s="40">
        <v>231.43333333333331</v>
      </c>
      <c r="E164" s="40">
        <v>230.36666666666662</v>
      </c>
      <c r="F164" s="40">
        <v>228.98333333333332</v>
      </c>
      <c r="G164" s="40">
        <v>227.91666666666663</v>
      </c>
      <c r="H164" s="40">
        <v>232.81666666666661</v>
      </c>
      <c r="I164" s="40">
        <v>233.88333333333327</v>
      </c>
      <c r="J164" s="40">
        <v>235.26666666666659</v>
      </c>
      <c r="K164" s="31">
        <v>232.5</v>
      </c>
      <c r="L164" s="31">
        <v>230.05</v>
      </c>
      <c r="M164" s="31">
        <v>1.36883</v>
      </c>
      <c r="N164" s="1"/>
      <c r="O164" s="1"/>
    </row>
    <row r="165" spans="1:15" ht="12.75" customHeight="1">
      <c r="A165" s="56">
        <v>156</v>
      </c>
      <c r="B165" s="31" t="s">
        <v>177</v>
      </c>
      <c r="C165" s="31">
        <v>5007.55</v>
      </c>
      <c r="D165" s="40">
        <v>5001.1833333333334</v>
      </c>
      <c r="E165" s="40">
        <v>4982.3666666666668</v>
      </c>
      <c r="F165" s="40">
        <v>4957.1833333333334</v>
      </c>
      <c r="G165" s="40">
        <v>4938.3666666666668</v>
      </c>
      <c r="H165" s="40">
        <v>5026.3666666666668</v>
      </c>
      <c r="I165" s="40">
        <v>5045.1833333333343</v>
      </c>
      <c r="J165" s="40">
        <v>5070.3666666666668</v>
      </c>
      <c r="K165" s="31">
        <v>5020</v>
      </c>
      <c r="L165" s="31">
        <v>4976</v>
      </c>
      <c r="M165" s="31">
        <v>7.4329999999999993E-2</v>
      </c>
      <c r="N165" s="1"/>
      <c r="O165" s="1"/>
    </row>
    <row r="166" spans="1:15" ht="12.75" customHeight="1">
      <c r="A166" s="56">
        <v>157</v>
      </c>
      <c r="B166" s="31" t="s">
        <v>178</v>
      </c>
      <c r="C166" s="31">
        <v>2408</v>
      </c>
      <c r="D166" s="40">
        <v>2399.2333333333331</v>
      </c>
      <c r="E166" s="40">
        <v>2383.4666666666662</v>
      </c>
      <c r="F166" s="40">
        <v>2358.9333333333329</v>
      </c>
      <c r="G166" s="40">
        <v>2343.1666666666661</v>
      </c>
      <c r="H166" s="40">
        <v>2423.7666666666664</v>
      </c>
      <c r="I166" s="40">
        <v>2439.5333333333338</v>
      </c>
      <c r="J166" s="40">
        <v>2464.0666666666666</v>
      </c>
      <c r="K166" s="31">
        <v>2415</v>
      </c>
      <c r="L166" s="31">
        <v>2374.6999999999998</v>
      </c>
      <c r="M166" s="31">
        <v>1.6145</v>
      </c>
      <c r="N166" s="1"/>
      <c r="O166" s="1"/>
    </row>
    <row r="167" spans="1:15" ht="12.75" customHeight="1">
      <c r="A167" s="56">
        <v>158</v>
      </c>
      <c r="B167" s="31" t="s">
        <v>174</v>
      </c>
      <c r="C167" s="31">
        <v>2747.95</v>
      </c>
      <c r="D167" s="40">
        <v>2747.0333333333333</v>
      </c>
      <c r="E167" s="40">
        <v>2736.0666666666666</v>
      </c>
      <c r="F167" s="40">
        <v>2724.1833333333334</v>
      </c>
      <c r="G167" s="40">
        <v>2713.2166666666667</v>
      </c>
      <c r="H167" s="40">
        <v>2758.9166666666665</v>
      </c>
      <c r="I167" s="40">
        <v>2769.8833333333328</v>
      </c>
      <c r="J167" s="40">
        <v>2781.7666666666664</v>
      </c>
      <c r="K167" s="31">
        <v>2758</v>
      </c>
      <c r="L167" s="31">
        <v>2735.15</v>
      </c>
      <c r="M167" s="31">
        <v>0.8327</v>
      </c>
      <c r="N167" s="1"/>
      <c r="O167" s="1"/>
    </row>
    <row r="168" spans="1:15" ht="12.75" customHeight="1">
      <c r="A168" s="56">
        <v>159</v>
      </c>
      <c r="B168" s="31" t="s">
        <v>272</v>
      </c>
      <c r="C168" s="31">
        <v>2392.4499999999998</v>
      </c>
      <c r="D168" s="40">
        <v>2382.5166666666664</v>
      </c>
      <c r="E168" s="40">
        <v>2360.0333333333328</v>
      </c>
      <c r="F168" s="40">
        <v>2327.6166666666663</v>
      </c>
      <c r="G168" s="40">
        <v>2305.1333333333328</v>
      </c>
      <c r="H168" s="40">
        <v>2414.9333333333329</v>
      </c>
      <c r="I168" s="40">
        <v>2437.4166666666665</v>
      </c>
      <c r="J168" s="40">
        <v>2469.833333333333</v>
      </c>
      <c r="K168" s="31">
        <v>2405</v>
      </c>
      <c r="L168" s="31">
        <v>2350.1</v>
      </c>
      <c r="M168" s="31">
        <v>1.3420300000000001</v>
      </c>
      <c r="N168" s="1"/>
      <c r="O168" s="1"/>
    </row>
    <row r="169" spans="1:15" ht="12.75" customHeight="1">
      <c r="A169" s="56">
        <v>160</v>
      </c>
      <c r="B169" s="31" t="s">
        <v>176</v>
      </c>
      <c r="C169" s="31">
        <v>137.05000000000001</v>
      </c>
      <c r="D169" s="40">
        <v>136.88333333333333</v>
      </c>
      <c r="E169" s="40">
        <v>136.26666666666665</v>
      </c>
      <c r="F169" s="40">
        <v>135.48333333333332</v>
      </c>
      <c r="G169" s="40">
        <v>134.86666666666665</v>
      </c>
      <c r="H169" s="40">
        <v>137.66666666666666</v>
      </c>
      <c r="I169" s="40">
        <v>138.28333333333333</v>
      </c>
      <c r="J169" s="40">
        <v>139.06666666666666</v>
      </c>
      <c r="K169" s="31">
        <v>137.5</v>
      </c>
      <c r="L169" s="31">
        <v>136.1</v>
      </c>
      <c r="M169" s="31">
        <v>4.62636</v>
      </c>
      <c r="N169" s="1"/>
      <c r="O169" s="1"/>
    </row>
    <row r="170" spans="1:15" ht="12.75" customHeight="1">
      <c r="A170" s="56">
        <v>161</v>
      </c>
      <c r="B170" s="31" t="s">
        <v>181</v>
      </c>
      <c r="C170" s="31">
        <v>185.05</v>
      </c>
      <c r="D170" s="40">
        <v>185.04999999999998</v>
      </c>
      <c r="E170" s="40">
        <v>184.24999999999997</v>
      </c>
      <c r="F170" s="40">
        <v>183.45</v>
      </c>
      <c r="G170" s="40">
        <v>182.64999999999998</v>
      </c>
      <c r="H170" s="40">
        <v>185.84999999999997</v>
      </c>
      <c r="I170" s="40">
        <v>186.64999999999998</v>
      </c>
      <c r="J170" s="40">
        <v>187.44999999999996</v>
      </c>
      <c r="K170" s="31">
        <v>185.85</v>
      </c>
      <c r="L170" s="31">
        <v>184.25</v>
      </c>
      <c r="M170" s="31">
        <v>6.22661</v>
      </c>
      <c r="N170" s="1"/>
      <c r="O170" s="1"/>
    </row>
    <row r="171" spans="1:15" ht="12.75" customHeight="1">
      <c r="A171" s="56">
        <v>162</v>
      </c>
      <c r="B171" s="31" t="s">
        <v>273</v>
      </c>
      <c r="C171" s="31">
        <v>470.2</v>
      </c>
      <c r="D171" s="40">
        <v>470.60000000000008</v>
      </c>
      <c r="E171" s="40">
        <v>466.20000000000016</v>
      </c>
      <c r="F171" s="40">
        <v>462.2000000000001</v>
      </c>
      <c r="G171" s="40">
        <v>457.80000000000018</v>
      </c>
      <c r="H171" s="40">
        <v>474.60000000000014</v>
      </c>
      <c r="I171" s="40">
        <v>479.00000000000011</v>
      </c>
      <c r="J171" s="40">
        <v>483.00000000000011</v>
      </c>
      <c r="K171" s="31">
        <v>475</v>
      </c>
      <c r="L171" s="31">
        <v>466.6</v>
      </c>
      <c r="M171" s="31">
        <v>2.23691</v>
      </c>
      <c r="N171" s="1"/>
      <c r="O171" s="1"/>
    </row>
    <row r="172" spans="1:15" ht="12.75" customHeight="1">
      <c r="A172" s="56">
        <v>163</v>
      </c>
      <c r="B172" s="31" t="s">
        <v>274</v>
      </c>
      <c r="C172" s="31">
        <v>14411.5</v>
      </c>
      <c r="D172" s="40">
        <v>14426.216666666667</v>
      </c>
      <c r="E172" s="40">
        <v>14185.483333333334</v>
      </c>
      <c r="F172" s="40">
        <v>13959.466666666667</v>
      </c>
      <c r="G172" s="40">
        <v>13718.733333333334</v>
      </c>
      <c r="H172" s="40">
        <v>14652.233333333334</v>
      </c>
      <c r="I172" s="40">
        <v>14892.966666666667</v>
      </c>
      <c r="J172" s="40">
        <v>15118.983333333334</v>
      </c>
      <c r="K172" s="31">
        <v>14666.95</v>
      </c>
      <c r="L172" s="31">
        <v>14200.2</v>
      </c>
      <c r="M172" s="31">
        <v>1.01E-2</v>
      </c>
      <c r="N172" s="1"/>
      <c r="O172" s="1"/>
    </row>
    <row r="173" spans="1:15" ht="12.75" customHeight="1">
      <c r="A173" s="56">
        <v>164</v>
      </c>
      <c r="B173" s="31" t="s">
        <v>180</v>
      </c>
      <c r="C173" s="31">
        <v>41.9</v>
      </c>
      <c r="D173" s="40">
        <v>41.833333333333329</v>
      </c>
      <c r="E173" s="40">
        <v>41.61666666666666</v>
      </c>
      <c r="F173" s="40">
        <v>41.333333333333329</v>
      </c>
      <c r="G173" s="40">
        <v>41.11666666666666</v>
      </c>
      <c r="H173" s="40">
        <v>42.11666666666666</v>
      </c>
      <c r="I173" s="40">
        <v>42.333333333333329</v>
      </c>
      <c r="J173" s="40">
        <v>42.61666666666666</v>
      </c>
      <c r="K173" s="31">
        <v>42.05</v>
      </c>
      <c r="L173" s="31">
        <v>41.55</v>
      </c>
      <c r="M173" s="31">
        <v>130.72027</v>
      </c>
      <c r="N173" s="1"/>
      <c r="O173" s="1"/>
    </row>
    <row r="174" spans="1:15" ht="12.75" customHeight="1">
      <c r="A174" s="56">
        <v>165</v>
      </c>
      <c r="B174" s="31" t="s">
        <v>185</v>
      </c>
      <c r="C174" s="31">
        <v>203.55</v>
      </c>
      <c r="D174" s="40">
        <v>204.20000000000002</v>
      </c>
      <c r="E174" s="40">
        <v>202.40000000000003</v>
      </c>
      <c r="F174" s="40">
        <v>201.25000000000003</v>
      </c>
      <c r="G174" s="40">
        <v>199.45000000000005</v>
      </c>
      <c r="H174" s="40">
        <v>205.35000000000002</v>
      </c>
      <c r="I174" s="40">
        <v>207.15000000000003</v>
      </c>
      <c r="J174" s="40">
        <v>208.3</v>
      </c>
      <c r="K174" s="31">
        <v>206</v>
      </c>
      <c r="L174" s="31">
        <v>203.05</v>
      </c>
      <c r="M174" s="31">
        <v>10.59211</v>
      </c>
      <c r="N174" s="1"/>
      <c r="O174" s="1"/>
    </row>
    <row r="175" spans="1:15" ht="12.75" customHeight="1">
      <c r="A175" s="56">
        <v>166</v>
      </c>
      <c r="B175" s="31" t="s">
        <v>186</v>
      </c>
      <c r="C175" s="31">
        <v>153.30000000000001</v>
      </c>
      <c r="D175" s="40">
        <v>153.36666666666667</v>
      </c>
      <c r="E175" s="40">
        <v>152.78333333333336</v>
      </c>
      <c r="F175" s="40">
        <v>152.26666666666668</v>
      </c>
      <c r="G175" s="40">
        <v>151.68333333333337</v>
      </c>
      <c r="H175" s="40">
        <v>153.88333333333335</v>
      </c>
      <c r="I175" s="40">
        <v>154.46666666666667</v>
      </c>
      <c r="J175" s="40">
        <v>154.98333333333335</v>
      </c>
      <c r="K175" s="31">
        <v>153.94999999999999</v>
      </c>
      <c r="L175" s="31">
        <v>152.85</v>
      </c>
      <c r="M175" s="31">
        <v>4.4643899999999999</v>
      </c>
      <c r="N175" s="1"/>
      <c r="O175" s="1"/>
    </row>
    <row r="176" spans="1:15" ht="12.75" customHeight="1">
      <c r="A176" s="56">
        <v>167</v>
      </c>
      <c r="B176" s="31" t="s">
        <v>187</v>
      </c>
      <c r="C176" s="31">
        <v>2498.85</v>
      </c>
      <c r="D176" s="40">
        <v>2497.9166666666665</v>
      </c>
      <c r="E176" s="40">
        <v>2490.9333333333329</v>
      </c>
      <c r="F176" s="40">
        <v>2483.0166666666664</v>
      </c>
      <c r="G176" s="40">
        <v>2476.0333333333328</v>
      </c>
      <c r="H176" s="40">
        <v>2505.833333333333</v>
      </c>
      <c r="I176" s="40">
        <v>2512.8166666666666</v>
      </c>
      <c r="J176" s="40">
        <v>2520.7333333333331</v>
      </c>
      <c r="K176" s="31">
        <v>2504.9</v>
      </c>
      <c r="L176" s="31">
        <v>2490</v>
      </c>
      <c r="M176" s="31">
        <v>7.8715999999999999</v>
      </c>
      <c r="N176" s="1"/>
      <c r="O176" s="1"/>
    </row>
    <row r="177" spans="1:15" ht="12.75" customHeight="1">
      <c r="A177" s="56">
        <v>168</v>
      </c>
      <c r="B177" s="31" t="s">
        <v>275</v>
      </c>
      <c r="C177" s="31">
        <v>1120.5999999999999</v>
      </c>
      <c r="D177" s="40">
        <v>1120.2833333333335</v>
      </c>
      <c r="E177" s="40">
        <v>1112.116666666667</v>
      </c>
      <c r="F177" s="40">
        <v>1103.6333333333334</v>
      </c>
      <c r="G177" s="40">
        <v>1095.4666666666669</v>
      </c>
      <c r="H177" s="40">
        <v>1128.7666666666671</v>
      </c>
      <c r="I177" s="40">
        <v>1136.9333333333336</v>
      </c>
      <c r="J177" s="40">
        <v>1145.4166666666672</v>
      </c>
      <c r="K177" s="31">
        <v>1128.45</v>
      </c>
      <c r="L177" s="31">
        <v>1111.8</v>
      </c>
      <c r="M177" s="31">
        <v>3.74627</v>
      </c>
      <c r="N177" s="1"/>
      <c r="O177" s="1"/>
    </row>
    <row r="178" spans="1:15" ht="12.75" customHeight="1">
      <c r="A178" s="56">
        <v>169</v>
      </c>
      <c r="B178" s="31" t="s">
        <v>189</v>
      </c>
      <c r="C178" s="31">
        <v>1181.75</v>
      </c>
      <c r="D178" s="40">
        <v>1181.4166666666667</v>
      </c>
      <c r="E178" s="40">
        <v>1172.8833333333334</v>
      </c>
      <c r="F178" s="40">
        <v>1164.0166666666667</v>
      </c>
      <c r="G178" s="40">
        <v>1155.4833333333333</v>
      </c>
      <c r="H178" s="40">
        <v>1190.2833333333335</v>
      </c>
      <c r="I178" s="40">
        <v>1198.8166666666668</v>
      </c>
      <c r="J178" s="40">
        <v>1207.6833333333336</v>
      </c>
      <c r="K178" s="31">
        <v>1189.95</v>
      </c>
      <c r="L178" s="31">
        <v>1172.55</v>
      </c>
      <c r="M178" s="31">
        <v>1.1904699999999999</v>
      </c>
      <c r="N178" s="1"/>
      <c r="O178" s="1"/>
    </row>
    <row r="179" spans="1:15" ht="12.75" customHeight="1">
      <c r="A179" s="56">
        <v>170</v>
      </c>
      <c r="B179" s="31" t="s">
        <v>193</v>
      </c>
      <c r="C179" s="31">
        <v>2099.25</v>
      </c>
      <c r="D179" s="40">
        <v>2097.75</v>
      </c>
      <c r="E179" s="40">
        <v>2089.15</v>
      </c>
      <c r="F179" s="40">
        <v>2079.0500000000002</v>
      </c>
      <c r="G179" s="40">
        <v>2070.4500000000003</v>
      </c>
      <c r="H179" s="40">
        <v>2107.85</v>
      </c>
      <c r="I179" s="40">
        <v>2116.4500000000003</v>
      </c>
      <c r="J179" s="40">
        <v>2126.5499999999997</v>
      </c>
      <c r="K179" s="31">
        <v>2106.35</v>
      </c>
      <c r="L179" s="31">
        <v>2087.65</v>
      </c>
      <c r="M179" s="31">
        <v>0.79874999999999996</v>
      </c>
      <c r="N179" s="1"/>
      <c r="O179" s="1"/>
    </row>
    <row r="180" spans="1:15" ht="12.75" customHeight="1">
      <c r="A180" s="56">
        <v>171</v>
      </c>
      <c r="B180" s="31" t="s">
        <v>276</v>
      </c>
      <c r="C180" s="31">
        <v>8135.75</v>
      </c>
      <c r="D180" s="40">
        <v>8113.5999999999995</v>
      </c>
      <c r="E180" s="40">
        <v>8072.1499999999987</v>
      </c>
      <c r="F180" s="40">
        <v>8008.5499999999993</v>
      </c>
      <c r="G180" s="40">
        <v>7967.0999999999985</v>
      </c>
      <c r="H180" s="40">
        <v>8177.1999999999989</v>
      </c>
      <c r="I180" s="40">
        <v>8218.65</v>
      </c>
      <c r="J180" s="40">
        <v>8282.25</v>
      </c>
      <c r="K180" s="31">
        <v>8155.05</v>
      </c>
      <c r="L180" s="31">
        <v>8050</v>
      </c>
      <c r="M180" s="31">
        <v>2.8459999999999999E-2</v>
      </c>
      <c r="N180" s="1"/>
      <c r="O180" s="1"/>
    </row>
    <row r="181" spans="1:15" ht="12.75" customHeight="1">
      <c r="A181" s="56">
        <v>172</v>
      </c>
      <c r="B181" s="31" t="s">
        <v>191</v>
      </c>
      <c r="C181" s="31">
        <v>29047.200000000001</v>
      </c>
      <c r="D181" s="40">
        <v>29082.483333333334</v>
      </c>
      <c r="E181" s="40">
        <v>28945.266666666666</v>
      </c>
      <c r="F181" s="40">
        <v>28843.333333333332</v>
      </c>
      <c r="G181" s="40">
        <v>28706.116666666665</v>
      </c>
      <c r="H181" s="40">
        <v>29184.416666666668</v>
      </c>
      <c r="I181" s="40">
        <v>29321.633333333335</v>
      </c>
      <c r="J181" s="40">
        <v>29423.566666666669</v>
      </c>
      <c r="K181" s="31">
        <v>29219.7</v>
      </c>
      <c r="L181" s="31">
        <v>28980.55</v>
      </c>
      <c r="M181" s="31">
        <v>2.078E-2</v>
      </c>
      <c r="N181" s="1"/>
      <c r="O181" s="1"/>
    </row>
    <row r="182" spans="1:15" ht="12.75" customHeight="1">
      <c r="A182" s="56">
        <v>173</v>
      </c>
      <c r="B182" s="31" t="s">
        <v>194</v>
      </c>
      <c r="C182" s="31">
        <v>1617.15</v>
      </c>
      <c r="D182" s="40">
        <v>1617.0333333333335</v>
      </c>
      <c r="E182" s="40">
        <v>1608.116666666667</v>
      </c>
      <c r="F182" s="40">
        <v>1599.0833333333335</v>
      </c>
      <c r="G182" s="40">
        <v>1590.166666666667</v>
      </c>
      <c r="H182" s="40">
        <v>1626.0666666666671</v>
      </c>
      <c r="I182" s="40">
        <v>1634.9833333333336</v>
      </c>
      <c r="J182" s="40">
        <v>1644.0166666666671</v>
      </c>
      <c r="K182" s="31">
        <v>1625.95</v>
      </c>
      <c r="L182" s="31">
        <v>1608</v>
      </c>
      <c r="M182" s="31">
        <v>2.1430099999999999</v>
      </c>
      <c r="N182" s="1"/>
      <c r="O182" s="1"/>
    </row>
    <row r="183" spans="1:15" ht="12.75" customHeight="1">
      <c r="A183" s="56">
        <v>174</v>
      </c>
      <c r="B183" s="31" t="s">
        <v>192</v>
      </c>
      <c r="C183" s="31">
        <v>2305.85</v>
      </c>
      <c r="D183" s="40">
        <v>2306.9833333333336</v>
      </c>
      <c r="E183" s="40">
        <v>2278.9666666666672</v>
      </c>
      <c r="F183" s="40">
        <v>2252.0833333333335</v>
      </c>
      <c r="G183" s="40">
        <v>2224.0666666666671</v>
      </c>
      <c r="H183" s="40">
        <v>2333.8666666666672</v>
      </c>
      <c r="I183" s="40">
        <v>2361.8833333333337</v>
      </c>
      <c r="J183" s="40">
        <v>2388.7666666666673</v>
      </c>
      <c r="K183" s="31">
        <v>2335</v>
      </c>
      <c r="L183" s="31">
        <v>2280.1</v>
      </c>
      <c r="M183" s="31">
        <v>0.57391000000000003</v>
      </c>
      <c r="N183" s="1"/>
      <c r="O183" s="1"/>
    </row>
    <row r="184" spans="1:15" ht="12.75" customHeight="1">
      <c r="A184" s="56">
        <v>175</v>
      </c>
      <c r="B184" s="31" t="s">
        <v>190</v>
      </c>
      <c r="C184" s="31">
        <v>530.45000000000005</v>
      </c>
      <c r="D184" s="40">
        <v>531.46666666666658</v>
      </c>
      <c r="E184" s="40">
        <v>527.03333333333319</v>
      </c>
      <c r="F184" s="40">
        <v>523.61666666666656</v>
      </c>
      <c r="G184" s="40">
        <v>519.18333333333317</v>
      </c>
      <c r="H184" s="40">
        <v>534.88333333333321</v>
      </c>
      <c r="I184" s="40">
        <v>539.31666666666661</v>
      </c>
      <c r="J184" s="40">
        <v>542.73333333333323</v>
      </c>
      <c r="K184" s="31">
        <v>535.9</v>
      </c>
      <c r="L184" s="31">
        <v>528.04999999999995</v>
      </c>
      <c r="M184" s="31">
        <v>97.960459999999998</v>
      </c>
      <c r="N184" s="1"/>
      <c r="O184" s="1"/>
    </row>
    <row r="185" spans="1:15" ht="12.75" customHeight="1">
      <c r="A185" s="56">
        <v>176</v>
      </c>
      <c r="B185" s="31" t="s">
        <v>188</v>
      </c>
      <c r="C185" s="31">
        <v>123.25</v>
      </c>
      <c r="D185" s="40">
        <v>123.21666666666665</v>
      </c>
      <c r="E185" s="40">
        <v>122.73333333333331</v>
      </c>
      <c r="F185" s="40">
        <v>122.21666666666665</v>
      </c>
      <c r="G185" s="40">
        <v>121.73333333333331</v>
      </c>
      <c r="H185" s="40">
        <v>123.73333333333331</v>
      </c>
      <c r="I185" s="40">
        <v>124.21666666666665</v>
      </c>
      <c r="J185" s="40">
        <v>124.73333333333331</v>
      </c>
      <c r="K185" s="31">
        <v>123.7</v>
      </c>
      <c r="L185" s="31">
        <v>122.7</v>
      </c>
      <c r="M185" s="31">
        <v>73.279089999999997</v>
      </c>
      <c r="N185" s="1"/>
      <c r="O185" s="1"/>
    </row>
    <row r="186" spans="1:15" ht="12.75" customHeight="1">
      <c r="A186" s="56">
        <v>177</v>
      </c>
      <c r="B186" s="31" t="s">
        <v>195</v>
      </c>
      <c r="C186" s="31">
        <v>795.45</v>
      </c>
      <c r="D186" s="40">
        <v>793.65</v>
      </c>
      <c r="E186" s="40">
        <v>790.3</v>
      </c>
      <c r="F186" s="40">
        <v>785.15</v>
      </c>
      <c r="G186" s="40">
        <v>781.8</v>
      </c>
      <c r="H186" s="40">
        <v>798.8</v>
      </c>
      <c r="I186" s="40">
        <v>802.15000000000009</v>
      </c>
      <c r="J186" s="40">
        <v>807.3</v>
      </c>
      <c r="K186" s="31">
        <v>797</v>
      </c>
      <c r="L186" s="31">
        <v>788.5</v>
      </c>
      <c r="M186" s="31">
        <v>4.8586999999999998</v>
      </c>
      <c r="N186" s="1"/>
      <c r="O186" s="1"/>
    </row>
    <row r="187" spans="1:15" ht="12.75" customHeight="1">
      <c r="A187" s="56">
        <v>178</v>
      </c>
      <c r="B187" s="31" t="s">
        <v>196</v>
      </c>
      <c r="C187" s="31">
        <v>607.54999999999995</v>
      </c>
      <c r="D187" s="40">
        <v>604.19999999999993</v>
      </c>
      <c r="E187" s="40">
        <v>597.34999999999991</v>
      </c>
      <c r="F187" s="40">
        <v>587.15</v>
      </c>
      <c r="G187" s="40">
        <v>580.29999999999995</v>
      </c>
      <c r="H187" s="40">
        <v>614.39999999999986</v>
      </c>
      <c r="I187" s="40">
        <v>621.25</v>
      </c>
      <c r="J187" s="40">
        <v>631.44999999999982</v>
      </c>
      <c r="K187" s="31">
        <v>611.04999999999995</v>
      </c>
      <c r="L187" s="31">
        <v>594</v>
      </c>
      <c r="M187" s="31">
        <v>18.881630000000001</v>
      </c>
      <c r="N187" s="1"/>
      <c r="O187" s="1"/>
    </row>
    <row r="188" spans="1:15" ht="12.75" customHeight="1">
      <c r="A188" s="56">
        <v>179</v>
      </c>
      <c r="B188" s="31" t="s">
        <v>277</v>
      </c>
      <c r="C188" s="31">
        <v>553</v>
      </c>
      <c r="D188" s="40">
        <v>551.31666666666672</v>
      </c>
      <c r="E188" s="40">
        <v>546.68333333333339</v>
      </c>
      <c r="F188" s="40">
        <v>540.36666666666667</v>
      </c>
      <c r="G188" s="40">
        <v>535.73333333333335</v>
      </c>
      <c r="H188" s="40">
        <v>557.63333333333344</v>
      </c>
      <c r="I188" s="40">
        <v>562.26666666666688</v>
      </c>
      <c r="J188" s="40">
        <v>568.58333333333348</v>
      </c>
      <c r="K188" s="31">
        <v>555.95000000000005</v>
      </c>
      <c r="L188" s="31">
        <v>545</v>
      </c>
      <c r="M188" s="31">
        <v>0.84679000000000004</v>
      </c>
      <c r="N188" s="1"/>
      <c r="O188" s="1"/>
    </row>
    <row r="189" spans="1:15" ht="12.75" customHeight="1">
      <c r="A189" s="56">
        <v>180</v>
      </c>
      <c r="B189" s="31" t="s">
        <v>208</v>
      </c>
      <c r="C189" s="31">
        <v>708.75</v>
      </c>
      <c r="D189" s="40">
        <v>709.2166666666667</v>
      </c>
      <c r="E189" s="40">
        <v>704.53333333333342</v>
      </c>
      <c r="F189" s="40">
        <v>700.31666666666672</v>
      </c>
      <c r="G189" s="40">
        <v>695.63333333333344</v>
      </c>
      <c r="H189" s="40">
        <v>713.43333333333339</v>
      </c>
      <c r="I189" s="40">
        <v>718.11666666666679</v>
      </c>
      <c r="J189" s="40">
        <v>722.33333333333337</v>
      </c>
      <c r="K189" s="31">
        <v>713.9</v>
      </c>
      <c r="L189" s="31">
        <v>705</v>
      </c>
      <c r="M189" s="31">
        <v>2.7387100000000002</v>
      </c>
      <c r="N189" s="1"/>
      <c r="O189" s="1"/>
    </row>
    <row r="190" spans="1:15" ht="12.75" customHeight="1">
      <c r="A190" s="56">
        <v>181</v>
      </c>
      <c r="B190" s="31" t="s">
        <v>197</v>
      </c>
      <c r="C190" s="31">
        <v>904.2</v>
      </c>
      <c r="D190" s="40">
        <v>903.4</v>
      </c>
      <c r="E190" s="40">
        <v>900.8</v>
      </c>
      <c r="F190" s="40">
        <v>897.4</v>
      </c>
      <c r="G190" s="40">
        <v>894.8</v>
      </c>
      <c r="H190" s="40">
        <v>906.8</v>
      </c>
      <c r="I190" s="40">
        <v>909.40000000000009</v>
      </c>
      <c r="J190" s="40">
        <v>912.8</v>
      </c>
      <c r="K190" s="31">
        <v>906</v>
      </c>
      <c r="L190" s="31">
        <v>900</v>
      </c>
      <c r="M190" s="31">
        <v>2.60466</v>
      </c>
      <c r="N190" s="1"/>
      <c r="O190" s="1"/>
    </row>
    <row r="191" spans="1:15" ht="12.75" customHeight="1">
      <c r="A191" s="56">
        <v>182</v>
      </c>
      <c r="B191" s="31" t="s">
        <v>536</v>
      </c>
      <c r="C191" s="31">
        <v>1310.3</v>
      </c>
      <c r="D191" s="40">
        <v>1298.9000000000001</v>
      </c>
      <c r="E191" s="40">
        <v>1273.8000000000002</v>
      </c>
      <c r="F191" s="40">
        <v>1237.3000000000002</v>
      </c>
      <c r="G191" s="40">
        <v>1212.2000000000003</v>
      </c>
      <c r="H191" s="40">
        <v>1335.4</v>
      </c>
      <c r="I191" s="40">
        <v>1360.5</v>
      </c>
      <c r="J191" s="40">
        <v>1397</v>
      </c>
      <c r="K191" s="31">
        <v>1324</v>
      </c>
      <c r="L191" s="31">
        <v>1262.4000000000001</v>
      </c>
      <c r="M191" s="31">
        <v>0.79442000000000002</v>
      </c>
      <c r="N191" s="1"/>
      <c r="O191" s="1"/>
    </row>
    <row r="192" spans="1:15" ht="12.75" customHeight="1">
      <c r="A192" s="56">
        <v>183</v>
      </c>
      <c r="B192" s="31" t="s">
        <v>202</v>
      </c>
      <c r="C192" s="31">
        <v>3508.65</v>
      </c>
      <c r="D192" s="40">
        <v>3508.9666666666667</v>
      </c>
      <c r="E192" s="40">
        <v>3504.6833333333334</v>
      </c>
      <c r="F192" s="40">
        <v>3500.7166666666667</v>
      </c>
      <c r="G192" s="40">
        <v>3496.4333333333334</v>
      </c>
      <c r="H192" s="40">
        <v>3512.9333333333334</v>
      </c>
      <c r="I192" s="40">
        <v>3517.2166666666672</v>
      </c>
      <c r="J192" s="40">
        <v>3521.1833333333334</v>
      </c>
      <c r="K192" s="31">
        <v>3513.25</v>
      </c>
      <c r="L192" s="31">
        <v>3505</v>
      </c>
      <c r="M192" s="31">
        <v>3.2899099999999999</v>
      </c>
      <c r="N192" s="1"/>
      <c r="O192" s="1"/>
    </row>
    <row r="193" spans="1:15" ht="12.75" customHeight="1">
      <c r="A193" s="56">
        <v>184</v>
      </c>
      <c r="B193" s="31" t="s">
        <v>198</v>
      </c>
      <c r="C193" s="31">
        <v>827.4</v>
      </c>
      <c r="D193" s="40">
        <v>829.33333333333337</v>
      </c>
      <c r="E193" s="40">
        <v>824.06666666666672</v>
      </c>
      <c r="F193" s="40">
        <v>820.73333333333335</v>
      </c>
      <c r="G193" s="40">
        <v>815.4666666666667</v>
      </c>
      <c r="H193" s="40">
        <v>832.66666666666674</v>
      </c>
      <c r="I193" s="40">
        <v>837.93333333333339</v>
      </c>
      <c r="J193" s="40">
        <v>841.26666666666677</v>
      </c>
      <c r="K193" s="31">
        <v>834.6</v>
      </c>
      <c r="L193" s="31">
        <v>826</v>
      </c>
      <c r="M193" s="31">
        <v>1.75837</v>
      </c>
      <c r="N193" s="1"/>
      <c r="O193" s="1"/>
    </row>
    <row r="194" spans="1:15" ht="12.75" customHeight="1">
      <c r="A194" s="56">
        <v>185</v>
      </c>
      <c r="B194" s="31" t="s">
        <v>278</v>
      </c>
      <c r="C194" s="31">
        <v>6220.1</v>
      </c>
      <c r="D194" s="40">
        <v>6223.5166666666664</v>
      </c>
      <c r="E194" s="40">
        <v>6202.0333333333328</v>
      </c>
      <c r="F194" s="40">
        <v>6183.9666666666662</v>
      </c>
      <c r="G194" s="40">
        <v>6162.4833333333327</v>
      </c>
      <c r="H194" s="40">
        <v>6241.583333333333</v>
      </c>
      <c r="I194" s="40">
        <v>6263.0666666666666</v>
      </c>
      <c r="J194" s="40">
        <v>6281.1333333333332</v>
      </c>
      <c r="K194" s="31">
        <v>6245</v>
      </c>
      <c r="L194" s="31">
        <v>6205.45</v>
      </c>
      <c r="M194" s="31">
        <v>0.40009</v>
      </c>
      <c r="N194" s="1"/>
      <c r="O194" s="1"/>
    </row>
    <row r="195" spans="1:15" ht="12.75" customHeight="1">
      <c r="A195" s="56">
        <v>186</v>
      </c>
      <c r="B195" s="31" t="s">
        <v>199</v>
      </c>
      <c r="C195" s="31">
        <v>489.7</v>
      </c>
      <c r="D195" s="40">
        <v>490.41666666666669</v>
      </c>
      <c r="E195" s="40">
        <v>487.28333333333336</v>
      </c>
      <c r="F195" s="40">
        <v>484.86666666666667</v>
      </c>
      <c r="G195" s="40">
        <v>481.73333333333335</v>
      </c>
      <c r="H195" s="40">
        <v>492.83333333333337</v>
      </c>
      <c r="I195" s="40">
        <v>495.9666666666667</v>
      </c>
      <c r="J195" s="40">
        <v>498.38333333333338</v>
      </c>
      <c r="K195" s="31">
        <v>493.55</v>
      </c>
      <c r="L195" s="31">
        <v>488</v>
      </c>
      <c r="M195" s="31">
        <v>55.319400000000002</v>
      </c>
      <c r="N195" s="1"/>
      <c r="O195" s="1"/>
    </row>
    <row r="196" spans="1:15" ht="12.75" customHeight="1">
      <c r="A196" s="56">
        <v>187</v>
      </c>
      <c r="B196" s="31" t="s">
        <v>200</v>
      </c>
      <c r="C196" s="31">
        <v>231.35</v>
      </c>
      <c r="D196" s="40">
        <v>231.70000000000002</v>
      </c>
      <c r="E196" s="40">
        <v>230.25000000000003</v>
      </c>
      <c r="F196" s="40">
        <v>229.15</v>
      </c>
      <c r="G196" s="40">
        <v>227.70000000000002</v>
      </c>
      <c r="H196" s="40">
        <v>232.80000000000004</v>
      </c>
      <c r="I196" s="40">
        <v>234.25000000000003</v>
      </c>
      <c r="J196" s="40">
        <v>235.35000000000005</v>
      </c>
      <c r="K196" s="31">
        <v>233.15</v>
      </c>
      <c r="L196" s="31">
        <v>230.6</v>
      </c>
      <c r="M196" s="31">
        <v>148.60446999999999</v>
      </c>
      <c r="N196" s="1"/>
      <c r="O196" s="1"/>
    </row>
    <row r="197" spans="1:15" ht="12.75" customHeight="1">
      <c r="A197" s="56">
        <v>188</v>
      </c>
      <c r="B197" s="31" t="s">
        <v>201</v>
      </c>
      <c r="C197" s="31">
        <v>1325.9</v>
      </c>
      <c r="D197" s="40">
        <v>1328.3333333333333</v>
      </c>
      <c r="E197" s="40">
        <v>1321.6666666666665</v>
      </c>
      <c r="F197" s="40">
        <v>1317.4333333333332</v>
      </c>
      <c r="G197" s="40">
        <v>1310.7666666666664</v>
      </c>
      <c r="H197" s="40">
        <v>1332.5666666666666</v>
      </c>
      <c r="I197" s="40">
        <v>1339.2333333333331</v>
      </c>
      <c r="J197" s="40">
        <v>1343.4666666666667</v>
      </c>
      <c r="K197" s="31">
        <v>1335</v>
      </c>
      <c r="L197" s="31">
        <v>1324.1</v>
      </c>
      <c r="M197" s="31">
        <v>6.7443400000000002</v>
      </c>
      <c r="N197" s="1"/>
      <c r="O197" s="1"/>
    </row>
    <row r="198" spans="1:15" ht="12.75" customHeight="1">
      <c r="A198" s="56">
        <v>189</v>
      </c>
      <c r="B198" s="31" t="s">
        <v>203</v>
      </c>
      <c r="C198" s="31">
        <v>1505.85</v>
      </c>
      <c r="D198" s="40">
        <v>1507.2833333333335</v>
      </c>
      <c r="E198" s="40">
        <v>1499.5666666666671</v>
      </c>
      <c r="F198" s="40">
        <v>1493.2833333333335</v>
      </c>
      <c r="G198" s="40">
        <v>1485.5666666666671</v>
      </c>
      <c r="H198" s="40">
        <v>1513.5666666666671</v>
      </c>
      <c r="I198" s="40">
        <v>1521.2833333333338</v>
      </c>
      <c r="J198" s="40">
        <v>1527.5666666666671</v>
      </c>
      <c r="K198" s="31">
        <v>1515</v>
      </c>
      <c r="L198" s="31">
        <v>1501</v>
      </c>
      <c r="M198" s="31">
        <v>1.6644399999999999</v>
      </c>
      <c r="N198" s="1"/>
      <c r="O198" s="1"/>
    </row>
    <row r="199" spans="1:15" ht="12.75" customHeight="1">
      <c r="A199" s="56">
        <v>190</v>
      </c>
      <c r="B199" s="31" t="s">
        <v>184</v>
      </c>
      <c r="C199" s="31">
        <v>1086.5999999999999</v>
      </c>
      <c r="D199" s="40">
        <v>1085.6166666666666</v>
      </c>
      <c r="E199" s="40">
        <v>1076.4333333333332</v>
      </c>
      <c r="F199" s="40">
        <v>1066.2666666666667</v>
      </c>
      <c r="G199" s="40">
        <v>1057.0833333333333</v>
      </c>
      <c r="H199" s="40">
        <v>1095.7833333333331</v>
      </c>
      <c r="I199" s="40">
        <v>1104.9666666666665</v>
      </c>
      <c r="J199" s="40">
        <v>1115.133333333333</v>
      </c>
      <c r="K199" s="31">
        <v>1094.8</v>
      </c>
      <c r="L199" s="31">
        <v>1075.45</v>
      </c>
      <c r="M199" s="31">
        <v>0.98863999999999996</v>
      </c>
      <c r="N199" s="1"/>
      <c r="O199" s="1"/>
    </row>
    <row r="200" spans="1:15" ht="12.75" customHeight="1">
      <c r="A200" s="56">
        <v>191</v>
      </c>
      <c r="B200" s="31" t="s">
        <v>204</v>
      </c>
      <c r="C200" s="31">
        <v>2431.75</v>
      </c>
      <c r="D200" s="40">
        <v>2432.85</v>
      </c>
      <c r="E200" s="40">
        <v>2420.8999999999996</v>
      </c>
      <c r="F200" s="40">
        <v>2410.0499999999997</v>
      </c>
      <c r="G200" s="40">
        <v>2398.0999999999995</v>
      </c>
      <c r="H200" s="40">
        <v>2443.6999999999998</v>
      </c>
      <c r="I200" s="40">
        <v>2455.6499999999996</v>
      </c>
      <c r="J200" s="40">
        <v>2466.5</v>
      </c>
      <c r="K200" s="31">
        <v>2444.8000000000002</v>
      </c>
      <c r="L200" s="31">
        <v>2422</v>
      </c>
      <c r="M200" s="31">
        <v>1.8150599999999999</v>
      </c>
      <c r="N200" s="1"/>
      <c r="O200" s="1"/>
    </row>
    <row r="201" spans="1:15" ht="12.75" customHeight="1">
      <c r="A201" s="56">
        <v>192</v>
      </c>
      <c r="B201" s="31" t="s">
        <v>205</v>
      </c>
      <c r="C201" s="31">
        <v>2819.35</v>
      </c>
      <c r="D201" s="40">
        <v>2820.8166666666671</v>
      </c>
      <c r="E201" s="40">
        <v>2813.5333333333342</v>
      </c>
      <c r="F201" s="40">
        <v>2807.7166666666672</v>
      </c>
      <c r="G201" s="40">
        <v>2800.4333333333343</v>
      </c>
      <c r="H201" s="40">
        <v>2826.6333333333341</v>
      </c>
      <c r="I201" s="40">
        <v>2833.916666666667</v>
      </c>
      <c r="J201" s="40">
        <v>2839.733333333334</v>
      </c>
      <c r="K201" s="31">
        <v>2828.1</v>
      </c>
      <c r="L201" s="31">
        <v>2815</v>
      </c>
      <c r="M201" s="31">
        <v>5.1869999999999999E-2</v>
      </c>
      <c r="N201" s="1"/>
      <c r="O201" s="1"/>
    </row>
    <row r="202" spans="1:15" ht="12.75" customHeight="1">
      <c r="A202" s="56">
        <v>193</v>
      </c>
      <c r="B202" s="31" t="s">
        <v>206</v>
      </c>
      <c r="C202" s="31">
        <v>515.54999999999995</v>
      </c>
      <c r="D202" s="40">
        <v>515.68333333333328</v>
      </c>
      <c r="E202" s="40">
        <v>513.86666666666656</v>
      </c>
      <c r="F202" s="40">
        <v>512.18333333333328</v>
      </c>
      <c r="G202" s="40">
        <v>510.36666666666656</v>
      </c>
      <c r="H202" s="40">
        <v>517.36666666666656</v>
      </c>
      <c r="I202" s="40">
        <v>519.18333333333339</v>
      </c>
      <c r="J202" s="40">
        <v>520.86666666666656</v>
      </c>
      <c r="K202" s="31">
        <v>517.5</v>
      </c>
      <c r="L202" s="31">
        <v>514</v>
      </c>
      <c r="M202" s="31">
        <v>0.64088999999999996</v>
      </c>
      <c r="N202" s="1"/>
      <c r="O202" s="1"/>
    </row>
    <row r="203" spans="1:15" ht="12.75" customHeight="1">
      <c r="A203" s="56">
        <v>194</v>
      </c>
      <c r="B203" s="31" t="s">
        <v>207</v>
      </c>
      <c r="C203" s="31">
        <v>1094.3</v>
      </c>
      <c r="D203" s="40">
        <v>1095.9833333333333</v>
      </c>
      <c r="E203" s="40">
        <v>1088.5666666666666</v>
      </c>
      <c r="F203" s="40">
        <v>1082.8333333333333</v>
      </c>
      <c r="G203" s="40">
        <v>1075.4166666666665</v>
      </c>
      <c r="H203" s="40">
        <v>1101.7166666666667</v>
      </c>
      <c r="I203" s="40">
        <v>1109.1333333333332</v>
      </c>
      <c r="J203" s="40">
        <v>1114.8666666666668</v>
      </c>
      <c r="K203" s="31">
        <v>1103.4000000000001</v>
      </c>
      <c r="L203" s="31">
        <v>1090.25</v>
      </c>
      <c r="M203" s="31">
        <v>1.41116</v>
      </c>
      <c r="N203" s="1"/>
      <c r="O203" s="1"/>
    </row>
    <row r="204" spans="1:15" ht="12.75" customHeight="1">
      <c r="A204" s="56">
        <v>195</v>
      </c>
      <c r="B204" s="31" t="s">
        <v>211</v>
      </c>
      <c r="C204" s="31">
        <v>737.7</v>
      </c>
      <c r="D204" s="40">
        <v>737.93333333333339</v>
      </c>
      <c r="E204" s="40">
        <v>730.86666666666679</v>
      </c>
      <c r="F204" s="40">
        <v>724.03333333333342</v>
      </c>
      <c r="G204" s="40">
        <v>716.96666666666681</v>
      </c>
      <c r="H204" s="40">
        <v>744.76666666666677</v>
      </c>
      <c r="I204" s="40">
        <v>751.83333333333337</v>
      </c>
      <c r="J204" s="40">
        <v>758.66666666666674</v>
      </c>
      <c r="K204" s="31">
        <v>745</v>
      </c>
      <c r="L204" s="31">
        <v>731.1</v>
      </c>
      <c r="M204" s="31">
        <v>3.9009200000000002</v>
      </c>
      <c r="N204" s="1"/>
      <c r="O204" s="1"/>
    </row>
    <row r="205" spans="1:15" ht="12.75" customHeight="1">
      <c r="A205" s="56">
        <v>196</v>
      </c>
      <c r="B205" s="31" t="s">
        <v>210</v>
      </c>
      <c r="C205" s="31">
        <v>7880.8</v>
      </c>
      <c r="D205" s="40">
        <v>7891.8</v>
      </c>
      <c r="E205" s="40">
        <v>7850.7000000000007</v>
      </c>
      <c r="F205" s="40">
        <v>7820.6</v>
      </c>
      <c r="G205" s="40">
        <v>7779.5000000000009</v>
      </c>
      <c r="H205" s="40">
        <v>7921.9000000000005</v>
      </c>
      <c r="I205" s="40">
        <v>7963.0000000000009</v>
      </c>
      <c r="J205" s="40">
        <v>7993.1</v>
      </c>
      <c r="K205" s="31">
        <v>7932.9</v>
      </c>
      <c r="L205" s="31">
        <v>7861.7</v>
      </c>
      <c r="M205" s="31">
        <v>0.32611000000000001</v>
      </c>
      <c r="N205" s="1"/>
      <c r="O205" s="1"/>
    </row>
    <row r="206" spans="1:15" ht="12.75" customHeight="1">
      <c r="A206" s="56">
        <v>197</v>
      </c>
      <c r="B206" s="31" t="s">
        <v>279</v>
      </c>
      <c r="C206" s="31">
        <v>49.15</v>
      </c>
      <c r="D206" s="40">
        <v>48.95000000000001</v>
      </c>
      <c r="E206" s="40">
        <v>48.15000000000002</v>
      </c>
      <c r="F206" s="40">
        <v>47.150000000000013</v>
      </c>
      <c r="G206" s="40">
        <v>46.350000000000023</v>
      </c>
      <c r="H206" s="40">
        <v>49.950000000000017</v>
      </c>
      <c r="I206" s="40">
        <v>50.750000000000014</v>
      </c>
      <c r="J206" s="40">
        <v>51.750000000000014</v>
      </c>
      <c r="K206" s="31">
        <v>49.75</v>
      </c>
      <c r="L206" s="31">
        <v>47.95</v>
      </c>
      <c r="M206" s="31">
        <v>83.327449999999999</v>
      </c>
      <c r="N206" s="1"/>
      <c r="O206" s="1"/>
    </row>
    <row r="207" spans="1:15" ht="12.75" customHeight="1">
      <c r="A207" s="56">
        <v>198</v>
      </c>
      <c r="B207" s="31" t="s">
        <v>209</v>
      </c>
      <c r="C207" s="31">
        <v>1675.2</v>
      </c>
      <c r="D207" s="40">
        <v>1675.4333333333332</v>
      </c>
      <c r="E207" s="40">
        <v>1664.8666666666663</v>
      </c>
      <c r="F207" s="40">
        <v>1654.5333333333331</v>
      </c>
      <c r="G207" s="40">
        <v>1643.9666666666662</v>
      </c>
      <c r="H207" s="40">
        <v>1685.7666666666664</v>
      </c>
      <c r="I207" s="40">
        <v>1696.3333333333335</v>
      </c>
      <c r="J207" s="40">
        <v>1706.6666666666665</v>
      </c>
      <c r="K207" s="31">
        <v>1686</v>
      </c>
      <c r="L207" s="31">
        <v>1665.1</v>
      </c>
      <c r="M207" s="31">
        <v>0.32219999999999999</v>
      </c>
      <c r="N207" s="1"/>
      <c r="O207" s="1"/>
    </row>
    <row r="208" spans="1:15" ht="12.75" customHeight="1">
      <c r="A208" s="56">
        <v>199</v>
      </c>
      <c r="B208" s="31" t="s">
        <v>155</v>
      </c>
      <c r="C208" s="31">
        <v>976.2</v>
      </c>
      <c r="D208" s="40">
        <v>975.4</v>
      </c>
      <c r="E208" s="40">
        <v>970.8</v>
      </c>
      <c r="F208" s="40">
        <v>965.4</v>
      </c>
      <c r="G208" s="40">
        <v>960.8</v>
      </c>
      <c r="H208" s="40">
        <v>980.8</v>
      </c>
      <c r="I208" s="40">
        <v>985.40000000000009</v>
      </c>
      <c r="J208" s="40">
        <v>990.8</v>
      </c>
      <c r="K208" s="31">
        <v>980</v>
      </c>
      <c r="L208" s="31">
        <v>970</v>
      </c>
      <c r="M208" s="31">
        <v>4.8122199999999999</v>
      </c>
      <c r="N208" s="1"/>
      <c r="O208" s="1"/>
    </row>
    <row r="209" spans="1:15" ht="12.75" customHeight="1">
      <c r="A209" s="56">
        <v>200</v>
      </c>
      <c r="B209" s="31" t="s">
        <v>281</v>
      </c>
      <c r="C209" s="31">
        <v>936.95</v>
      </c>
      <c r="D209" s="40">
        <v>940.18333333333339</v>
      </c>
      <c r="E209" s="40">
        <v>928.36666666666679</v>
      </c>
      <c r="F209" s="40">
        <v>919.78333333333342</v>
      </c>
      <c r="G209" s="40">
        <v>907.96666666666681</v>
      </c>
      <c r="H209" s="40">
        <v>948.76666666666677</v>
      </c>
      <c r="I209" s="40">
        <v>960.58333333333337</v>
      </c>
      <c r="J209" s="40">
        <v>969.16666666666674</v>
      </c>
      <c r="K209" s="31">
        <v>952</v>
      </c>
      <c r="L209" s="31">
        <v>931.6</v>
      </c>
      <c r="M209" s="31">
        <v>1.0564100000000001</v>
      </c>
      <c r="N209" s="1"/>
      <c r="O209" s="1"/>
    </row>
    <row r="210" spans="1:15" ht="12.75" customHeight="1">
      <c r="A210" s="56">
        <v>201</v>
      </c>
      <c r="B210" s="31" t="s">
        <v>212</v>
      </c>
      <c r="C210" s="31">
        <v>312.2</v>
      </c>
      <c r="D210" s="40">
        <v>312.18333333333334</v>
      </c>
      <c r="E210" s="40">
        <v>310.11666666666667</v>
      </c>
      <c r="F210" s="40">
        <v>308.03333333333336</v>
      </c>
      <c r="G210" s="40">
        <v>305.9666666666667</v>
      </c>
      <c r="H210" s="40">
        <v>314.26666666666665</v>
      </c>
      <c r="I210" s="40">
        <v>316.33333333333337</v>
      </c>
      <c r="J210" s="40">
        <v>318.41666666666663</v>
      </c>
      <c r="K210" s="31">
        <v>314.25</v>
      </c>
      <c r="L210" s="31">
        <v>310.10000000000002</v>
      </c>
      <c r="M210" s="31">
        <v>29.88176</v>
      </c>
      <c r="N210" s="1"/>
      <c r="O210" s="1"/>
    </row>
    <row r="211" spans="1:15" ht="12.75" customHeight="1">
      <c r="A211" s="56">
        <v>202</v>
      </c>
      <c r="B211" s="31" t="s">
        <v>128</v>
      </c>
      <c r="C211" s="31">
        <v>10</v>
      </c>
      <c r="D211" s="40">
        <v>10.016666666666667</v>
      </c>
      <c r="E211" s="40">
        <v>9.9333333333333353</v>
      </c>
      <c r="F211" s="40">
        <v>9.8666666666666671</v>
      </c>
      <c r="G211" s="40">
        <v>9.783333333333335</v>
      </c>
      <c r="H211" s="40">
        <v>10.083333333333336</v>
      </c>
      <c r="I211" s="40">
        <v>10.166666666666668</v>
      </c>
      <c r="J211" s="40">
        <v>10.233333333333336</v>
      </c>
      <c r="K211" s="31">
        <v>10.1</v>
      </c>
      <c r="L211" s="31">
        <v>9.9499999999999993</v>
      </c>
      <c r="M211" s="31">
        <v>325.09433999999999</v>
      </c>
      <c r="N211" s="1"/>
      <c r="O211" s="1"/>
    </row>
    <row r="212" spans="1:15" ht="12.75" customHeight="1">
      <c r="A212" s="56">
        <v>203</v>
      </c>
      <c r="B212" s="31" t="s">
        <v>213</v>
      </c>
      <c r="C212" s="31">
        <v>1220.05</v>
      </c>
      <c r="D212" s="40">
        <v>1219.6833333333334</v>
      </c>
      <c r="E212" s="40">
        <v>1212.3666666666668</v>
      </c>
      <c r="F212" s="40">
        <v>1204.6833333333334</v>
      </c>
      <c r="G212" s="40">
        <v>1197.3666666666668</v>
      </c>
      <c r="H212" s="40">
        <v>1227.3666666666668</v>
      </c>
      <c r="I212" s="40">
        <v>1234.6833333333334</v>
      </c>
      <c r="J212" s="40">
        <v>1242.3666666666668</v>
      </c>
      <c r="K212" s="31">
        <v>1227</v>
      </c>
      <c r="L212" s="31">
        <v>1212</v>
      </c>
      <c r="M212" s="31">
        <v>0.50958000000000003</v>
      </c>
      <c r="N212" s="1"/>
      <c r="O212" s="1"/>
    </row>
    <row r="213" spans="1:15" ht="12.75" customHeight="1">
      <c r="A213" s="56">
        <v>204</v>
      </c>
      <c r="B213" s="31" t="s">
        <v>282</v>
      </c>
      <c r="C213" s="31">
        <v>2114.4</v>
      </c>
      <c r="D213" s="40">
        <v>2105.1833333333329</v>
      </c>
      <c r="E213" s="40">
        <v>2080.3666666666659</v>
      </c>
      <c r="F213" s="40">
        <v>2046.333333333333</v>
      </c>
      <c r="G213" s="40">
        <v>2021.516666666666</v>
      </c>
      <c r="H213" s="40">
        <v>2139.2166666666658</v>
      </c>
      <c r="I213" s="40">
        <v>2164.0333333333324</v>
      </c>
      <c r="J213" s="40">
        <v>2198.0666666666657</v>
      </c>
      <c r="K213" s="31">
        <v>2130</v>
      </c>
      <c r="L213" s="31">
        <v>2071.15</v>
      </c>
      <c r="M213" s="31">
        <v>0.53017000000000003</v>
      </c>
      <c r="N213" s="1"/>
      <c r="O213" s="1"/>
    </row>
    <row r="214" spans="1:15" ht="12.75" customHeight="1">
      <c r="A214" s="56">
        <v>205</v>
      </c>
      <c r="B214" s="31" t="s">
        <v>214</v>
      </c>
      <c r="C214" s="40">
        <v>653.70000000000005</v>
      </c>
      <c r="D214" s="40">
        <v>652.91666666666663</v>
      </c>
      <c r="E214" s="40">
        <v>648.18333333333328</v>
      </c>
      <c r="F214" s="40">
        <v>642.66666666666663</v>
      </c>
      <c r="G214" s="40">
        <v>637.93333333333328</v>
      </c>
      <c r="H214" s="40">
        <v>658.43333333333328</v>
      </c>
      <c r="I214" s="40">
        <v>663.16666666666663</v>
      </c>
      <c r="J214" s="40">
        <v>668.68333333333328</v>
      </c>
      <c r="K214" s="40">
        <v>657.65</v>
      </c>
      <c r="L214" s="40">
        <v>647.4</v>
      </c>
      <c r="M214" s="40">
        <v>7.8290499999999996</v>
      </c>
      <c r="N214" s="1"/>
      <c r="O214" s="1"/>
    </row>
    <row r="215" spans="1:15" ht="12.75" customHeight="1">
      <c r="A215" s="56">
        <v>206</v>
      </c>
      <c r="B215" s="31" t="s">
        <v>283</v>
      </c>
      <c r="C215" s="40">
        <v>13.15</v>
      </c>
      <c r="D215" s="40">
        <v>13.133333333333333</v>
      </c>
      <c r="E215" s="40">
        <v>13.016666666666666</v>
      </c>
      <c r="F215" s="40">
        <v>12.883333333333333</v>
      </c>
      <c r="G215" s="40">
        <v>12.766666666666666</v>
      </c>
      <c r="H215" s="40">
        <v>13.266666666666666</v>
      </c>
      <c r="I215" s="40">
        <v>13.383333333333333</v>
      </c>
      <c r="J215" s="40">
        <v>13.516666666666666</v>
      </c>
      <c r="K215" s="40">
        <v>13.25</v>
      </c>
      <c r="L215" s="40">
        <v>13</v>
      </c>
      <c r="M215" s="40">
        <v>258.71499</v>
      </c>
      <c r="N215" s="1"/>
      <c r="O215" s="1"/>
    </row>
    <row r="216" spans="1:15" ht="12.75" customHeight="1">
      <c r="A216" s="56">
        <v>207</v>
      </c>
      <c r="B216" s="31" t="s">
        <v>215</v>
      </c>
      <c r="C216" s="40">
        <v>310.14999999999998</v>
      </c>
      <c r="D216" s="40">
        <v>310.13333333333338</v>
      </c>
      <c r="E216" s="40">
        <v>308.96666666666675</v>
      </c>
      <c r="F216" s="40">
        <v>307.78333333333336</v>
      </c>
      <c r="G216" s="40">
        <v>306.61666666666673</v>
      </c>
      <c r="H216" s="40">
        <v>311.31666666666678</v>
      </c>
      <c r="I216" s="40">
        <v>312.48333333333341</v>
      </c>
      <c r="J216" s="40">
        <v>313.6666666666668</v>
      </c>
      <c r="K216" s="40">
        <v>311.3</v>
      </c>
      <c r="L216" s="40">
        <v>308.95</v>
      </c>
      <c r="M216" s="40">
        <v>13.833170000000001</v>
      </c>
      <c r="N216" s="1"/>
      <c r="O216" s="1"/>
    </row>
    <row r="217" spans="1:15" ht="12.75" customHeight="1">
      <c r="A217" s="56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59"/>
      <c r="B218" s="60"/>
      <c r="C218" s="61"/>
      <c r="D218" s="61"/>
      <c r="E218" s="61"/>
      <c r="F218" s="61"/>
      <c r="G218" s="61"/>
      <c r="H218" s="61"/>
      <c r="I218" s="61"/>
      <c r="J218" s="61"/>
      <c r="K218" s="61"/>
      <c r="L218" s="62"/>
      <c r="M218" s="1"/>
      <c r="N218" s="1"/>
      <c r="O218" s="1"/>
    </row>
    <row r="219" spans="1:15" ht="12.75" customHeight="1">
      <c r="A219" s="59"/>
      <c r="B219" s="1"/>
      <c r="C219" s="61"/>
      <c r="D219" s="61"/>
      <c r="E219" s="61"/>
      <c r="F219" s="61"/>
      <c r="G219" s="61"/>
      <c r="H219" s="61"/>
      <c r="I219" s="61"/>
      <c r="J219" s="61"/>
      <c r="K219" s="61"/>
      <c r="L219" s="62"/>
      <c r="M219" s="1"/>
      <c r="N219" s="1"/>
      <c r="O219" s="1"/>
    </row>
    <row r="220" spans="1:15" ht="12.75" customHeight="1">
      <c r="A220" s="59"/>
      <c r="B220" s="1"/>
      <c r="C220" s="61"/>
      <c r="D220" s="61"/>
      <c r="E220" s="61"/>
      <c r="F220" s="61"/>
      <c r="G220" s="61"/>
      <c r="H220" s="61"/>
      <c r="I220" s="61"/>
      <c r="J220" s="61"/>
      <c r="K220" s="61"/>
      <c r="L220" s="62"/>
      <c r="M220" s="1"/>
      <c r="N220" s="1"/>
      <c r="O220" s="1"/>
    </row>
    <row r="221" spans="1:15" ht="12.75" customHeight="1">
      <c r="A221" s="63" t="s">
        <v>284</v>
      </c>
      <c r="B221" s="1"/>
      <c r="C221" s="61"/>
      <c r="D221" s="61"/>
      <c r="E221" s="61"/>
      <c r="F221" s="61"/>
      <c r="G221" s="61"/>
      <c r="H221" s="61"/>
      <c r="I221" s="61"/>
      <c r="J221" s="61"/>
      <c r="K221" s="61"/>
      <c r="L221" s="62"/>
      <c r="M221" s="1"/>
      <c r="N221" s="1"/>
      <c r="O221" s="1"/>
    </row>
    <row r="222" spans="1:15" ht="12.75" customHeight="1">
      <c r="A222" s="1"/>
      <c r="B222" s="1"/>
      <c r="C222" s="61"/>
      <c r="D222" s="61"/>
      <c r="E222" s="61"/>
      <c r="F222" s="61"/>
      <c r="G222" s="61"/>
      <c r="H222" s="61"/>
      <c r="I222" s="61"/>
      <c r="J222" s="61"/>
      <c r="K222" s="61"/>
      <c r="L222" s="62"/>
      <c r="M222" s="1"/>
      <c r="N222" s="1"/>
      <c r="O222" s="1"/>
    </row>
    <row r="223" spans="1:15" ht="12.75" customHeight="1">
      <c r="A223" s="1"/>
      <c r="B223" s="1"/>
      <c r="C223" s="61"/>
      <c r="D223" s="61"/>
      <c r="E223" s="61"/>
      <c r="F223" s="61"/>
      <c r="G223" s="61"/>
      <c r="H223" s="61"/>
      <c r="I223" s="61"/>
      <c r="J223" s="61"/>
      <c r="K223" s="61"/>
      <c r="L223" s="62"/>
      <c r="M223" s="1"/>
      <c r="N223" s="1"/>
      <c r="O223" s="1"/>
    </row>
    <row r="224" spans="1:15" ht="12.75" customHeight="1">
      <c r="A224" s="64" t="s">
        <v>285</v>
      </c>
      <c r="B224" s="1"/>
      <c r="C224" s="61"/>
      <c r="D224" s="61"/>
      <c r="E224" s="61"/>
      <c r="F224" s="61"/>
      <c r="G224" s="61"/>
      <c r="H224" s="61"/>
      <c r="I224" s="61"/>
      <c r="J224" s="61"/>
      <c r="K224" s="61"/>
      <c r="L224" s="62"/>
      <c r="M224" s="1"/>
      <c r="N224" s="1"/>
      <c r="O224" s="1"/>
    </row>
    <row r="225" spans="1:15" ht="12.75" customHeight="1">
      <c r="A225" s="65"/>
      <c r="B225" s="1"/>
      <c r="C225" s="61"/>
      <c r="D225" s="61"/>
      <c r="E225" s="61"/>
      <c r="F225" s="61"/>
      <c r="G225" s="61"/>
      <c r="H225" s="61"/>
      <c r="I225" s="61"/>
      <c r="J225" s="61"/>
      <c r="K225" s="61"/>
      <c r="L225" s="62"/>
      <c r="M225" s="1"/>
      <c r="N225" s="1"/>
      <c r="O225" s="1"/>
    </row>
    <row r="226" spans="1:15" ht="12.75" customHeight="1">
      <c r="A226" s="66" t="s">
        <v>286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62"/>
      <c r="M226" s="1"/>
      <c r="N226" s="1"/>
      <c r="O226" s="1"/>
    </row>
    <row r="227" spans="1:15" ht="12.75" customHeight="1">
      <c r="A227" s="49" t="s">
        <v>216</v>
      </c>
      <c r="B227" s="1"/>
      <c r="C227" s="61"/>
      <c r="D227" s="61"/>
      <c r="E227" s="61"/>
      <c r="F227" s="61"/>
      <c r="G227" s="61"/>
      <c r="H227" s="61"/>
      <c r="I227" s="61"/>
      <c r="J227" s="61"/>
      <c r="K227" s="61"/>
      <c r="L227" s="62"/>
      <c r="M227" s="1"/>
      <c r="N227" s="1"/>
      <c r="O227" s="1"/>
    </row>
    <row r="228" spans="1:15" ht="12.75" customHeight="1">
      <c r="A228" s="49" t="s">
        <v>217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62"/>
      <c r="M228" s="1"/>
      <c r="N228" s="1"/>
      <c r="O228" s="1"/>
    </row>
    <row r="229" spans="1:15" ht="12.75" customHeight="1">
      <c r="A229" s="49" t="s">
        <v>218</v>
      </c>
      <c r="B229" s="1"/>
      <c r="C229" s="67"/>
      <c r="D229" s="67"/>
      <c r="E229" s="67"/>
      <c r="F229" s="67"/>
      <c r="G229" s="67"/>
      <c r="H229" s="67"/>
      <c r="I229" s="67"/>
      <c r="J229" s="67"/>
      <c r="K229" s="67"/>
      <c r="L229" s="62"/>
      <c r="M229" s="1"/>
      <c r="N229" s="1"/>
      <c r="O229" s="1"/>
    </row>
    <row r="230" spans="1:15" ht="12.75" customHeight="1">
      <c r="A230" s="49" t="s">
        <v>219</v>
      </c>
      <c r="B230" s="1"/>
      <c r="C230" s="61"/>
      <c r="D230" s="61"/>
      <c r="E230" s="61"/>
      <c r="F230" s="61"/>
      <c r="G230" s="61"/>
      <c r="H230" s="61"/>
      <c r="I230" s="61"/>
      <c r="J230" s="61"/>
      <c r="K230" s="61"/>
      <c r="L230" s="62"/>
      <c r="M230" s="1"/>
      <c r="N230" s="1"/>
      <c r="O230" s="1"/>
    </row>
    <row r="231" spans="1:15" ht="12.75" customHeight="1">
      <c r="A231" s="49" t="s">
        <v>220</v>
      </c>
      <c r="B231" s="1"/>
      <c r="C231" s="61"/>
      <c r="D231" s="61"/>
      <c r="E231" s="61"/>
      <c r="F231" s="61"/>
      <c r="G231" s="61"/>
      <c r="H231" s="61"/>
      <c r="I231" s="61"/>
      <c r="J231" s="61"/>
      <c r="K231" s="61"/>
      <c r="L231" s="62"/>
      <c r="M231" s="1"/>
      <c r="N231" s="1"/>
      <c r="O231" s="1"/>
    </row>
    <row r="232" spans="1:15" ht="12.75" customHeight="1">
      <c r="A232" s="68"/>
      <c r="B232" s="1"/>
      <c r="C232" s="61"/>
      <c r="D232" s="61"/>
      <c r="E232" s="61"/>
      <c r="F232" s="61"/>
      <c r="G232" s="61"/>
      <c r="H232" s="61"/>
      <c r="I232" s="61"/>
      <c r="J232" s="61"/>
      <c r="K232" s="61"/>
      <c r="L232" s="62"/>
      <c r="M232" s="1"/>
      <c r="N232" s="1"/>
      <c r="O232" s="1"/>
    </row>
    <row r="233" spans="1:15" ht="12.75" customHeight="1">
      <c r="A233" s="1"/>
      <c r="B233" s="1"/>
      <c r="C233" s="61"/>
      <c r="D233" s="61"/>
      <c r="E233" s="61"/>
      <c r="F233" s="61"/>
      <c r="G233" s="61"/>
      <c r="H233" s="61"/>
      <c r="I233" s="61"/>
      <c r="J233" s="61"/>
      <c r="K233" s="61"/>
      <c r="L233" s="62"/>
      <c r="M233" s="1"/>
      <c r="N233" s="1"/>
      <c r="O233" s="1"/>
    </row>
    <row r="234" spans="1:15" ht="12.75" customHeight="1">
      <c r="A234" s="1"/>
      <c r="B234" s="1"/>
      <c r="C234" s="61"/>
      <c r="D234" s="61"/>
      <c r="E234" s="61"/>
      <c r="F234" s="61"/>
      <c r="G234" s="61"/>
      <c r="H234" s="61"/>
      <c r="I234" s="61"/>
      <c r="J234" s="61"/>
      <c r="K234" s="61"/>
      <c r="L234" s="62"/>
      <c r="M234" s="1"/>
      <c r="N234" s="1"/>
      <c r="O234" s="1"/>
    </row>
    <row r="235" spans="1:15" ht="12.75" customHeight="1">
      <c r="A235" s="1"/>
      <c r="B235" s="1"/>
      <c r="C235" s="61"/>
      <c r="D235" s="61"/>
      <c r="E235" s="61"/>
      <c r="F235" s="61"/>
      <c r="G235" s="61"/>
      <c r="H235" s="61"/>
      <c r="I235" s="61"/>
      <c r="J235" s="61"/>
      <c r="K235" s="61"/>
      <c r="L235" s="62"/>
      <c r="M235" s="1"/>
      <c r="N235" s="1"/>
      <c r="O235" s="1"/>
    </row>
    <row r="236" spans="1:15" ht="12.75" customHeight="1">
      <c r="A236" s="1"/>
      <c r="B236" s="1"/>
      <c r="C236" s="61"/>
      <c r="D236" s="61"/>
      <c r="E236" s="61"/>
      <c r="F236" s="61"/>
      <c r="G236" s="61"/>
      <c r="H236" s="61"/>
      <c r="I236" s="61"/>
      <c r="J236" s="61"/>
      <c r="K236" s="61"/>
      <c r="L236" s="62"/>
      <c r="M236" s="1"/>
      <c r="N236" s="1"/>
      <c r="O236" s="1"/>
    </row>
    <row r="237" spans="1:15" ht="12.75" customHeight="1">
      <c r="A237" s="69" t="s">
        <v>221</v>
      </c>
      <c r="B237" s="1"/>
      <c r="C237" s="61"/>
      <c r="D237" s="61"/>
      <c r="E237" s="61"/>
      <c r="F237" s="61"/>
      <c r="G237" s="61"/>
      <c r="H237" s="61"/>
      <c r="I237" s="61"/>
      <c r="J237" s="61"/>
      <c r="K237" s="61"/>
      <c r="L237" s="62"/>
      <c r="M237" s="1"/>
      <c r="N237" s="1"/>
      <c r="O237" s="1"/>
    </row>
    <row r="238" spans="1:15" ht="12.75" customHeight="1">
      <c r="A238" s="70" t="s">
        <v>222</v>
      </c>
      <c r="B238" s="1"/>
      <c r="C238" s="61"/>
      <c r="D238" s="61"/>
      <c r="E238" s="61"/>
      <c r="F238" s="61"/>
      <c r="G238" s="61"/>
      <c r="H238" s="61"/>
      <c r="I238" s="61"/>
      <c r="J238" s="61"/>
      <c r="K238" s="61"/>
      <c r="L238" s="62"/>
      <c r="M238" s="1"/>
      <c r="N238" s="1"/>
      <c r="O238" s="1"/>
    </row>
    <row r="239" spans="1:15" ht="12.75" customHeight="1">
      <c r="A239" s="70" t="s">
        <v>223</v>
      </c>
      <c r="B239" s="1"/>
      <c r="C239" s="61"/>
      <c r="D239" s="61"/>
      <c r="E239" s="61"/>
      <c r="F239" s="61"/>
      <c r="G239" s="61"/>
      <c r="H239" s="61"/>
      <c r="I239" s="61"/>
      <c r="J239" s="61"/>
      <c r="K239" s="61"/>
      <c r="L239" s="62"/>
      <c r="M239" s="1"/>
      <c r="N239" s="1"/>
      <c r="O239" s="1"/>
    </row>
    <row r="240" spans="1:15" ht="12.75" customHeight="1">
      <c r="A240" s="70" t="s">
        <v>224</v>
      </c>
      <c r="B240" s="1"/>
      <c r="C240" s="61"/>
      <c r="D240" s="61"/>
      <c r="E240" s="61"/>
      <c r="F240" s="61"/>
      <c r="G240" s="61"/>
      <c r="H240" s="61"/>
      <c r="I240" s="61"/>
      <c r="J240" s="61"/>
      <c r="K240" s="61"/>
      <c r="L240" s="62"/>
      <c r="M240" s="1"/>
      <c r="N240" s="1"/>
      <c r="O240" s="1"/>
    </row>
    <row r="241" spans="1:15" ht="12.75" customHeight="1">
      <c r="A241" s="70" t="s">
        <v>225</v>
      </c>
      <c r="B241" s="1"/>
      <c r="C241" s="61"/>
      <c r="D241" s="61"/>
      <c r="E241" s="61"/>
      <c r="F241" s="61"/>
      <c r="G241" s="61"/>
      <c r="H241" s="61"/>
      <c r="I241" s="61"/>
      <c r="J241" s="61"/>
      <c r="K241" s="61"/>
      <c r="L241" s="62"/>
      <c r="M241" s="1"/>
      <c r="N241" s="1"/>
      <c r="O241" s="1"/>
    </row>
    <row r="242" spans="1:15" ht="12.75" customHeight="1">
      <c r="A242" s="70" t="s">
        <v>226</v>
      </c>
      <c r="B242" s="1"/>
      <c r="C242" s="61"/>
      <c r="D242" s="61"/>
      <c r="E242" s="61"/>
      <c r="F242" s="61"/>
      <c r="G242" s="61"/>
      <c r="H242" s="61"/>
      <c r="I242" s="61"/>
      <c r="J242" s="61"/>
      <c r="K242" s="61"/>
      <c r="L242" s="62"/>
      <c r="M242" s="1"/>
      <c r="N242" s="1"/>
      <c r="O242" s="1"/>
    </row>
    <row r="243" spans="1:15" ht="12.75" customHeight="1">
      <c r="A243" s="70" t="s">
        <v>227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62"/>
      <c r="M243" s="1"/>
      <c r="N243" s="1"/>
      <c r="O243" s="1"/>
    </row>
    <row r="244" spans="1:15" ht="12.75" customHeight="1">
      <c r="A244" s="70" t="s">
        <v>228</v>
      </c>
      <c r="B244" s="1"/>
      <c r="C244" s="61"/>
      <c r="D244" s="61"/>
      <c r="E244" s="61"/>
      <c r="F244" s="61"/>
      <c r="G244" s="61"/>
      <c r="H244" s="61"/>
      <c r="I244" s="61"/>
      <c r="J244" s="61"/>
      <c r="K244" s="61"/>
      <c r="L244" s="62"/>
      <c r="M244" s="1"/>
      <c r="N244" s="1"/>
      <c r="O244" s="1"/>
    </row>
    <row r="245" spans="1:15" ht="12.75" customHeight="1">
      <c r="A245" s="70" t="s">
        <v>229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62"/>
      <c r="M245" s="1"/>
      <c r="N245" s="1"/>
      <c r="O245" s="1"/>
    </row>
    <row r="246" spans="1:15" ht="12.75" customHeight="1">
      <c r="A246" s="70" t="s">
        <v>230</v>
      </c>
      <c r="B246" s="1"/>
      <c r="C246" s="67"/>
      <c r="D246" s="67"/>
      <c r="E246" s="67"/>
      <c r="F246" s="67"/>
      <c r="G246" s="67"/>
      <c r="H246" s="67"/>
      <c r="I246" s="67"/>
      <c r="J246" s="67"/>
      <c r="K246" s="67"/>
      <c r="L246" s="62"/>
      <c r="M246" s="1"/>
      <c r="N246" s="1"/>
      <c r="O246" s="1"/>
    </row>
    <row r="247" spans="1:15" ht="12.75" customHeight="1">
      <c r="A247" s="1"/>
      <c r="B247" s="1"/>
      <c r="C247" s="61"/>
      <c r="D247" s="61"/>
      <c r="E247" s="61"/>
      <c r="F247" s="61"/>
      <c r="G247" s="61"/>
      <c r="H247" s="61"/>
      <c r="I247" s="61"/>
      <c r="J247" s="61"/>
      <c r="K247" s="61"/>
      <c r="L247" s="62"/>
      <c r="M247" s="1"/>
      <c r="N247" s="1"/>
      <c r="O247" s="1"/>
    </row>
    <row r="248" spans="1:15" ht="12.75" customHeight="1">
      <c r="A248" s="1"/>
      <c r="B248" s="1"/>
      <c r="C248" s="61"/>
      <c r="D248" s="61"/>
      <c r="E248" s="61"/>
      <c r="F248" s="61"/>
      <c r="G248" s="61"/>
      <c r="H248" s="61"/>
      <c r="I248" s="61"/>
      <c r="J248" s="61"/>
      <c r="K248" s="61"/>
      <c r="L248" s="62"/>
      <c r="M248" s="1"/>
      <c r="N248" s="1"/>
      <c r="O248" s="1"/>
    </row>
    <row r="249" spans="1:15" ht="12.75" customHeight="1">
      <c r="A249" s="1"/>
      <c r="B249" s="1"/>
      <c r="C249" s="61"/>
      <c r="D249" s="61"/>
      <c r="E249" s="61"/>
      <c r="F249" s="61"/>
      <c r="G249" s="61"/>
      <c r="H249" s="61"/>
      <c r="I249" s="61"/>
      <c r="J249" s="61"/>
      <c r="K249" s="61"/>
      <c r="L249" s="62"/>
      <c r="M249" s="1"/>
      <c r="N249" s="1"/>
      <c r="O249" s="1"/>
    </row>
    <row r="250" spans="1:15" ht="12.75" customHeight="1">
      <c r="A250" s="1"/>
      <c r="B250" s="1"/>
      <c r="C250" s="61"/>
      <c r="D250" s="61"/>
      <c r="E250" s="61"/>
      <c r="F250" s="61"/>
      <c r="G250" s="61"/>
      <c r="H250" s="61"/>
      <c r="I250" s="61"/>
      <c r="J250" s="61"/>
      <c r="K250" s="61"/>
      <c r="L250" s="62"/>
      <c r="M250" s="1"/>
      <c r="N250" s="1"/>
      <c r="O250" s="1"/>
    </row>
    <row r="251" spans="1:15" ht="12.75" customHeight="1">
      <c r="A251" s="1"/>
      <c r="B251" s="1"/>
      <c r="C251" s="61"/>
      <c r="D251" s="61"/>
      <c r="E251" s="61"/>
      <c r="F251" s="61"/>
      <c r="G251" s="61"/>
      <c r="H251" s="61"/>
      <c r="I251" s="61"/>
      <c r="J251" s="61"/>
      <c r="K251" s="61"/>
      <c r="L251" s="62"/>
      <c r="M251" s="1"/>
      <c r="N251" s="1"/>
      <c r="O251" s="1"/>
    </row>
    <row r="252" spans="1:15" ht="12.75" customHeight="1">
      <c r="A252" s="1"/>
      <c r="B252" s="1"/>
      <c r="C252" s="61"/>
      <c r="D252" s="61"/>
      <c r="E252" s="61"/>
      <c r="F252" s="61"/>
      <c r="G252" s="61"/>
      <c r="H252" s="61"/>
      <c r="I252" s="61"/>
      <c r="J252" s="61"/>
      <c r="K252" s="61"/>
      <c r="L252" s="62"/>
      <c r="M252" s="1"/>
      <c r="N252" s="1"/>
      <c r="O252" s="1"/>
    </row>
    <row r="253" spans="1:15" ht="12.75" customHeight="1">
      <c r="A253" s="1"/>
      <c r="B253" s="1"/>
      <c r="C253" s="61"/>
      <c r="D253" s="61"/>
      <c r="E253" s="61"/>
      <c r="F253" s="61"/>
      <c r="G253" s="61"/>
      <c r="H253" s="61"/>
      <c r="I253" s="61"/>
      <c r="J253" s="61"/>
      <c r="K253" s="61"/>
      <c r="L253" s="62"/>
      <c r="M253" s="1"/>
      <c r="N253" s="1"/>
      <c r="O253" s="1"/>
    </row>
    <row r="254" spans="1:15" ht="12.75" customHeight="1">
      <c r="A254" s="1"/>
      <c r="B254" s="1"/>
      <c r="C254" s="61"/>
      <c r="D254" s="61"/>
      <c r="E254" s="61"/>
      <c r="F254" s="61"/>
      <c r="G254" s="61"/>
      <c r="H254" s="61"/>
      <c r="I254" s="61"/>
      <c r="J254" s="61"/>
      <c r="K254" s="61"/>
      <c r="L254" s="62"/>
      <c r="M254" s="1"/>
      <c r="N254" s="1"/>
      <c r="O254" s="1"/>
    </row>
    <row r="255" spans="1:15" ht="12.75" customHeight="1">
      <c r="A255" s="1"/>
      <c r="B255" s="1"/>
      <c r="C255" s="61"/>
      <c r="D255" s="61"/>
      <c r="E255" s="61"/>
      <c r="F255" s="61"/>
      <c r="G255" s="61"/>
      <c r="H255" s="61"/>
      <c r="I255" s="61"/>
      <c r="J255" s="61"/>
      <c r="K255" s="61"/>
      <c r="L255" s="62"/>
      <c r="M255" s="1"/>
      <c r="N255" s="1"/>
      <c r="O255" s="1"/>
    </row>
    <row r="256" spans="1:15" ht="12.75" customHeight="1">
      <c r="A256" s="1"/>
      <c r="B256" s="1"/>
      <c r="C256" s="61"/>
      <c r="D256" s="61"/>
      <c r="E256" s="61"/>
      <c r="F256" s="61"/>
      <c r="G256" s="61"/>
      <c r="H256" s="61"/>
      <c r="I256" s="61"/>
      <c r="J256" s="61"/>
      <c r="K256" s="61"/>
      <c r="L256" s="62"/>
      <c r="M256" s="1"/>
      <c r="N256" s="1"/>
      <c r="O256" s="1"/>
    </row>
    <row r="257" spans="1:15" ht="12.75" customHeight="1">
      <c r="A257" s="1"/>
      <c r="B257" s="1"/>
      <c r="C257" s="61"/>
      <c r="D257" s="61"/>
      <c r="E257" s="61"/>
      <c r="F257" s="61"/>
      <c r="G257" s="61"/>
      <c r="H257" s="61"/>
      <c r="I257" s="61"/>
      <c r="J257" s="61"/>
      <c r="K257" s="61"/>
      <c r="L257" s="62"/>
      <c r="M257" s="1"/>
      <c r="N257" s="1"/>
      <c r="O257" s="1"/>
    </row>
    <row r="258" spans="1:15" ht="12.75" customHeight="1">
      <c r="A258" s="1"/>
      <c r="B258" s="1"/>
      <c r="C258" s="61"/>
      <c r="D258" s="61"/>
      <c r="E258" s="61"/>
      <c r="F258" s="61"/>
      <c r="G258" s="61"/>
      <c r="H258" s="61"/>
      <c r="I258" s="61"/>
      <c r="J258" s="61"/>
      <c r="K258" s="61"/>
      <c r="L258" s="62"/>
      <c r="M258" s="1"/>
      <c r="N258" s="1"/>
      <c r="O258" s="1"/>
    </row>
    <row r="259" spans="1:15" ht="12.75" customHeight="1">
      <c r="A259" s="1"/>
      <c r="B259" s="1"/>
      <c r="C259" s="61"/>
      <c r="D259" s="61"/>
      <c r="E259" s="61"/>
      <c r="F259" s="61"/>
      <c r="G259" s="61"/>
      <c r="H259" s="61"/>
      <c r="I259" s="61"/>
      <c r="J259" s="61"/>
      <c r="K259" s="61"/>
      <c r="L259" s="62"/>
      <c r="M259" s="1"/>
      <c r="N259" s="1"/>
      <c r="O259" s="1"/>
    </row>
    <row r="260" spans="1:15" ht="12.75" customHeight="1">
      <c r="A260" s="1"/>
      <c r="B260" s="1"/>
      <c r="C260" s="61"/>
      <c r="D260" s="61"/>
      <c r="E260" s="61"/>
      <c r="F260" s="61"/>
      <c r="G260" s="61"/>
      <c r="H260" s="61"/>
      <c r="I260" s="61"/>
      <c r="J260" s="61"/>
      <c r="K260" s="61"/>
      <c r="L260" s="62"/>
      <c r="M260" s="1"/>
      <c r="N260" s="1"/>
      <c r="O260" s="1"/>
    </row>
    <row r="261" spans="1:15" ht="12.75" customHeight="1">
      <c r="A261" s="1"/>
      <c r="B261" s="1"/>
      <c r="C261" s="61"/>
      <c r="D261" s="61"/>
      <c r="E261" s="61"/>
      <c r="F261" s="61"/>
      <c r="G261" s="61"/>
      <c r="H261" s="61"/>
      <c r="I261" s="61"/>
      <c r="J261" s="61"/>
      <c r="K261" s="61"/>
      <c r="L261" s="62"/>
      <c r="M261" s="1"/>
      <c r="N261" s="1"/>
      <c r="O261" s="1"/>
    </row>
    <row r="262" spans="1:15" ht="12.75" customHeight="1">
      <c r="A262" s="1"/>
      <c r="B262" s="1"/>
      <c r="C262" s="61"/>
      <c r="D262" s="61"/>
      <c r="E262" s="61"/>
      <c r="F262" s="61"/>
      <c r="G262" s="61"/>
      <c r="H262" s="61"/>
      <c r="I262" s="61"/>
      <c r="J262" s="61"/>
      <c r="K262" s="61"/>
      <c r="L262" s="62"/>
      <c r="M262" s="1"/>
      <c r="N262" s="1"/>
      <c r="O262" s="1"/>
    </row>
    <row r="263" spans="1:15" ht="12.75" customHeight="1">
      <c r="A263" s="1"/>
      <c r="B263" s="1"/>
      <c r="C263" s="61"/>
      <c r="D263" s="61"/>
      <c r="E263" s="61"/>
      <c r="F263" s="61"/>
      <c r="G263" s="61"/>
      <c r="H263" s="61"/>
      <c r="I263" s="61"/>
      <c r="J263" s="61"/>
      <c r="K263" s="61"/>
      <c r="L263" s="62"/>
      <c r="M263" s="1"/>
      <c r="N263" s="1"/>
      <c r="O263" s="1"/>
    </row>
    <row r="264" spans="1:15" ht="12.75" customHeight="1">
      <c r="A264" s="1"/>
      <c r="B264" s="1"/>
      <c r="C264" s="61"/>
      <c r="D264" s="61"/>
      <c r="E264" s="61"/>
      <c r="F264" s="61"/>
      <c r="G264" s="61"/>
      <c r="H264" s="61"/>
      <c r="I264" s="61"/>
      <c r="J264" s="61"/>
      <c r="K264" s="61"/>
      <c r="L264" s="62"/>
      <c r="M264" s="1"/>
      <c r="N264" s="1"/>
      <c r="O264" s="1"/>
    </row>
    <row r="265" spans="1:15" ht="12.75" customHeight="1">
      <c r="A265" s="1"/>
      <c r="B265" s="1"/>
      <c r="C265" s="61"/>
      <c r="D265" s="61"/>
      <c r="E265" s="61"/>
      <c r="F265" s="61"/>
      <c r="G265" s="61"/>
      <c r="H265" s="61"/>
      <c r="I265" s="61"/>
      <c r="J265" s="61"/>
      <c r="K265" s="61"/>
      <c r="L265" s="62"/>
      <c r="M265" s="1"/>
      <c r="N265" s="1"/>
      <c r="O265" s="1"/>
    </row>
    <row r="266" spans="1:15" ht="12.75" customHeight="1">
      <c r="A266" s="1"/>
      <c r="B266" s="1"/>
      <c r="C266" s="61"/>
      <c r="D266" s="61"/>
      <c r="E266" s="61"/>
      <c r="F266" s="61"/>
      <c r="G266" s="61"/>
      <c r="H266" s="61"/>
      <c r="I266" s="61"/>
      <c r="J266" s="61"/>
      <c r="K266" s="61"/>
      <c r="L266" s="62"/>
      <c r="M266" s="1"/>
      <c r="N266" s="1"/>
      <c r="O266" s="1"/>
    </row>
    <row r="267" spans="1:15" ht="12.75" customHeight="1">
      <c r="A267" s="1"/>
      <c r="B267" s="1"/>
      <c r="C267" s="61"/>
      <c r="D267" s="61"/>
      <c r="E267" s="61"/>
      <c r="F267" s="61"/>
      <c r="G267" s="61"/>
      <c r="H267" s="61"/>
      <c r="I267" s="61"/>
      <c r="J267" s="61"/>
      <c r="K267" s="61"/>
      <c r="L267" s="62"/>
      <c r="M267" s="1"/>
      <c r="N267" s="1"/>
      <c r="O267" s="1"/>
    </row>
    <row r="268" spans="1:15" ht="12.75" customHeight="1">
      <c r="A268" s="1"/>
      <c r="B268" s="1"/>
      <c r="C268" s="61"/>
      <c r="D268" s="61"/>
      <c r="E268" s="61"/>
      <c r="F268" s="61"/>
      <c r="G268" s="61"/>
      <c r="H268" s="61"/>
      <c r="I268" s="61"/>
      <c r="J268" s="61"/>
      <c r="K268" s="61"/>
      <c r="L268" s="62"/>
      <c r="M268" s="1"/>
      <c r="N268" s="1"/>
      <c r="O268" s="1"/>
    </row>
    <row r="269" spans="1:15" ht="12.75" customHeight="1">
      <c r="A269" s="1"/>
      <c r="B269" s="1"/>
      <c r="C269" s="61"/>
      <c r="D269" s="61"/>
      <c r="E269" s="61"/>
      <c r="F269" s="61"/>
      <c r="G269" s="61"/>
      <c r="H269" s="61"/>
      <c r="I269" s="61"/>
      <c r="J269" s="61"/>
      <c r="K269" s="61"/>
      <c r="L269" s="62"/>
      <c r="M269" s="1"/>
      <c r="N269" s="1"/>
      <c r="O269" s="1"/>
    </row>
    <row r="270" spans="1:15" ht="12.75" customHeight="1">
      <c r="A270" s="1"/>
      <c r="B270" s="1"/>
      <c r="C270" s="61"/>
      <c r="D270" s="61"/>
      <c r="E270" s="61"/>
      <c r="F270" s="61"/>
      <c r="G270" s="61"/>
      <c r="H270" s="61"/>
      <c r="I270" s="61"/>
      <c r="J270" s="61"/>
      <c r="K270" s="61"/>
      <c r="L270" s="62"/>
      <c r="M270" s="1"/>
      <c r="N270" s="1"/>
      <c r="O270" s="1"/>
    </row>
    <row r="271" spans="1:15" ht="12.75" customHeight="1">
      <c r="A271" s="1"/>
      <c r="B271" s="1"/>
      <c r="C271" s="61"/>
      <c r="D271" s="61"/>
      <c r="E271" s="61"/>
      <c r="F271" s="61"/>
      <c r="G271" s="61"/>
      <c r="H271" s="61"/>
      <c r="I271" s="61"/>
      <c r="J271" s="61"/>
      <c r="K271" s="61"/>
      <c r="L271" s="62"/>
      <c r="M271" s="1"/>
      <c r="N271" s="1"/>
      <c r="O271" s="1"/>
    </row>
    <row r="272" spans="1:15" ht="12.75" customHeight="1">
      <c r="A272" s="1"/>
      <c r="B272" s="1"/>
      <c r="C272" s="61"/>
      <c r="D272" s="61"/>
      <c r="E272" s="61"/>
      <c r="F272" s="61"/>
      <c r="G272" s="61"/>
      <c r="H272" s="61"/>
      <c r="I272" s="61"/>
      <c r="J272" s="61"/>
      <c r="K272" s="61"/>
      <c r="L272" s="62"/>
      <c r="M272" s="1"/>
      <c r="N272" s="1"/>
      <c r="O272" s="1"/>
    </row>
    <row r="273" spans="1:15" ht="12.75" customHeight="1">
      <c r="A273" s="1"/>
      <c r="B273" s="1"/>
      <c r="C273" s="61"/>
      <c r="D273" s="61"/>
      <c r="E273" s="61"/>
      <c r="F273" s="61"/>
      <c r="G273" s="61"/>
      <c r="H273" s="61"/>
      <c r="I273" s="61"/>
      <c r="J273" s="61"/>
      <c r="K273" s="61"/>
      <c r="L273" s="62"/>
      <c r="M273" s="1"/>
      <c r="N273" s="1"/>
      <c r="O273" s="1"/>
    </row>
    <row r="274" spans="1:15" ht="12.75" customHeight="1">
      <c r="A274" s="1"/>
      <c r="B274" s="1"/>
      <c r="C274" s="61"/>
      <c r="D274" s="61"/>
      <c r="E274" s="61"/>
      <c r="F274" s="61"/>
      <c r="G274" s="61"/>
      <c r="H274" s="61"/>
      <c r="I274" s="61"/>
      <c r="J274" s="61"/>
      <c r="K274" s="61"/>
      <c r="L274" s="62"/>
      <c r="M274" s="1"/>
      <c r="N274" s="1"/>
      <c r="O274" s="1"/>
    </row>
    <row r="275" spans="1:15" ht="12.75" customHeight="1">
      <c r="A275" s="1"/>
      <c r="B275" s="1"/>
      <c r="C275" s="61"/>
      <c r="D275" s="61"/>
      <c r="E275" s="61"/>
      <c r="F275" s="61"/>
      <c r="G275" s="61"/>
      <c r="H275" s="61"/>
      <c r="I275" s="61"/>
      <c r="J275" s="61"/>
      <c r="K275" s="61"/>
      <c r="L275" s="62"/>
      <c r="M275" s="1"/>
      <c r="N275" s="1"/>
      <c r="O275" s="1"/>
    </row>
    <row r="276" spans="1:15" ht="12.75" customHeight="1">
      <c r="A276" s="1"/>
      <c r="B276" s="1"/>
      <c r="C276" s="61"/>
      <c r="D276" s="61"/>
      <c r="E276" s="61"/>
      <c r="F276" s="61"/>
      <c r="G276" s="61"/>
      <c r="H276" s="61"/>
      <c r="I276" s="61"/>
      <c r="J276" s="61"/>
      <c r="K276" s="61"/>
      <c r="L276" s="62"/>
      <c r="M276" s="1"/>
      <c r="N276" s="1"/>
      <c r="O276" s="1"/>
    </row>
    <row r="277" spans="1:15" ht="12.75" customHeight="1">
      <c r="A277" s="1"/>
      <c r="B277" s="1"/>
      <c r="C277" s="61"/>
      <c r="D277" s="61"/>
      <c r="E277" s="61"/>
      <c r="F277" s="61"/>
      <c r="G277" s="61"/>
      <c r="H277" s="61"/>
      <c r="I277" s="61"/>
      <c r="J277" s="61"/>
      <c r="K277" s="61"/>
      <c r="L277" s="62"/>
      <c r="M277" s="1"/>
      <c r="N277" s="1"/>
      <c r="O277" s="1"/>
    </row>
    <row r="278" spans="1:15" ht="12.75" customHeight="1">
      <c r="A278" s="1"/>
      <c r="B278" s="1"/>
      <c r="C278" s="61"/>
      <c r="D278" s="61"/>
      <c r="E278" s="61"/>
      <c r="F278" s="61"/>
      <c r="G278" s="61"/>
      <c r="H278" s="61"/>
      <c r="I278" s="61"/>
      <c r="J278" s="61"/>
      <c r="K278" s="61"/>
      <c r="L278" s="62"/>
      <c r="M278" s="1"/>
      <c r="N278" s="1"/>
      <c r="O278" s="1"/>
    </row>
    <row r="279" spans="1:15" ht="12.75" customHeight="1">
      <c r="A279" s="1"/>
      <c r="B279" s="1"/>
      <c r="C279" s="61"/>
      <c r="D279" s="61"/>
      <c r="E279" s="61"/>
      <c r="F279" s="61"/>
      <c r="G279" s="61"/>
      <c r="H279" s="61"/>
      <c r="I279" s="61"/>
      <c r="J279" s="61"/>
      <c r="K279" s="61"/>
      <c r="L279" s="62"/>
      <c r="M279" s="1"/>
      <c r="N279" s="1"/>
      <c r="O279" s="1"/>
    </row>
    <row r="280" spans="1:15" ht="12.75" customHeight="1">
      <c r="A280" s="1"/>
      <c r="B280" s="1"/>
      <c r="C280" s="61"/>
      <c r="D280" s="61"/>
      <c r="E280" s="61"/>
      <c r="F280" s="61"/>
      <c r="G280" s="61"/>
      <c r="H280" s="61"/>
      <c r="I280" s="61"/>
      <c r="J280" s="61"/>
      <c r="K280" s="61"/>
      <c r="L280" s="62"/>
      <c r="M280" s="1"/>
      <c r="N280" s="1"/>
      <c r="O280" s="1"/>
    </row>
    <row r="281" spans="1:15" ht="12.75" customHeight="1">
      <c r="A281" s="1"/>
      <c r="B281" s="1"/>
      <c r="C281" s="61"/>
      <c r="D281" s="61"/>
      <c r="E281" s="61"/>
      <c r="F281" s="61"/>
      <c r="G281" s="61"/>
      <c r="H281" s="61"/>
      <c r="I281" s="61"/>
      <c r="J281" s="61"/>
      <c r="K281" s="61"/>
      <c r="L281" s="62"/>
      <c r="M281" s="1"/>
      <c r="N281" s="1"/>
      <c r="O281" s="1"/>
    </row>
    <row r="282" spans="1:15" ht="12.75" customHeight="1">
      <c r="A282" s="1"/>
      <c r="B282" s="1"/>
      <c r="C282" s="61"/>
      <c r="D282" s="61"/>
      <c r="E282" s="61"/>
      <c r="F282" s="61"/>
      <c r="G282" s="61"/>
      <c r="H282" s="61"/>
      <c r="I282" s="61"/>
      <c r="J282" s="61"/>
      <c r="K282" s="61"/>
      <c r="L282" s="62"/>
      <c r="M282" s="1"/>
      <c r="N282" s="1"/>
      <c r="O282" s="1"/>
    </row>
    <row r="283" spans="1:15" ht="12.75" customHeight="1">
      <c r="A283" s="1"/>
      <c r="B283" s="1"/>
      <c r="C283" s="61"/>
      <c r="D283" s="61"/>
      <c r="E283" s="61"/>
      <c r="F283" s="61"/>
      <c r="G283" s="61"/>
      <c r="H283" s="61"/>
      <c r="I283" s="61"/>
      <c r="J283" s="61"/>
      <c r="K283" s="61"/>
      <c r="L283" s="62"/>
      <c r="M283" s="1"/>
      <c r="N283" s="1"/>
      <c r="O283" s="1"/>
    </row>
    <row r="284" spans="1:15" ht="12.75" customHeight="1">
      <c r="A284" s="1"/>
      <c r="B284" s="1"/>
      <c r="C284" s="61"/>
      <c r="D284" s="61"/>
      <c r="E284" s="61"/>
      <c r="F284" s="61"/>
      <c r="G284" s="61"/>
      <c r="H284" s="61"/>
      <c r="I284" s="61"/>
      <c r="J284" s="61"/>
      <c r="K284" s="61"/>
      <c r="L284" s="62"/>
      <c r="M284" s="1"/>
      <c r="N284" s="1"/>
      <c r="O284" s="1"/>
    </row>
    <row r="285" spans="1:15" ht="12.75" customHeight="1">
      <c r="A285" s="1"/>
      <c r="B285" s="1"/>
      <c r="C285" s="61"/>
      <c r="D285" s="61"/>
      <c r="E285" s="61"/>
      <c r="F285" s="61"/>
      <c r="G285" s="61"/>
      <c r="H285" s="61"/>
      <c r="I285" s="61"/>
      <c r="J285" s="61"/>
      <c r="K285" s="61"/>
      <c r="L285" s="62"/>
      <c r="M285" s="1"/>
      <c r="N285" s="1"/>
      <c r="O285" s="1"/>
    </row>
    <row r="286" spans="1:15" ht="12.75" customHeight="1">
      <c r="A286" s="1"/>
      <c r="B286" s="1"/>
      <c r="C286" s="61"/>
      <c r="D286" s="61"/>
      <c r="E286" s="61"/>
      <c r="F286" s="61"/>
      <c r="G286" s="61"/>
      <c r="H286" s="61"/>
      <c r="I286" s="61"/>
      <c r="J286" s="61"/>
      <c r="K286" s="61"/>
      <c r="L286" s="62"/>
      <c r="M286" s="1"/>
      <c r="N286" s="1"/>
      <c r="O286" s="1"/>
    </row>
    <row r="287" spans="1:15" ht="12.75" customHeight="1">
      <c r="A287" s="1"/>
      <c r="B287" s="1"/>
      <c r="C287" s="61"/>
      <c r="D287" s="61"/>
      <c r="E287" s="61"/>
      <c r="F287" s="61"/>
      <c r="G287" s="61"/>
      <c r="H287" s="61"/>
      <c r="I287" s="61"/>
      <c r="J287" s="61"/>
      <c r="K287" s="61"/>
      <c r="L287" s="62"/>
      <c r="M287" s="1"/>
      <c r="N287" s="1"/>
      <c r="O287" s="1"/>
    </row>
    <row r="288" spans="1:15" ht="12.75" customHeight="1">
      <c r="A288" s="1"/>
      <c r="B288" s="1"/>
      <c r="C288" s="61"/>
      <c r="D288" s="61"/>
      <c r="E288" s="61"/>
      <c r="F288" s="61"/>
      <c r="G288" s="61"/>
      <c r="H288" s="61"/>
      <c r="I288" s="61"/>
      <c r="J288" s="61"/>
      <c r="K288" s="61"/>
      <c r="L288" s="62"/>
      <c r="M288" s="1"/>
      <c r="N288" s="1"/>
      <c r="O288" s="1"/>
    </row>
    <row r="289" spans="1:15" ht="12.75" customHeight="1">
      <c r="A289" s="1"/>
      <c r="B289" s="1"/>
      <c r="C289" s="61"/>
      <c r="D289" s="61"/>
      <c r="E289" s="61"/>
      <c r="F289" s="61"/>
      <c r="G289" s="61"/>
      <c r="H289" s="61"/>
      <c r="I289" s="61"/>
      <c r="J289" s="61"/>
      <c r="K289" s="61"/>
      <c r="L289" s="62"/>
      <c r="M289" s="1"/>
      <c r="N289" s="1"/>
      <c r="O289" s="1"/>
    </row>
    <row r="290" spans="1:15" ht="12.75" customHeight="1">
      <c r="A290" s="1"/>
      <c r="B290" s="1"/>
      <c r="C290" s="61"/>
      <c r="D290" s="61"/>
      <c r="E290" s="61"/>
      <c r="F290" s="61"/>
      <c r="G290" s="61"/>
      <c r="H290" s="61"/>
      <c r="I290" s="61"/>
      <c r="J290" s="61"/>
      <c r="K290" s="61"/>
      <c r="L290" s="62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62"/>
      <c r="M291" s="1"/>
      <c r="N291" s="1"/>
      <c r="O291" s="1"/>
    </row>
    <row r="292" spans="1:15" ht="12.75" customHeight="1">
      <c r="A292" s="1"/>
      <c r="B292" s="1"/>
      <c r="C292" s="61"/>
      <c r="D292" s="61"/>
      <c r="E292" s="61"/>
      <c r="F292" s="61"/>
      <c r="G292" s="61"/>
      <c r="H292" s="61"/>
      <c r="I292" s="61"/>
      <c r="J292" s="61"/>
      <c r="K292" s="61"/>
      <c r="L292" s="62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62"/>
      <c r="M293" s="1"/>
      <c r="N293" s="1"/>
      <c r="O293" s="1"/>
    </row>
    <row r="294" spans="1:15" ht="12.75" customHeight="1">
      <c r="A294" s="1"/>
      <c r="B294" s="1"/>
      <c r="C294" s="67"/>
      <c r="D294" s="67"/>
      <c r="E294" s="67"/>
      <c r="F294" s="67"/>
      <c r="G294" s="67"/>
      <c r="H294" s="67"/>
      <c r="I294" s="67"/>
      <c r="J294" s="67"/>
      <c r="K294" s="67"/>
      <c r="L294" s="62"/>
      <c r="M294" s="1"/>
      <c r="N294" s="1"/>
      <c r="O294" s="1"/>
    </row>
    <row r="295" spans="1:15" ht="12.75" customHeight="1">
      <c r="A295" s="1"/>
      <c r="B295" s="1"/>
      <c r="C295" s="61"/>
      <c r="D295" s="61"/>
      <c r="E295" s="61"/>
      <c r="F295" s="61"/>
      <c r="G295" s="61"/>
      <c r="H295" s="61"/>
      <c r="I295" s="61"/>
      <c r="J295" s="61"/>
      <c r="K295" s="61"/>
      <c r="L295" s="62"/>
      <c r="M295" s="1"/>
      <c r="N295" s="1"/>
      <c r="O295" s="1"/>
    </row>
    <row r="296" spans="1:15" ht="12.75" customHeight="1">
      <c r="A296" s="1"/>
      <c r="B296" s="1"/>
      <c r="C296" s="61"/>
      <c r="D296" s="61"/>
      <c r="E296" s="61"/>
      <c r="F296" s="61"/>
      <c r="G296" s="61"/>
      <c r="H296" s="61"/>
      <c r="I296" s="61"/>
      <c r="J296" s="61"/>
      <c r="K296" s="61"/>
      <c r="L296" s="62"/>
      <c r="M296" s="1"/>
      <c r="N296" s="1"/>
      <c r="O296" s="1"/>
    </row>
    <row r="297" spans="1:15" ht="12.75" customHeight="1">
      <c r="A297" s="1"/>
      <c r="B297" s="1"/>
      <c r="C297" s="61"/>
      <c r="D297" s="61"/>
      <c r="E297" s="61"/>
      <c r="F297" s="61"/>
      <c r="G297" s="61"/>
      <c r="H297" s="61"/>
      <c r="I297" s="61"/>
      <c r="J297" s="61"/>
      <c r="K297" s="61"/>
      <c r="L297" s="62"/>
      <c r="M297" s="1"/>
      <c r="N297" s="1"/>
      <c r="O297" s="1"/>
    </row>
    <row r="298" spans="1:15" ht="12.75" customHeight="1">
      <c r="A298" s="1"/>
      <c r="B298" s="1"/>
      <c r="C298" s="61"/>
      <c r="D298" s="61"/>
      <c r="E298" s="61"/>
      <c r="F298" s="61"/>
      <c r="G298" s="61"/>
      <c r="H298" s="61"/>
      <c r="I298" s="61"/>
      <c r="J298" s="61"/>
      <c r="K298" s="61"/>
      <c r="L298" s="62"/>
      <c r="M298" s="1"/>
      <c r="N298" s="1"/>
      <c r="O298" s="1"/>
    </row>
    <row r="299" spans="1:15" ht="12.75" customHeight="1">
      <c r="A299" s="1"/>
      <c r="B299" s="1"/>
      <c r="C299" s="61"/>
      <c r="D299" s="61"/>
      <c r="E299" s="61"/>
      <c r="F299" s="61"/>
      <c r="G299" s="61"/>
      <c r="H299" s="61"/>
      <c r="I299" s="61"/>
      <c r="J299" s="61"/>
      <c r="K299" s="61"/>
      <c r="L299" s="62"/>
      <c r="M299" s="1"/>
      <c r="N299" s="1"/>
      <c r="O299" s="1"/>
    </row>
    <row r="300" spans="1:15" ht="12.75" customHeight="1">
      <c r="A300" s="1"/>
      <c r="B300" s="1"/>
      <c r="C300" s="61"/>
      <c r="D300" s="61"/>
      <c r="E300" s="61"/>
      <c r="F300" s="61"/>
      <c r="G300" s="61"/>
      <c r="H300" s="61"/>
      <c r="I300" s="61"/>
      <c r="J300" s="61"/>
      <c r="K300" s="61"/>
      <c r="L300" s="62"/>
      <c r="M300" s="1"/>
      <c r="N300" s="1"/>
      <c r="O300" s="1"/>
    </row>
    <row r="301" spans="1:15" ht="12.75" customHeight="1">
      <c r="A301" s="1"/>
      <c r="B301" s="1"/>
      <c r="C301" s="61"/>
      <c r="D301" s="61"/>
      <c r="E301" s="61"/>
      <c r="F301" s="61"/>
      <c r="G301" s="61"/>
      <c r="H301" s="61"/>
      <c r="I301" s="61"/>
      <c r="J301" s="61"/>
      <c r="K301" s="61"/>
      <c r="L301" s="62"/>
      <c r="M301" s="1"/>
      <c r="N301" s="1"/>
      <c r="O301" s="1"/>
    </row>
    <row r="302" spans="1:15" ht="12.75" customHeight="1">
      <c r="A302" s="1"/>
      <c r="B302" s="1"/>
      <c r="C302" s="61"/>
      <c r="D302" s="61"/>
      <c r="E302" s="61"/>
      <c r="F302" s="61"/>
      <c r="G302" s="61"/>
      <c r="H302" s="61"/>
      <c r="I302" s="61"/>
      <c r="J302" s="61"/>
      <c r="K302" s="61"/>
      <c r="L302" s="62"/>
      <c r="M302" s="1"/>
      <c r="N302" s="1"/>
      <c r="O302" s="1"/>
    </row>
    <row r="303" spans="1:15" ht="12.75" customHeight="1">
      <c r="A303" s="1"/>
      <c r="B303" s="1"/>
      <c r="C303" s="61"/>
      <c r="D303" s="61"/>
      <c r="E303" s="61"/>
      <c r="F303" s="61"/>
      <c r="G303" s="61"/>
      <c r="H303" s="61"/>
      <c r="I303" s="61"/>
      <c r="J303" s="61"/>
      <c r="K303" s="61"/>
      <c r="L303" s="62"/>
      <c r="M303" s="1"/>
      <c r="N303" s="1"/>
      <c r="O303" s="1"/>
    </row>
    <row r="304" spans="1:15" ht="12.75" customHeight="1">
      <c r="A304" s="1"/>
      <c r="B304" s="1"/>
      <c r="C304" s="61"/>
      <c r="D304" s="61"/>
      <c r="E304" s="61"/>
      <c r="F304" s="61"/>
      <c r="G304" s="61"/>
      <c r="H304" s="61"/>
      <c r="I304" s="61"/>
      <c r="J304" s="61"/>
      <c r="K304" s="61"/>
      <c r="L304" s="62"/>
      <c r="M304" s="1"/>
      <c r="N304" s="1"/>
      <c r="O304" s="1"/>
    </row>
    <row r="305" spans="1:15" ht="12.75" customHeight="1">
      <c r="A305" s="1"/>
      <c r="B305" s="1"/>
      <c r="C305" s="61"/>
      <c r="D305" s="61"/>
      <c r="E305" s="61"/>
      <c r="F305" s="61"/>
      <c r="G305" s="61"/>
      <c r="H305" s="61"/>
      <c r="I305" s="61"/>
      <c r="J305" s="61"/>
      <c r="K305" s="61"/>
      <c r="L305" s="62"/>
      <c r="M305" s="1"/>
      <c r="N305" s="1"/>
      <c r="O305" s="1"/>
    </row>
    <row r="306" spans="1:15" ht="12.75" customHeight="1">
      <c r="A306" s="1"/>
      <c r="B306" s="1"/>
      <c r="C306" s="61"/>
      <c r="D306" s="61"/>
      <c r="E306" s="61"/>
      <c r="F306" s="61"/>
      <c r="G306" s="61"/>
      <c r="H306" s="61"/>
      <c r="I306" s="61"/>
      <c r="J306" s="61"/>
      <c r="K306" s="61"/>
      <c r="L306" s="62"/>
      <c r="M306" s="1"/>
      <c r="N306" s="1"/>
      <c r="O306" s="1"/>
    </row>
    <row r="307" spans="1:15" ht="12.75" customHeight="1">
      <c r="A307" s="1"/>
      <c r="B307" s="1"/>
      <c r="C307" s="61"/>
      <c r="D307" s="61"/>
      <c r="E307" s="61"/>
      <c r="F307" s="61"/>
      <c r="G307" s="61"/>
      <c r="H307" s="61"/>
      <c r="I307" s="61"/>
      <c r="J307" s="61"/>
      <c r="K307" s="61"/>
      <c r="L307" s="62"/>
      <c r="M307" s="1"/>
      <c r="N307" s="1"/>
      <c r="O307" s="1"/>
    </row>
    <row r="308" spans="1:15" ht="12.75" customHeight="1">
      <c r="A308" s="1"/>
      <c r="B308" s="1"/>
      <c r="C308" s="61"/>
      <c r="D308" s="61"/>
      <c r="E308" s="61"/>
      <c r="F308" s="61"/>
      <c r="G308" s="61"/>
      <c r="H308" s="61"/>
      <c r="I308" s="61"/>
      <c r="J308" s="61"/>
      <c r="K308" s="61"/>
      <c r="L308" s="62"/>
      <c r="M308" s="1"/>
      <c r="N308" s="1"/>
      <c r="O308" s="1"/>
    </row>
    <row r="309" spans="1:15" ht="12.75" customHeight="1">
      <c r="A309" s="1"/>
      <c r="B309" s="1"/>
      <c r="C309" s="61"/>
      <c r="D309" s="61"/>
      <c r="E309" s="61"/>
      <c r="F309" s="61"/>
      <c r="G309" s="61"/>
      <c r="H309" s="61"/>
      <c r="I309" s="61"/>
      <c r="J309" s="61"/>
      <c r="K309" s="61"/>
      <c r="L309" s="62"/>
      <c r="M309" s="1"/>
      <c r="N309" s="1"/>
      <c r="O309" s="1"/>
    </row>
    <row r="310" spans="1:15" ht="12.75" customHeight="1">
      <c r="A310" s="1"/>
      <c r="B310" s="1"/>
      <c r="C310" s="61"/>
      <c r="D310" s="61"/>
      <c r="E310" s="61"/>
      <c r="F310" s="61"/>
      <c r="G310" s="61"/>
      <c r="H310" s="61"/>
      <c r="I310" s="61"/>
      <c r="J310" s="61"/>
      <c r="K310" s="61"/>
      <c r="L310" s="62"/>
      <c r="M310" s="1"/>
      <c r="N310" s="1"/>
      <c r="O310" s="1"/>
    </row>
    <row r="311" spans="1:15" ht="12.75" customHeight="1">
      <c r="A311" s="1"/>
      <c r="B311" s="1"/>
      <c r="C311" s="61"/>
      <c r="D311" s="61"/>
      <c r="E311" s="61"/>
      <c r="F311" s="61"/>
      <c r="G311" s="61"/>
      <c r="H311" s="61"/>
      <c r="I311" s="61"/>
      <c r="J311" s="61"/>
      <c r="K311" s="61"/>
      <c r="L311" s="62"/>
      <c r="M311" s="1"/>
      <c r="N311" s="1"/>
      <c r="O311" s="1"/>
    </row>
    <row r="312" spans="1:15" ht="12.75" customHeight="1">
      <c r="A312" s="1"/>
      <c r="B312" s="1"/>
      <c r="C312" s="61"/>
      <c r="D312" s="61"/>
      <c r="E312" s="61"/>
      <c r="F312" s="61"/>
      <c r="G312" s="61"/>
      <c r="H312" s="61"/>
      <c r="I312" s="61"/>
      <c r="J312" s="61"/>
      <c r="K312" s="61"/>
      <c r="L312" s="62"/>
      <c r="M312" s="1"/>
      <c r="N312" s="1"/>
      <c r="O312" s="1"/>
    </row>
    <row r="313" spans="1:15" ht="12.75" customHeight="1">
      <c r="A313" s="1"/>
      <c r="B313" s="1"/>
      <c r="C313" s="61"/>
      <c r="D313" s="61"/>
      <c r="E313" s="61"/>
      <c r="F313" s="61"/>
      <c r="G313" s="61"/>
      <c r="H313" s="61"/>
      <c r="I313" s="61"/>
      <c r="J313" s="61"/>
      <c r="K313" s="61"/>
      <c r="L313" s="62"/>
      <c r="M313" s="1"/>
      <c r="N313" s="1"/>
      <c r="O313" s="1"/>
    </row>
    <row r="314" spans="1:15" ht="12.75" customHeight="1">
      <c r="A314" s="1"/>
      <c r="B314" s="1"/>
      <c r="C314" s="61"/>
      <c r="D314" s="61"/>
      <c r="E314" s="61"/>
      <c r="F314" s="61"/>
      <c r="G314" s="61"/>
      <c r="H314" s="61"/>
      <c r="I314" s="61"/>
      <c r="J314" s="61"/>
      <c r="K314" s="61"/>
      <c r="L314" s="62"/>
      <c r="M314" s="1"/>
      <c r="N314" s="1"/>
      <c r="O314" s="1"/>
    </row>
    <row r="315" spans="1:15" ht="12.75" customHeight="1">
      <c r="A315" s="1"/>
      <c r="B315" s="1"/>
      <c r="C315" s="61"/>
      <c r="D315" s="61"/>
      <c r="E315" s="61"/>
      <c r="F315" s="61"/>
      <c r="G315" s="61"/>
      <c r="H315" s="61"/>
      <c r="I315" s="61"/>
      <c r="J315" s="61"/>
      <c r="K315" s="61"/>
      <c r="L315" s="62"/>
      <c r="M315" s="1"/>
      <c r="N315" s="1"/>
      <c r="O315" s="1"/>
    </row>
    <row r="316" spans="1:15" ht="12.75" customHeight="1">
      <c r="A316" s="1"/>
      <c r="B316" s="1"/>
      <c r="C316" s="61"/>
      <c r="D316" s="61"/>
      <c r="E316" s="61"/>
      <c r="F316" s="61"/>
      <c r="G316" s="61"/>
      <c r="H316" s="61"/>
      <c r="I316" s="61"/>
      <c r="J316" s="61"/>
      <c r="K316" s="61"/>
      <c r="L316" s="62"/>
      <c r="M316" s="1"/>
      <c r="N316" s="1"/>
      <c r="O316" s="1"/>
    </row>
    <row r="317" spans="1:15" ht="12.75" customHeight="1">
      <c r="A317" s="1"/>
      <c r="B317" s="1"/>
      <c r="C317" s="61"/>
      <c r="D317" s="61"/>
      <c r="E317" s="61"/>
      <c r="F317" s="61"/>
      <c r="G317" s="61"/>
      <c r="H317" s="61"/>
      <c r="I317" s="61"/>
      <c r="J317" s="61"/>
      <c r="K317" s="61"/>
      <c r="L317" s="62"/>
      <c r="M317" s="1"/>
      <c r="N317" s="1"/>
      <c r="O317" s="1"/>
    </row>
    <row r="318" spans="1:15" ht="12.75" customHeight="1">
      <c r="A318" s="1"/>
      <c r="B318" s="1"/>
      <c r="C318" s="61"/>
      <c r="D318" s="61"/>
      <c r="E318" s="61"/>
      <c r="F318" s="61"/>
      <c r="G318" s="61"/>
      <c r="H318" s="61"/>
      <c r="I318" s="61"/>
      <c r="J318" s="61"/>
      <c r="K318" s="61"/>
      <c r="L318" s="62"/>
      <c r="M318" s="1"/>
      <c r="N318" s="1"/>
      <c r="O318" s="1"/>
    </row>
    <row r="319" spans="1:15" ht="12.75" customHeight="1">
      <c r="A319" s="1"/>
      <c r="B319" s="1"/>
      <c r="C319" s="61"/>
      <c r="D319" s="61"/>
      <c r="E319" s="61"/>
      <c r="F319" s="61"/>
      <c r="G319" s="61"/>
      <c r="H319" s="61"/>
      <c r="I319" s="61"/>
      <c r="J319" s="61"/>
      <c r="K319" s="61"/>
      <c r="L319" s="62"/>
      <c r="M319" s="1"/>
      <c r="N319" s="1"/>
      <c r="O319" s="1"/>
    </row>
    <row r="320" spans="1:15" ht="12.75" customHeight="1">
      <c r="A320" s="1"/>
      <c r="B320" s="1"/>
      <c r="C320" s="61"/>
      <c r="D320" s="61"/>
      <c r="E320" s="61"/>
      <c r="F320" s="61"/>
      <c r="G320" s="61"/>
      <c r="H320" s="61"/>
      <c r="I320" s="61"/>
      <c r="J320" s="61"/>
      <c r="K320" s="61"/>
      <c r="L320" s="62"/>
      <c r="M320" s="1"/>
      <c r="N320" s="1"/>
      <c r="O320" s="1"/>
    </row>
    <row r="321" spans="1:15" ht="12.75" customHeight="1">
      <c r="A321" s="1"/>
      <c r="B321" s="1"/>
      <c r="C321" s="61"/>
      <c r="D321" s="61"/>
      <c r="E321" s="61"/>
      <c r="F321" s="61"/>
      <c r="G321" s="61"/>
      <c r="H321" s="61"/>
      <c r="I321" s="61"/>
      <c r="J321" s="61"/>
      <c r="K321" s="61"/>
      <c r="L321" s="62"/>
      <c r="M321" s="1"/>
      <c r="N321" s="1"/>
      <c r="O321" s="1"/>
    </row>
    <row r="322" spans="1:15" ht="12.75" customHeight="1">
      <c r="A322" s="1"/>
      <c r="B322" s="1"/>
      <c r="C322" s="61"/>
      <c r="D322" s="61"/>
      <c r="E322" s="61"/>
      <c r="F322" s="61"/>
      <c r="G322" s="61"/>
      <c r="H322" s="61"/>
      <c r="I322" s="61"/>
      <c r="J322" s="61"/>
      <c r="K322" s="61"/>
      <c r="L322" s="62"/>
      <c r="M322" s="1"/>
      <c r="N322" s="1"/>
      <c r="O322" s="1"/>
    </row>
    <row r="323" spans="1:15" ht="12.75" customHeight="1">
      <c r="A323" s="1"/>
      <c r="B323" s="1"/>
      <c r="C323" s="61"/>
      <c r="D323" s="61"/>
      <c r="E323" s="61"/>
      <c r="F323" s="61"/>
      <c r="G323" s="61"/>
      <c r="H323" s="61"/>
      <c r="I323" s="61"/>
      <c r="J323" s="61"/>
      <c r="K323" s="61"/>
      <c r="L323" s="62"/>
      <c r="M323" s="1"/>
      <c r="N323" s="1"/>
      <c r="O323" s="1"/>
    </row>
    <row r="324" spans="1:15" ht="12.75" customHeight="1">
      <c r="A324" s="1"/>
      <c r="B324" s="1"/>
      <c r="C324" s="61"/>
      <c r="D324" s="61"/>
      <c r="E324" s="61"/>
      <c r="F324" s="61"/>
      <c r="G324" s="61"/>
      <c r="H324" s="61"/>
      <c r="I324" s="61"/>
      <c r="J324" s="61"/>
      <c r="K324" s="61"/>
      <c r="L324" s="62"/>
      <c r="M324" s="1"/>
      <c r="N324" s="1"/>
      <c r="O324" s="1"/>
    </row>
    <row r="325" spans="1:15" ht="12.75" customHeight="1">
      <c r="A325" s="1"/>
      <c r="B325" s="1"/>
      <c r="C325" s="61"/>
      <c r="D325" s="61"/>
      <c r="E325" s="61"/>
      <c r="F325" s="61"/>
      <c r="G325" s="61"/>
      <c r="H325" s="61"/>
      <c r="I325" s="61"/>
      <c r="J325" s="61"/>
      <c r="K325" s="61"/>
      <c r="L325" s="62"/>
      <c r="M325" s="1"/>
      <c r="N325" s="1"/>
      <c r="O325" s="1"/>
    </row>
    <row r="326" spans="1:15" ht="12.75" customHeight="1">
      <c r="A326" s="1"/>
      <c r="B326" s="1"/>
      <c r="C326" s="61"/>
      <c r="D326" s="61"/>
      <c r="E326" s="61"/>
      <c r="F326" s="61"/>
      <c r="G326" s="61"/>
      <c r="H326" s="61"/>
      <c r="I326" s="61"/>
      <c r="J326" s="61"/>
      <c r="K326" s="61"/>
      <c r="L326" s="62"/>
      <c r="M326" s="1"/>
      <c r="N326" s="1"/>
      <c r="O326" s="1"/>
    </row>
    <row r="327" spans="1:15" ht="12.75" customHeight="1">
      <c r="A327" s="1"/>
      <c r="B327" s="1"/>
      <c r="C327" s="61"/>
      <c r="D327" s="61"/>
      <c r="E327" s="61"/>
      <c r="F327" s="61"/>
      <c r="G327" s="61"/>
      <c r="H327" s="61"/>
      <c r="I327" s="61"/>
      <c r="J327" s="61"/>
      <c r="K327" s="61"/>
      <c r="L327" s="62"/>
      <c r="M327" s="1"/>
      <c r="N327" s="1"/>
      <c r="O327" s="1"/>
    </row>
    <row r="328" spans="1:15" ht="12.75" customHeight="1">
      <c r="A328" s="1"/>
      <c r="B328" s="1"/>
      <c r="C328" s="61"/>
      <c r="D328" s="61"/>
      <c r="E328" s="61"/>
      <c r="F328" s="61"/>
      <c r="G328" s="61"/>
      <c r="H328" s="61"/>
      <c r="I328" s="61"/>
      <c r="J328" s="61"/>
      <c r="K328" s="61"/>
      <c r="L328" s="62"/>
      <c r="M328" s="1"/>
      <c r="N328" s="1"/>
      <c r="O328" s="1"/>
    </row>
    <row r="329" spans="1:15" ht="12.75" customHeight="1">
      <c r="A329" s="1"/>
      <c r="B329" s="1"/>
      <c r="C329" s="61"/>
      <c r="D329" s="61"/>
      <c r="E329" s="61"/>
      <c r="F329" s="61"/>
      <c r="G329" s="61"/>
      <c r="H329" s="61"/>
      <c r="I329" s="61"/>
      <c r="J329" s="61"/>
      <c r="K329" s="61"/>
      <c r="L329" s="62"/>
      <c r="M329" s="1"/>
      <c r="N329" s="1"/>
      <c r="O329" s="1"/>
    </row>
    <row r="330" spans="1:15" ht="12.75" customHeight="1">
      <c r="A330" s="1"/>
      <c r="B330" s="1"/>
      <c r="C330" s="61"/>
      <c r="D330" s="61"/>
      <c r="E330" s="61"/>
      <c r="F330" s="61"/>
      <c r="G330" s="61"/>
      <c r="H330" s="61"/>
      <c r="I330" s="61"/>
      <c r="J330" s="61"/>
      <c r="K330" s="61"/>
      <c r="L330" s="62"/>
      <c r="M330" s="1"/>
      <c r="N330" s="1"/>
      <c r="O330" s="1"/>
    </row>
    <row r="331" spans="1:15" ht="12.75" customHeight="1">
      <c r="A331" s="1"/>
      <c r="B331" s="1"/>
      <c r="C331" s="61"/>
      <c r="D331" s="61"/>
      <c r="E331" s="61"/>
      <c r="F331" s="61"/>
      <c r="G331" s="61"/>
      <c r="H331" s="61"/>
      <c r="I331" s="61"/>
      <c r="J331" s="61"/>
      <c r="K331" s="61"/>
      <c r="L331" s="62"/>
      <c r="M331" s="1"/>
      <c r="N331" s="1"/>
      <c r="O331" s="1"/>
    </row>
    <row r="332" spans="1:15" ht="12.75" customHeight="1">
      <c r="A332" s="1"/>
      <c r="B332" s="1"/>
      <c r="C332" s="61"/>
      <c r="D332" s="61"/>
      <c r="E332" s="61"/>
      <c r="F332" s="61"/>
      <c r="G332" s="61"/>
      <c r="H332" s="61"/>
      <c r="I332" s="61"/>
      <c r="J332" s="61"/>
      <c r="K332" s="61"/>
      <c r="L332" s="62"/>
      <c r="M332" s="1"/>
      <c r="N332" s="1"/>
      <c r="O332" s="1"/>
    </row>
    <row r="333" spans="1:15" ht="12.75" customHeight="1">
      <c r="A333" s="1"/>
      <c r="B333" s="1"/>
      <c r="C333" s="61"/>
      <c r="D333" s="61"/>
      <c r="E333" s="61"/>
      <c r="F333" s="61"/>
      <c r="G333" s="61"/>
      <c r="H333" s="61"/>
      <c r="I333" s="61"/>
      <c r="J333" s="61"/>
      <c r="K333" s="61"/>
      <c r="L333" s="62"/>
      <c r="M333" s="1"/>
      <c r="N333" s="1"/>
      <c r="O333" s="1"/>
    </row>
    <row r="334" spans="1:15" ht="12.75" customHeight="1">
      <c r="A334" s="1"/>
      <c r="B334" s="1"/>
      <c r="C334" s="61"/>
      <c r="D334" s="61"/>
      <c r="E334" s="61"/>
      <c r="F334" s="61"/>
      <c r="G334" s="61"/>
      <c r="H334" s="61"/>
      <c r="I334" s="61"/>
      <c r="J334" s="61"/>
      <c r="K334" s="61"/>
      <c r="L334" s="62"/>
      <c r="M334" s="1"/>
      <c r="N334" s="1"/>
      <c r="O334" s="1"/>
    </row>
    <row r="335" spans="1:15" ht="12.75" customHeight="1">
      <c r="A335" s="1"/>
      <c r="B335" s="1"/>
      <c r="C335" s="67"/>
      <c r="D335" s="67"/>
      <c r="E335" s="61"/>
      <c r="F335" s="61"/>
      <c r="G335" s="61"/>
      <c r="H335" s="67"/>
      <c r="I335" s="67"/>
      <c r="J335" s="67"/>
      <c r="K335" s="67"/>
      <c r="L335" s="62"/>
      <c r="M335" s="1"/>
      <c r="N335" s="1"/>
      <c r="O335" s="1"/>
    </row>
    <row r="336" spans="1:15" ht="12.75" customHeight="1">
      <c r="A336" s="1"/>
      <c r="B336" s="1"/>
      <c r="C336" s="61"/>
      <c r="D336" s="61"/>
      <c r="E336" s="61"/>
      <c r="F336" s="61"/>
      <c r="G336" s="61"/>
      <c r="H336" s="61"/>
      <c r="I336" s="61"/>
      <c r="J336" s="61"/>
      <c r="K336" s="61"/>
      <c r="L336" s="62"/>
      <c r="M336" s="1"/>
      <c r="N336" s="1"/>
      <c r="O336" s="1"/>
    </row>
    <row r="337" spans="1:15" ht="12.75" customHeight="1">
      <c r="A337" s="1"/>
      <c r="B337" s="1"/>
      <c r="C337" s="61"/>
      <c r="D337" s="61"/>
      <c r="E337" s="61"/>
      <c r="F337" s="61"/>
      <c r="G337" s="61"/>
      <c r="H337" s="61"/>
      <c r="I337" s="61"/>
      <c r="J337" s="61"/>
      <c r="K337" s="61"/>
      <c r="L337" s="62"/>
      <c r="M337" s="1"/>
      <c r="N337" s="1"/>
      <c r="O337" s="1"/>
    </row>
    <row r="338" spans="1:15" ht="12.75" customHeight="1">
      <c r="A338" s="1"/>
      <c r="B338" s="1"/>
      <c r="C338" s="61"/>
      <c r="D338" s="61"/>
      <c r="E338" s="61"/>
      <c r="F338" s="61"/>
      <c r="G338" s="61"/>
      <c r="H338" s="61"/>
      <c r="I338" s="61"/>
      <c r="J338" s="61"/>
      <c r="K338" s="61"/>
      <c r="L338" s="62"/>
      <c r="M338" s="1"/>
      <c r="N338" s="1"/>
      <c r="O338" s="1"/>
    </row>
    <row r="339" spans="1:15" ht="12.75" customHeight="1">
      <c r="A339" s="1"/>
      <c r="B339" s="1"/>
      <c r="C339" s="61"/>
      <c r="D339" s="61"/>
      <c r="E339" s="61"/>
      <c r="F339" s="61"/>
      <c r="G339" s="61"/>
      <c r="H339" s="61"/>
      <c r="I339" s="61"/>
      <c r="J339" s="61"/>
      <c r="K339" s="61"/>
      <c r="L339" s="62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1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1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1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1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1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1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1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1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1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1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1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1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1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1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1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1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1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1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1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1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1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1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1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1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1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1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1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1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1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1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1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1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1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1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1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1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1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1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1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1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1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1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1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1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1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1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1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1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1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1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1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1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1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1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0"/>
  <sheetViews>
    <sheetView zoomScale="85" zoomScaleNormal="85" workbookViewId="0">
      <pane ySplit="10" topLeftCell="A11" activePane="bottomLeft" state="frozen"/>
      <selection pane="bottomLeft" activeCell="B17" sqref="B17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81"/>
      <c r="B1" s="482"/>
      <c r="C1" s="71"/>
      <c r="D1" s="7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287</v>
      </c>
      <c r="M5" s="1"/>
      <c r="N5" s="1"/>
      <c r="O5" s="1"/>
    </row>
    <row r="6" spans="1:15" ht="12.75" customHeight="1">
      <c r="A6" s="72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44508</v>
      </c>
      <c r="L6" s="1"/>
      <c r="M6" s="1"/>
      <c r="N6" s="1"/>
      <c r="O6" s="1"/>
    </row>
    <row r="7" spans="1:15" ht="12.75" customHeight="1">
      <c r="B7" s="1"/>
      <c r="C7" s="1" t="s">
        <v>288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9"/>
      <c r="B8" s="5"/>
      <c r="C8" s="5"/>
      <c r="D8" s="5"/>
      <c r="E8" s="5"/>
      <c r="F8" s="5"/>
      <c r="G8" s="73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74" t="s">
        <v>16</v>
      </c>
      <c r="B9" s="476" t="s">
        <v>18</v>
      </c>
      <c r="C9" s="480" t="s">
        <v>20</v>
      </c>
      <c r="D9" s="480" t="s">
        <v>21</v>
      </c>
      <c r="E9" s="471" t="s">
        <v>22</v>
      </c>
      <c r="F9" s="472"/>
      <c r="G9" s="473"/>
      <c r="H9" s="471" t="s">
        <v>23</v>
      </c>
      <c r="I9" s="472"/>
      <c r="J9" s="473"/>
      <c r="K9" s="26"/>
      <c r="L9" s="27"/>
      <c r="M9" s="53"/>
      <c r="N9" s="1"/>
      <c r="O9" s="1"/>
    </row>
    <row r="10" spans="1:15" ht="42.75" customHeight="1">
      <c r="A10" s="478"/>
      <c r="B10" s="479"/>
      <c r="C10" s="479"/>
      <c r="D10" s="479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231</v>
      </c>
      <c r="N10" s="1"/>
      <c r="O10" s="1"/>
    </row>
    <row r="11" spans="1:15" ht="12" customHeight="1">
      <c r="A11" s="31">
        <v>1</v>
      </c>
      <c r="B11" s="31" t="s">
        <v>289</v>
      </c>
      <c r="C11" s="31">
        <v>26669</v>
      </c>
      <c r="D11" s="40">
        <v>26693.966666666664</v>
      </c>
      <c r="E11" s="40">
        <v>26526.933333333327</v>
      </c>
      <c r="F11" s="40">
        <v>26384.866666666665</v>
      </c>
      <c r="G11" s="40">
        <v>26217.833333333328</v>
      </c>
      <c r="H11" s="40">
        <v>26836.033333333326</v>
      </c>
      <c r="I11" s="40">
        <v>27003.066666666658</v>
      </c>
      <c r="J11" s="40">
        <v>27145.133333333324</v>
      </c>
      <c r="K11" s="31">
        <v>26861</v>
      </c>
      <c r="L11" s="31">
        <v>26551.9</v>
      </c>
      <c r="M11" s="31">
        <v>5.8300000000000001E-3</v>
      </c>
      <c r="N11" s="1"/>
      <c r="O11" s="1"/>
    </row>
    <row r="12" spans="1:15" ht="12" customHeight="1">
      <c r="A12" s="31">
        <v>2</v>
      </c>
      <c r="B12" s="31" t="s">
        <v>294</v>
      </c>
      <c r="C12" s="31">
        <v>576.79999999999995</v>
      </c>
      <c r="D12" s="40">
        <v>581.4</v>
      </c>
      <c r="E12" s="40">
        <v>563.09999999999991</v>
      </c>
      <c r="F12" s="40">
        <v>549.4</v>
      </c>
      <c r="G12" s="40">
        <v>531.09999999999991</v>
      </c>
      <c r="H12" s="40">
        <v>595.09999999999991</v>
      </c>
      <c r="I12" s="40">
        <v>613.39999999999986</v>
      </c>
      <c r="J12" s="40">
        <v>627.09999999999991</v>
      </c>
      <c r="K12" s="31">
        <v>599.70000000000005</v>
      </c>
      <c r="L12" s="31">
        <v>567.70000000000005</v>
      </c>
      <c r="M12" s="31">
        <v>0.97406000000000004</v>
      </c>
      <c r="N12" s="1"/>
      <c r="O12" s="1"/>
    </row>
    <row r="13" spans="1:15" ht="12" customHeight="1">
      <c r="A13" s="31">
        <v>3</v>
      </c>
      <c r="B13" s="31" t="s">
        <v>39</v>
      </c>
      <c r="C13" s="31">
        <v>958.55</v>
      </c>
      <c r="D13" s="40">
        <v>956.86666666666667</v>
      </c>
      <c r="E13" s="40">
        <v>952.83333333333337</v>
      </c>
      <c r="F13" s="40">
        <v>947.11666666666667</v>
      </c>
      <c r="G13" s="40">
        <v>943.08333333333337</v>
      </c>
      <c r="H13" s="40">
        <v>962.58333333333337</v>
      </c>
      <c r="I13" s="40">
        <v>966.61666666666667</v>
      </c>
      <c r="J13" s="40">
        <v>972.33333333333337</v>
      </c>
      <c r="K13" s="31">
        <v>960.9</v>
      </c>
      <c r="L13" s="31">
        <v>951.15</v>
      </c>
      <c r="M13" s="31">
        <v>1.5888599999999999</v>
      </c>
      <c r="N13" s="1"/>
      <c r="O13" s="1"/>
    </row>
    <row r="14" spans="1:15" ht="12" customHeight="1">
      <c r="A14" s="31">
        <v>4</v>
      </c>
      <c r="B14" s="31" t="s">
        <v>295</v>
      </c>
      <c r="C14" s="31">
        <v>2795.1</v>
      </c>
      <c r="D14" s="40">
        <v>2798.8166666666671</v>
      </c>
      <c r="E14" s="40">
        <v>2781.5333333333342</v>
      </c>
      <c r="F14" s="40">
        <v>2767.9666666666672</v>
      </c>
      <c r="G14" s="40">
        <v>2750.6833333333343</v>
      </c>
      <c r="H14" s="40">
        <v>2812.3833333333341</v>
      </c>
      <c r="I14" s="40">
        <v>2829.666666666667</v>
      </c>
      <c r="J14" s="40">
        <v>2843.233333333334</v>
      </c>
      <c r="K14" s="31">
        <v>2816.1</v>
      </c>
      <c r="L14" s="31">
        <v>2785.25</v>
      </c>
      <c r="M14" s="31">
        <v>3.6519999999999997E-2</v>
      </c>
      <c r="N14" s="1"/>
      <c r="O14" s="1"/>
    </row>
    <row r="15" spans="1:15" ht="12" customHeight="1">
      <c r="A15" s="31">
        <v>5</v>
      </c>
      <c r="B15" s="31" t="s">
        <v>290</v>
      </c>
      <c r="C15" s="31">
        <v>2105.65</v>
      </c>
      <c r="D15" s="40">
        <v>2096.4500000000003</v>
      </c>
      <c r="E15" s="40">
        <v>2069.2000000000007</v>
      </c>
      <c r="F15" s="40">
        <v>2032.7500000000005</v>
      </c>
      <c r="G15" s="40">
        <v>2005.5000000000009</v>
      </c>
      <c r="H15" s="40">
        <v>2132.9000000000005</v>
      </c>
      <c r="I15" s="40">
        <v>2160.1499999999996</v>
      </c>
      <c r="J15" s="40">
        <v>2196.6000000000004</v>
      </c>
      <c r="K15" s="31">
        <v>2123.6999999999998</v>
      </c>
      <c r="L15" s="31">
        <v>2060</v>
      </c>
      <c r="M15" s="31">
        <v>0.42742999999999998</v>
      </c>
      <c r="N15" s="1"/>
      <c r="O15" s="1"/>
    </row>
    <row r="16" spans="1:15" ht="12" customHeight="1">
      <c r="A16" s="31">
        <v>6</v>
      </c>
      <c r="B16" s="31" t="s">
        <v>239</v>
      </c>
      <c r="C16" s="31">
        <v>20295.05</v>
      </c>
      <c r="D16" s="40">
        <v>20323.95</v>
      </c>
      <c r="E16" s="40">
        <v>20178.45</v>
      </c>
      <c r="F16" s="40">
        <v>20061.849999999999</v>
      </c>
      <c r="G16" s="40">
        <v>19916.349999999999</v>
      </c>
      <c r="H16" s="40">
        <v>20440.550000000003</v>
      </c>
      <c r="I16" s="40">
        <v>20586.050000000003</v>
      </c>
      <c r="J16" s="40">
        <v>20702.650000000005</v>
      </c>
      <c r="K16" s="31">
        <v>20469.45</v>
      </c>
      <c r="L16" s="31">
        <v>20207.349999999999</v>
      </c>
      <c r="M16" s="31">
        <v>1.687E-2</v>
      </c>
      <c r="N16" s="1"/>
      <c r="O16" s="1"/>
    </row>
    <row r="17" spans="1:15" ht="12" customHeight="1">
      <c r="A17" s="31">
        <v>7</v>
      </c>
      <c r="B17" s="31" t="s">
        <v>243</v>
      </c>
      <c r="C17" s="31">
        <v>105.4</v>
      </c>
      <c r="D17" s="40">
        <v>105.7</v>
      </c>
      <c r="E17" s="40">
        <v>104.7</v>
      </c>
      <c r="F17" s="40">
        <v>104</v>
      </c>
      <c r="G17" s="40">
        <v>103</v>
      </c>
      <c r="H17" s="40">
        <v>106.4</v>
      </c>
      <c r="I17" s="40">
        <v>107.4</v>
      </c>
      <c r="J17" s="40">
        <v>108.10000000000001</v>
      </c>
      <c r="K17" s="31">
        <v>106.7</v>
      </c>
      <c r="L17" s="31">
        <v>105</v>
      </c>
      <c r="M17" s="31">
        <v>6.2903099999999998</v>
      </c>
      <c r="N17" s="1"/>
      <c r="O17" s="1"/>
    </row>
    <row r="18" spans="1:15" ht="12" customHeight="1">
      <c r="A18" s="31">
        <v>8</v>
      </c>
      <c r="B18" s="31" t="s">
        <v>41</v>
      </c>
      <c r="C18" s="31">
        <v>289.8</v>
      </c>
      <c r="D18" s="40">
        <v>288.09999999999997</v>
      </c>
      <c r="E18" s="40">
        <v>284.19999999999993</v>
      </c>
      <c r="F18" s="40">
        <v>278.59999999999997</v>
      </c>
      <c r="G18" s="40">
        <v>274.69999999999993</v>
      </c>
      <c r="H18" s="40">
        <v>293.69999999999993</v>
      </c>
      <c r="I18" s="40">
        <v>297.59999999999991</v>
      </c>
      <c r="J18" s="40">
        <v>303.19999999999993</v>
      </c>
      <c r="K18" s="31">
        <v>292</v>
      </c>
      <c r="L18" s="31">
        <v>282.5</v>
      </c>
      <c r="M18" s="31">
        <v>15.93904</v>
      </c>
      <c r="N18" s="1"/>
      <c r="O18" s="1"/>
    </row>
    <row r="19" spans="1:15" ht="12" customHeight="1">
      <c r="A19" s="31">
        <v>9</v>
      </c>
      <c r="B19" s="31" t="s">
        <v>43</v>
      </c>
      <c r="C19" s="31">
        <v>2431.4499999999998</v>
      </c>
      <c r="D19" s="40">
        <v>2429.3166666666666</v>
      </c>
      <c r="E19" s="40">
        <v>2421.1833333333334</v>
      </c>
      <c r="F19" s="40">
        <v>2410.916666666667</v>
      </c>
      <c r="G19" s="40">
        <v>2402.7833333333338</v>
      </c>
      <c r="H19" s="40">
        <v>2439.583333333333</v>
      </c>
      <c r="I19" s="40">
        <v>2447.7166666666662</v>
      </c>
      <c r="J19" s="40">
        <v>2457.9833333333327</v>
      </c>
      <c r="K19" s="31">
        <v>2437.4499999999998</v>
      </c>
      <c r="L19" s="31">
        <v>2419.0500000000002</v>
      </c>
      <c r="M19" s="31">
        <v>0.68940000000000001</v>
      </c>
      <c r="N19" s="1"/>
      <c r="O19" s="1"/>
    </row>
    <row r="20" spans="1:15" ht="12" customHeight="1">
      <c r="A20" s="31">
        <v>10</v>
      </c>
      <c r="B20" s="31" t="s">
        <v>45</v>
      </c>
      <c r="C20" s="31">
        <v>1489.45</v>
      </c>
      <c r="D20" s="40">
        <v>1494.6499999999999</v>
      </c>
      <c r="E20" s="40">
        <v>1477.7999999999997</v>
      </c>
      <c r="F20" s="40">
        <v>1466.1499999999999</v>
      </c>
      <c r="G20" s="40">
        <v>1449.2999999999997</v>
      </c>
      <c r="H20" s="40">
        <v>1506.2999999999997</v>
      </c>
      <c r="I20" s="40">
        <v>1523.1499999999996</v>
      </c>
      <c r="J20" s="40">
        <v>1534.7999999999997</v>
      </c>
      <c r="K20" s="31">
        <v>1511.5</v>
      </c>
      <c r="L20" s="31">
        <v>1483</v>
      </c>
      <c r="M20" s="31">
        <v>2.72261</v>
      </c>
      <c r="N20" s="1"/>
      <c r="O20" s="1"/>
    </row>
    <row r="21" spans="1:15" ht="12" customHeight="1">
      <c r="A21" s="31">
        <v>11</v>
      </c>
      <c r="B21" s="31" t="s">
        <v>240</v>
      </c>
      <c r="C21" s="31">
        <v>1200.4000000000001</v>
      </c>
      <c r="D21" s="40">
        <v>1206.7666666666667</v>
      </c>
      <c r="E21" s="40">
        <v>1188.7333333333333</v>
      </c>
      <c r="F21" s="40">
        <v>1177.0666666666666</v>
      </c>
      <c r="G21" s="40">
        <v>1159.0333333333333</v>
      </c>
      <c r="H21" s="40">
        <v>1218.4333333333334</v>
      </c>
      <c r="I21" s="40">
        <v>1236.4666666666667</v>
      </c>
      <c r="J21" s="40">
        <v>1248.1333333333334</v>
      </c>
      <c r="K21" s="31">
        <v>1224.8</v>
      </c>
      <c r="L21" s="31">
        <v>1195.0999999999999</v>
      </c>
      <c r="M21" s="31">
        <v>0.37041000000000002</v>
      </c>
      <c r="N21" s="1"/>
      <c r="O21" s="1"/>
    </row>
    <row r="22" spans="1:15" ht="12" customHeight="1">
      <c r="A22" s="31">
        <v>12</v>
      </c>
      <c r="B22" s="31" t="s">
        <v>46</v>
      </c>
      <c r="C22" s="31">
        <v>713.7</v>
      </c>
      <c r="D22" s="40">
        <v>714.38333333333333</v>
      </c>
      <c r="E22" s="40">
        <v>712.31666666666661</v>
      </c>
      <c r="F22" s="40">
        <v>710.93333333333328</v>
      </c>
      <c r="G22" s="40">
        <v>708.86666666666656</v>
      </c>
      <c r="H22" s="40">
        <v>715.76666666666665</v>
      </c>
      <c r="I22" s="40">
        <v>717.83333333333348</v>
      </c>
      <c r="J22" s="40">
        <v>719.2166666666667</v>
      </c>
      <c r="K22" s="31">
        <v>716.45</v>
      </c>
      <c r="L22" s="31">
        <v>713</v>
      </c>
      <c r="M22" s="31">
        <v>4.53287</v>
      </c>
      <c r="N22" s="1"/>
      <c r="O22" s="1"/>
    </row>
    <row r="23" spans="1:15" ht="12.75" customHeight="1">
      <c r="A23" s="31">
        <v>13</v>
      </c>
      <c r="B23" s="31" t="s">
        <v>242</v>
      </c>
      <c r="C23" s="31">
        <v>1817.5</v>
      </c>
      <c r="D23" s="40">
        <v>1830.95</v>
      </c>
      <c r="E23" s="40">
        <v>1776.9</v>
      </c>
      <c r="F23" s="40">
        <v>1736.3</v>
      </c>
      <c r="G23" s="40">
        <v>1682.25</v>
      </c>
      <c r="H23" s="40">
        <v>1871.5500000000002</v>
      </c>
      <c r="I23" s="40">
        <v>1925.6</v>
      </c>
      <c r="J23" s="40">
        <v>1966.2000000000003</v>
      </c>
      <c r="K23" s="31">
        <v>1885</v>
      </c>
      <c r="L23" s="31">
        <v>1790.35</v>
      </c>
      <c r="M23" s="31">
        <v>0.13649</v>
      </c>
      <c r="N23" s="1"/>
      <c r="O23" s="1"/>
    </row>
    <row r="24" spans="1:15" ht="12.75" customHeight="1">
      <c r="A24" s="31">
        <v>14</v>
      </c>
      <c r="B24" s="31" t="s">
        <v>296</v>
      </c>
      <c r="C24" s="31">
        <v>364.15</v>
      </c>
      <c r="D24" s="40">
        <v>364.83333333333331</v>
      </c>
      <c r="E24" s="40">
        <v>361.31666666666661</v>
      </c>
      <c r="F24" s="40">
        <v>358.48333333333329</v>
      </c>
      <c r="G24" s="40">
        <v>354.96666666666658</v>
      </c>
      <c r="H24" s="40">
        <v>367.66666666666663</v>
      </c>
      <c r="I24" s="40">
        <v>371.18333333333339</v>
      </c>
      <c r="J24" s="40">
        <v>374.01666666666665</v>
      </c>
      <c r="K24" s="31">
        <v>368.35</v>
      </c>
      <c r="L24" s="31">
        <v>362</v>
      </c>
      <c r="M24" s="31">
        <v>0.62687999999999999</v>
      </c>
      <c r="N24" s="1"/>
      <c r="O24" s="1"/>
    </row>
    <row r="25" spans="1:15" ht="12.75" customHeight="1">
      <c r="A25" s="31">
        <v>15</v>
      </c>
      <c r="B25" s="31" t="s">
        <v>297</v>
      </c>
      <c r="C25" s="31">
        <v>211.7</v>
      </c>
      <c r="D25" s="40">
        <v>212.18333333333331</v>
      </c>
      <c r="E25" s="40">
        <v>210.46666666666661</v>
      </c>
      <c r="F25" s="40">
        <v>209.23333333333329</v>
      </c>
      <c r="G25" s="40">
        <v>207.51666666666659</v>
      </c>
      <c r="H25" s="40">
        <v>213.41666666666663</v>
      </c>
      <c r="I25" s="40">
        <v>215.13333333333333</v>
      </c>
      <c r="J25" s="40">
        <v>216.36666666666665</v>
      </c>
      <c r="K25" s="31">
        <v>213.9</v>
      </c>
      <c r="L25" s="31">
        <v>210.95</v>
      </c>
      <c r="M25" s="31">
        <v>1.0782400000000001</v>
      </c>
      <c r="N25" s="1"/>
      <c r="O25" s="1"/>
    </row>
    <row r="26" spans="1:15" ht="12.75" customHeight="1">
      <c r="A26" s="31">
        <v>16</v>
      </c>
      <c r="B26" s="31" t="s">
        <v>298</v>
      </c>
      <c r="C26" s="31">
        <v>1082.6500000000001</v>
      </c>
      <c r="D26" s="40">
        <v>1076.6499999999999</v>
      </c>
      <c r="E26" s="40">
        <v>1067.9999999999998</v>
      </c>
      <c r="F26" s="40">
        <v>1053.3499999999999</v>
      </c>
      <c r="G26" s="40">
        <v>1044.6999999999998</v>
      </c>
      <c r="H26" s="40">
        <v>1091.2999999999997</v>
      </c>
      <c r="I26" s="40">
        <v>1099.9499999999998</v>
      </c>
      <c r="J26" s="40">
        <v>1114.5999999999997</v>
      </c>
      <c r="K26" s="31">
        <v>1085.3</v>
      </c>
      <c r="L26" s="31">
        <v>1062</v>
      </c>
      <c r="M26" s="31">
        <v>0.83230000000000004</v>
      </c>
      <c r="N26" s="1"/>
      <c r="O26" s="1"/>
    </row>
    <row r="27" spans="1:15" ht="12.75" customHeight="1">
      <c r="A27" s="31">
        <v>17</v>
      </c>
      <c r="B27" s="31" t="s">
        <v>292</v>
      </c>
      <c r="C27" s="31">
        <v>1905.9</v>
      </c>
      <c r="D27" s="40">
        <v>1905.7666666666667</v>
      </c>
      <c r="E27" s="40">
        <v>1892.5333333333333</v>
      </c>
      <c r="F27" s="40">
        <v>1879.1666666666667</v>
      </c>
      <c r="G27" s="40">
        <v>1865.9333333333334</v>
      </c>
      <c r="H27" s="40">
        <v>1919.1333333333332</v>
      </c>
      <c r="I27" s="40">
        <v>1932.3666666666663</v>
      </c>
      <c r="J27" s="40">
        <v>1945.7333333333331</v>
      </c>
      <c r="K27" s="31">
        <v>1919</v>
      </c>
      <c r="L27" s="31">
        <v>1892.4</v>
      </c>
      <c r="M27" s="31">
        <v>1.7129999999999999E-2</v>
      </c>
      <c r="N27" s="1"/>
      <c r="O27" s="1"/>
    </row>
    <row r="28" spans="1:15" ht="12.75" customHeight="1">
      <c r="A28" s="31">
        <v>18</v>
      </c>
      <c r="B28" s="31" t="s">
        <v>244</v>
      </c>
      <c r="C28" s="31">
        <v>2188.3000000000002</v>
      </c>
      <c r="D28" s="40">
        <v>2192.1000000000004</v>
      </c>
      <c r="E28" s="40">
        <v>2174.3000000000006</v>
      </c>
      <c r="F28" s="40">
        <v>2160.3000000000002</v>
      </c>
      <c r="G28" s="40">
        <v>2142.5000000000005</v>
      </c>
      <c r="H28" s="40">
        <v>2206.1000000000008</v>
      </c>
      <c r="I28" s="40">
        <v>2223.9</v>
      </c>
      <c r="J28" s="40">
        <v>2237.900000000001</v>
      </c>
      <c r="K28" s="31">
        <v>2209.9</v>
      </c>
      <c r="L28" s="31">
        <v>2178.1</v>
      </c>
      <c r="M28" s="31">
        <v>5.2789999999999997E-2</v>
      </c>
      <c r="N28" s="1"/>
      <c r="O28" s="1"/>
    </row>
    <row r="29" spans="1:15" ht="12.75" customHeight="1">
      <c r="A29" s="31">
        <v>19</v>
      </c>
      <c r="B29" s="31" t="s">
        <v>300</v>
      </c>
      <c r="C29" s="31">
        <v>107.15</v>
      </c>
      <c r="D29" s="40">
        <v>107.11666666666667</v>
      </c>
      <c r="E29" s="40">
        <v>106.43333333333335</v>
      </c>
      <c r="F29" s="40">
        <v>105.71666666666668</v>
      </c>
      <c r="G29" s="40">
        <v>105.03333333333336</v>
      </c>
      <c r="H29" s="40">
        <v>107.83333333333334</v>
      </c>
      <c r="I29" s="40">
        <v>108.51666666666668</v>
      </c>
      <c r="J29" s="40">
        <v>109.23333333333333</v>
      </c>
      <c r="K29" s="31">
        <v>107.8</v>
      </c>
      <c r="L29" s="31">
        <v>106.4</v>
      </c>
      <c r="M29" s="31">
        <v>0.49476999999999999</v>
      </c>
      <c r="N29" s="1"/>
      <c r="O29" s="1"/>
    </row>
    <row r="30" spans="1:15" ht="12.75" customHeight="1">
      <c r="A30" s="31">
        <v>20</v>
      </c>
      <c r="B30" s="31" t="s">
        <v>48</v>
      </c>
      <c r="C30" s="31">
        <v>3648.1</v>
      </c>
      <c r="D30" s="40">
        <v>3654.2999999999997</v>
      </c>
      <c r="E30" s="40">
        <v>3638.6999999999994</v>
      </c>
      <c r="F30" s="40">
        <v>3629.2999999999997</v>
      </c>
      <c r="G30" s="40">
        <v>3613.6999999999994</v>
      </c>
      <c r="H30" s="40">
        <v>3663.6999999999994</v>
      </c>
      <c r="I30" s="40">
        <v>3679.2999999999997</v>
      </c>
      <c r="J30" s="40">
        <v>3688.6999999999994</v>
      </c>
      <c r="K30" s="31">
        <v>3669.9</v>
      </c>
      <c r="L30" s="31">
        <v>3644.9</v>
      </c>
      <c r="M30" s="31">
        <v>3.7039999999999997E-2</v>
      </c>
      <c r="N30" s="1"/>
      <c r="O30" s="1"/>
    </row>
    <row r="31" spans="1:15" ht="12.75" customHeight="1">
      <c r="A31" s="31">
        <v>21</v>
      </c>
      <c r="B31" s="31" t="s">
        <v>301</v>
      </c>
      <c r="C31" s="31">
        <v>3376.55</v>
      </c>
      <c r="D31" s="40">
        <v>3343.4666666666667</v>
      </c>
      <c r="E31" s="40">
        <v>3291.9833333333336</v>
      </c>
      <c r="F31" s="40">
        <v>3207.416666666667</v>
      </c>
      <c r="G31" s="40">
        <v>3155.9333333333338</v>
      </c>
      <c r="H31" s="40">
        <v>3428.0333333333333</v>
      </c>
      <c r="I31" s="40">
        <v>3479.516666666666</v>
      </c>
      <c r="J31" s="40">
        <v>3564.083333333333</v>
      </c>
      <c r="K31" s="31">
        <v>3394.95</v>
      </c>
      <c r="L31" s="31">
        <v>3258.9</v>
      </c>
      <c r="M31" s="31">
        <v>0.23682</v>
      </c>
      <c r="N31" s="1"/>
      <c r="O31" s="1"/>
    </row>
    <row r="32" spans="1:15" ht="12.75" customHeight="1">
      <c r="A32" s="31">
        <v>22</v>
      </c>
      <c r="B32" s="31" t="s">
        <v>302</v>
      </c>
      <c r="C32" s="31">
        <v>23</v>
      </c>
      <c r="D32" s="40">
        <v>22.983333333333334</v>
      </c>
      <c r="E32" s="40">
        <v>22.866666666666667</v>
      </c>
      <c r="F32" s="40">
        <v>22.733333333333334</v>
      </c>
      <c r="G32" s="40">
        <v>22.616666666666667</v>
      </c>
      <c r="H32" s="40">
        <v>23.116666666666667</v>
      </c>
      <c r="I32" s="40">
        <v>23.233333333333334</v>
      </c>
      <c r="J32" s="40">
        <v>23.366666666666667</v>
      </c>
      <c r="K32" s="31">
        <v>23.1</v>
      </c>
      <c r="L32" s="31">
        <v>22.85</v>
      </c>
      <c r="M32" s="31">
        <v>19.481110000000001</v>
      </c>
      <c r="N32" s="1"/>
      <c r="O32" s="1"/>
    </row>
    <row r="33" spans="1:15" ht="12.75" customHeight="1">
      <c r="A33" s="31">
        <v>23</v>
      </c>
      <c r="B33" s="31" t="s">
        <v>50</v>
      </c>
      <c r="C33" s="31">
        <v>703</v>
      </c>
      <c r="D33" s="40">
        <v>702.58333333333337</v>
      </c>
      <c r="E33" s="40">
        <v>700.41666666666674</v>
      </c>
      <c r="F33" s="40">
        <v>697.83333333333337</v>
      </c>
      <c r="G33" s="40">
        <v>695.66666666666674</v>
      </c>
      <c r="H33" s="40">
        <v>705.16666666666674</v>
      </c>
      <c r="I33" s="40">
        <v>707.33333333333348</v>
      </c>
      <c r="J33" s="40">
        <v>709.91666666666674</v>
      </c>
      <c r="K33" s="31">
        <v>704.75</v>
      </c>
      <c r="L33" s="31">
        <v>700</v>
      </c>
      <c r="M33" s="31">
        <v>1.4873799999999999</v>
      </c>
      <c r="N33" s="1"/>
      <c r="O33" s="1"/>
    </row>
    <row r="34" spans="1:15" ht="12.75" customHeight="1">
      <c r="A34" s="31">
        <v>24</v>
      </c>
      <c r="B34" s="31" t="s">
        <v>303</v>
      </c>
      <c r="C34" s="31">
        <v>3551.25</v>
      </c>
      <c r="D34" s="40">
        <v>3554.1166666666668</v>
      </c>
      <c r="E34" s="40">
        <v>3499.3833333333337</v>
      </c>
      <c r="F34" s="40">
        <v>3447.5166666666669</v>
      </c>
      <c r="G34" s="40">
        <v>3392.7833333333338</v>
      </c>
      <c r="H34" s="40">
        <v>3605.9833333333336</v>
      </c>
      <c r="I34" s="40">
        <v>3660.7166666666672</v>
      </c>
      <c r="J34" s="40">
        <v>3712.5833333333335</v>
      </c>
      <c r="K34" s="31">
        <v>3608.85</v>
      </c>
      <c r="L34" s="31">
        <v>3502.25</v>
      </c>
      <c r="M34" s="31">
        <v>0.31247999999999998</v>
      </c>
      <c r="N34" s="1"/>
      <c r="O34" s="1"/>
    </row>
    <row r="35" spans="1:15" ht="12.75" customHeight="1">
      <c r="A35" s="31">
        <v>25</v>
      </c>
      <c r="B35" s="31" t="s">
        <v>51</v>
      </c>
      <c r="C35" s="31">
        <v>413.2</v>
      </c>
      <c r="D35" s="40">
        <v>413.38333333333338</v>
      </c>
      <c r="E35" s="40">
        <v>412.06666666666678</v>
      </c>
      <c r="F35" s="40">
        <v>410.93333333333339</v>
      </c>
      <c r="G35" s="40">
        <v>409.61666666666679</v>
      </c>
      <c r="H35" s="40">
        <v>414.51666666666677</v>
      </c>
      <c r="I35" s="40">
        <v>415.83333333333337</v>
      </c>
      <c r="J35" s="40">
        <v>416.96666666666675</v>
      </c>
      <c r="K35" s="31">
        <v>414.7</v>
      </c>
      <c r="L35" s="31">
        <v>412.25</v>
      </c>
      <c r="M35" s="31">
        <v>3.20391</v>
      </c>
      <c r="N35" s="1"/>
      <c r="O35" s="1"/>
    </row>
    <row r="36" spans="1:15" ht="12.75" customHeight="1">
      <c r="A36" s="31">
        <v>26</v>
      </c>
      <c r="B36" s="31" t="s">
        <v>304</v>
      </c>
      <c r="C36" s="31">
        <v>1246.3</v>
      </c>
      <c r="D36" s="40">
        <v>1246.7833333333333</v>
      </c>
      <c r="E36" s="40">
        <v>1232.5166666666667</v>
      </c>
      <c r="F36" s="40">
        <v>1218.7333333333333</v>
      </c>
      <c r="G36" s="40">
        <v>1204.4666666666667</v>
      </c>
      <c r="H36" s="40">
        <v>1260.5666666666666</v>
      </c>
      <c r="I36" s="40">
        <v>1274.833333333333</v>
      </c>
      <c r="J36" s="40">
        <v>1288.6166666666666</v>
      </c>
      <c r="K36" s="31">
        <v>1261.05</v>
      </c>
      <c r="L36" s="31">
        <v>1233</v>
      </c>
      <c r="M36" s="31">
        <v>1.35738</v>
      </c>
      <c r="N36" s="1"/>
      <c r="O36" s="1"/>
    </row>
    <row r="37" spans="1:15" ht="12.75" customHeight="1">
      <c r="A37" s="31">
        <v>27</v>
      </c>
      <c r="B37" s="31" t="s">
        <v>821</v>
      </c>
      <c r="C37" s="31">
        <v>805.05</v>
      </c>
      <c r="D37" s="40">
        <v>807.01666666666677</v>
      </c>
      <c r="E37" s="40">
        <v>799.03333333333353</v>
      </c>
      <c r="F37" s="40">
        <v>793.01666666666677</v>
      </c>
      <c r="G37" s="40">
        <v>785.03333333333353</v>
      </c>
      <c r="H37" s="40">
        <v>813.03333333333353</v>
      </c>
      <c r="I37" s="40">
        <v>821.01666666666688</v>
      </c>
      <c r="J37" s="40">
        <v>827.03333333333353</v>
      </c>
      <c r="K37" s="31">
        <v>815</v>
      </c>
      <c r="L37" s="31">
        <v>801</v>
      </c>
      <c r="M37" s="31">
        <v>0.12714</v>
      </c>
      <c r="N37" s="1"/>
      <c r="O37" s="1"/>
    </row>
    <row r="38" spans="1:15" ht="12.75" customHeight="1">
      <c r="A38" s="31">
        <v>28</v>
      </c>
      <c r="B38" s="31" t="s">
        <v>293</v>
      </c>
      <c r="C38" s="31">
        <v>862.45</v>
      </c>
      <c r="D38" s="40">
        <v>860.81666666666661</v>
      </c>
      <c r="E38" s="40">
        <v>856.63333333333321</v>
      </c>
      <c r="F38" s="40">
        <v>850.81666666666661</v>
      </c>
      <c r="G38" s="40">
        <v>846.63333333333321</v>
      </c>
      <c r="H38" s="40">
        <v>866.63333333333321</v>
      </c>
      <c r="I38" s="40">
        <v>870.81666666666661</v>
      </c>
      <c r="J38" s="40">
        <v>876.63333333333321</v>
      </c>
      <c r="K38" s="31">
        <v>865</v>
      </c>
      <c r="L38" s="31">
        <v>855</v>
      </c>
      <c r="M38" s="31">
        <v>1.5300499999999999</v>
      </c>
      <c r="N38" s="1"/>
      <c r="O38" s="1"/>
    </row>
    <row r="39" spans="1:15" ht="12.75" customHeight="1">
      <c r="A39" s="31">
        <v>29</v>
      </c>
      <c r="B39" s="31" t="s">
        <v>52</v>
      </c>
      <c r="C39" s="31">
        <v>778.05</v>
      </c>
      <c r="D39" s="40">
        <v>777.19999999999993</v>
      </c>
      <c r="E39" s="40">
        <v>774.19999999999982</v>
      </c>
      <c r="F39" s="40">
        <v>770.34999999999991</v>
      </c>
      <c r="G39" s="40">
        <v>767.3499999999998</v>
      </c>
      <c r="H39" s="40">
        <v>781.04999999999984</v>
      </c>
      <c r="I39" s="40">
        <v>784.05000000000007</v>
      </c>
      <c r="J39" s="40">
        <v>787.89999999999986</v>
      </c>
      <c r="K39" s="31">
        <v>780.2</v>
      </c>
      <c r="L39" s="31">
        <v>773.35</v>
      </c>
      <c r="M39" s="31">
        <v>0.23497999999999999</v>
      </c>
      <c r="N39" s="1"/>
      <c r="O39" s="1"/>
    </row>
    <row r="40" spans="1:15" ht="12.75" customHeight="1">
      <c r="A40" s="31">
        <v>30</v>
      </c>
      <c r="B40" s="31" t="s">
        <v>53</v>
      </c>
      <c r="C40" s="31">
        <v>4438.55</v>
      </c>
      <c r="D40" s="40">
        <v>4445.4666666666662</v>
      </c>
      <c r="E40" s="40">
        <v>4412.9333333333325</v>
      </c>
      <c r="F40" s="40">
        <v>4387.3166666666666</v>
      </c>
      <c r="G40" s="40">
        <v>4354.7833333333328</v>
      </c>
      <c r="H40" s="40">
        <v>4471.0833333333321</v>
      </c>
      <c r="I40" s="40">
        <v>4503.6166666666668</v>
      </c>
      <c r="J40" s="40">
        <v>4529.2333333333318</v>
      </c>
      <c r="K40" s="31">
        <v>4478</v>
      </c>
      <c r="L40" s="31">
        <v>4419.8500000000004</v>
      </c>
      <c r="M40" s="31">
        <v>0.69818000000000002</v>
      </c>
      <c r="N40" s="1"/>
      <c r="O40" s="1"/>
    </row>
    <row r="41" spans="1:15" ht="12.75" customHeight="1">
      <c r="A41" s="31">
        <v>31</v>
      </c>
      <c r="B41" s="31" t="s">
        <v>54</v>
      </c>
      <c r="C41" s="31">
        <v>222.55</v>
      </c>
      <c r="D41" s="40">
        <v>222.45000000000002</v>
      </c>
      <c r="E41" s="40">
        <v>221.40000000000003</v>
      </c>
      <c r="F41" s="40">
        <v>220.25000000000003</v>
      </c>
      <c r="G41" s="40">
        <v>219.20000000000005</v>
      </c>
      <c r="H41" s="40">
        <v>223.60000000000002</v>
      </c>
      <c r="I41" s="40">
        <v>224.65000000000003</v>
      </c>
      <c r="J41" s="40">
        <v>225.8</v>
      </c>
      <c r="K41" s="31">
        <v>223.5</v>
      </c>
      <c r="L41" s="31">
        <v>221.3</v>
      </c>
      <c r="M41" s="31">
        <v>2.9416199999999999</v>
      </c>
      <c r="N41" s="1"/>
      <c r="O41" s="1"/>
    </row>
    <row r="42" spans="1:15" ht="12.75" customHeight="1">
      <c r="A42" s="31">
        <v>32</v>
      </c>
      <c r="B42" s="31" t="s">
        <v>305</v>
      </c>
      <c r="C42" s="31">
        <v>444.6</v>
      </c>
      <c r="D42" s="40">
        <v>441.23333333333335</v>
      </c>
      <c r="E42" s="40">
        <v>433.36666666666667</v>
      </c>
      <c r="F42" s="40">
        <v>422.13333333333333</v>
      </c>
      <c r="G42" s="40">
        <v>414.26666666666665</v>
      </c>
      <c r="H42" s="40">
        <v>452.4666666666667</v>
      </c>
      <c r="I42" s="40">
        <v>460.33333333333337</v>
      </c>
      <c r="J42" s="40">
        <v>471.56666666666672</v>
      </c>
      <c r="K42" s="31">
        <v>449.1</v>
      </c>
      <c r="L42" s="31">
        <v>430</v>
      </c>
      <c r="M42" s="31">
        <v>1.24322</v>
      </c>
      <c r="N42" s="1"/>
      <c r="O42" s="1"/>
    </row>
    <row r="43" spans="1:15" ht="12.75" customHeight="1">
      <c r="A43" s="31">
        <v>33</v>
      </c>
      <c r="B43" s="31" t="s">
        <v>306</v>
      </c>
      <c r="C43" s="31">
        <v>107.75</v>
      </c>
      <c r="D43" s="40">
        <v>107.31666666666666</v>
      </c>
      <c r="E43" s="40">
        <v>106.43333333333332</v>
      </c>
      <c r="F43" s="40">
        <v>105.11666666666666</v>
      </c>
      <c r="G43" s="40">
        <v>104.23333333333332</v>
      </c>
      <c r="H43" s="40">
        <v>108.63333333333333</v>
      </c>
      <c r="I43" s="40">
        <v>109.51666666666665</v>
      </c>
      <c r="J43" s="40">
        <v>110.83333333333333</v>
      </c>
      <c r="K43" s="31">
        <v>108.2</v>
      </c>
      <c r="L43" s="31">
        <v>106</v>
      </c>
      <c r="M43" s="31">
        <v>2.8418100000000002</v>
      </c>
      <c r="N43" s="1"/>
      <c r="O43" s="1"/>
    </row>
    <row r="44" spans="1:15" ht="12.75" customHeight="1">
      <c r="A44" s="31">
        <v>34</v>
      </c>
      <c r="B44" s="31" t="s">
        <v>55</v>
      </c>
      <c r="C44" s="31">
        <v>144.94999999999999</v>
      </c>
      <c r="D44" s="40">
        <v>144.61666666666667</v>
      </c>
      <c r="E44" s="40">
        <v>143.98333333333335</v>
      </c>
      <c r="F44" s="40">
        <v>143.01666666666668</v>
      </c>
      <c r="G44" s="40">
        <v>142.38333333333335</v>
      </c>
      <c r="H44" s="40">
        <v>145.58333333333334</v>
      </c>
      <c r="I44" s="40">
        <v>146.21666666666667</v>
      </c>
      <c r="J44" s="40">
        <v>147.18333333333334</v>
      </c>
      <c r="K44" s="31">
        <v>145.25</v>
      </c>
      <c r="L44" s="31">
        <v>143.65</v>
      </c>
      <c r="M44" s="31">
        <v>20.85464</v>
      </c>
      <c r="N44" s="1"/>
      <c r="O44" s="1"/>
    </row>
    <row r="45" spans="1:15" ht="12.75" customHeight="1">
      <c r="A45" s="31">
        <v>35</v>
      </c>
      <c r="B45" s="31" t="s">
        <v>57</v>
      </c>
      <c r="C45" s="31">
        <v>3159.25</v>
      </c>
      <c r="D45" s="40">
        <v>3164.75</v>
      </c>
      <c r="E45" s="40">
        <v>3139.5</v>
      </c>
      <c r="F45" s="40">
        <v>3119.75</v>
      </c>
      <c r="G45" s="40">
        <v>3094.5</v>
      </c>
      <c r="H45" s="40">
        <v>3184.5</v>
      </c>
      <c r="I45" s="40">
        <v>3209.75</v>
      </c>
      <c r="J45" s="40">
        <v>3229.5</v>
      </c>
      <c r="K45" s="31">
        <v>3190</v>
      </c>
      <c r="L45" s="31">
        <v>3145</v>
      </c>
      <c r="M45" s="31">
        <v>2.6359499999999998</v>
      </c>
      <c r="N45" s="1"/>
      <c r="O45" s="1"/>
    </row>
    <row r="46" spans="1:15" ht="12.75" customHeight="1">
      <c r="A46" s="31">
        <v>36</v>
      </c>
      <c r="B46" s="31" t="s">
        <v>307</v>
      </c>
      <c r="C46" s="31">
        <v>193.75</v>
      </c>
      <c r="D46" s="40">
        <v>193.91666666666666</v>
      </c>
      <c r="E46" s="40">
        <v>188.83333333333331</v>
      </c>
      <c r="F46" s="40">
        <v>183.91666666666666</v>
      </c>
      <c r="G46" s="40">
        <v>178.83333333333331</v>
      </c>
      <c r="H46" s="40">
        <v>198.83333333333331</v>
      </c>
      <c r="I46" s="40">
        <v>203.91666666666663</v>
      </c>
      <c r="J46" s="40">
        <v>208.83333333333331</v>
      </c>
      <c r="K46" s="31">
        <v>199</v>
      </c>
      <c r="L46" s="31">
        <v>189</v>
      </c>
      <c r="M46" s="31">
        <v>3.18303</v>
      </c>
      <c r="N46" s="1"/>
      <c r="O46" s="1"/>
    </row>
    <row r="47" spans="1:15" ht="12.75" customHeight="1">
      <c r="A47" s="31">
        <v>37</v>
      </c>
      <c r="B47" s="31" t="s">
        <v>309</v>
      </c>
      <c r="C47" s="31">
        <v>2257.9499999999998</v>
      </c>
      <c r="D47" s="40">
        <v>2259.2833333333333</v>
      </c>
      <c r="E47" s="40">
        <v>2249.6666666666665</v>
      </c>
      <c r="F47" s="40">
        <v>2241.3833333333332</v>
      </c>
      <c r="G47" s="40">
        <v>2231.7666666666664</v>
      </c>
      <c r="H47" s="40">
        <v>2267.5666666666666</v>
      </c>
      <c r="I47" s="40">
        <v>2277.1833333333334</v>
      </c>
      <c r="J47" s="40">
        <v>2285.4666666666667</v>
      </c>
      <c r="K47" s="31">
        <v>2268.9</v>
      </c>
      <c r="L47" s="31">
        <v>2251</v>
      </c>
      <c r="M47" s="31">
        <v>0.28416999999999998</v>
      </c>
      <c r="N47" s="1"/>
      <c r="O47" s="1"/>
    </row>
    <row r="48" spans="1:15" ht="12.75" customHeight="1">
      <c r="A48" s="31">
        <v>38</v>
      </c>
      <c r="B48" s="31" t="s">
        <v>308</v>
      </c>
      <c r="C48" s="31">
        <v>3050.35</v>
      </c>
      <c r="D48" s="40">
        <v>3036.7833333333333</v>
      </c>
      <c r="E48" s="40">
        <v>3018.5666666666666</v>
      </c>
      <c r="F48" s="40">
        <v>2986.7833333333333</v>
      </c>
      <c r="G48" s="40">
        <v>2968.5666666666666</v>
      </c>
      <c r="H48" s="40">
        <v>3068.5666666666666</v>
      </c>
      <c r="I48" s="40">
        <v>3086.7833333333328</v>
      </c>
      <c r="J48" s="40">
        <v>3118.5666666666666</v>
      </c>
      <c r="K48" s="31">
        <v>3055</v>
      </c>
      <c r="L48" s="31">
        <v>3005</v>
      </c>
      <c r="M48" s="31">
        <v>4.2810000000000001E-2</v>
      </c>
      <c r="N48" s="1"/>
      <c r="O48" s="1"/>
    </row>
    <row r="49" spans="1:15" ht="12.75" customHeight="1">
      <c r="A49" s="31">
        <v>39</v>
      </c>
      <c r="B49" s="31" t="s">
        <v>241</v>
      </c>
      <c r="C49" s="31">
        <v>1433.95</v>
      </c>
      <c r="D49" s="40">
        <v>1442.6499999999999</v>
      </c>
      <c r="E49" s="40">
        <v>1421.2999999999997</v>
      </c>
      <c r="F49" s="40">
        <v>1408.6499999999999</v>
      </c>
      <c r="G49" s="40">
        <v>1387.2999999999997</v>
      </c>
      <c r="H49" s="40">
        <v>1455.2999999999997</v>
      </c>
      <c r="I49" s="40">
        <v>1476.6499999999996</v>
      </c>
      <c r="J49" s="40">
        <v>1489.2999999999997</v>
      </c>
      <c r="K49" s="31">
        <v>1464</v>
      </c>
      <c r="L49" s="31">
        <v>1430</v>
      </c>
      <c r="M49" s="31">
        <v>9.4210000000000002E-2</v>
      </c>
      <c r="N49" s="1"/>
      <c r="O49" s="1"/>
    </row>
    <row r="50" spans="1:15" ht="12.75" customHeight="1">
      <c r="A50" s="31">
        <v>40</v>
      </c>
      <c r="B50" s="31" t="s">
        <v>310</v>
      </c>
      <c r="C50" s="31">
        <v>8932.75</v>
      </c>
      <c r="D50" s="40">
        <v>8957.2333333333318</v>
      </c>
      <c r="E50" s="40">
        <v>8840.6166666666631</v>
      </c>
      <c r="F50" s="40">
        <v>8748.4833333333318</v>
      </c>
      <c r="G50" s="40">
        <v>8631.8666666666631</v>
      </c>
      <c r="H50" s="40">
        <v>9049.3666666666631</v>
      </c>
      <c r="I50" s="40">
        <v>9165.9833333333318</v>
      </c>
      <c r="J50" s="40">
        <v>9258.1166666666631</v>
      </c>
      <c r="K50" s="31">
        <v>9073.85</v>
      </c>
      <c r="L50" s="31">
        <v>8865.1</v>
      </c>
      <c r="M50" s="31">
        <v>6.7409999999999998E-2</v>
      </c>
      <c r="N50" s="1"/>
      <c r="O50" s="1"/>
    </row>
    <row r="51" spans="1:15" ht="12.75" customHeight="1">
      <c r="A51" s="31">
        <v>41</v>
      </c>
      <c r="B51" s="31" t="s">
        <v>59</v>
      </c>
      <c r="C51" s="31">
        <v>1223.5999999999999</v>
      </c>
      <c r="D51" s="40">
        <v>1223.2833333333333</v>
      </c>
      <c r="E51" s="40">
        <v>1219.3166666666666</v>
      </c>
      <c r="F51" s="40">
        <v>1215.0333333333333</v>
      </c>
      <c r="G51" s="40">
        <v>1211.0666666666666</v>
      </c>
      <c r="H51" s="40">
        <v>1227.5666666666666</v>
      </c>
      <c r="I51" s="40">
        <v>1231.5333333333333</v>
      </c>
      <c r="J51" s="40">
        <v>1235.8166666666666</v>
      </c>
      <c r="K51" s="31">
        <v>1227.25</v>
      </c>
      <c r="L51" s="31">
        <v>1219</v>
      </c>
      <c r="M51" s="31">
        <v>0.75929999999999997</v>
      </c>
      <c r="N51" s="1"/>
      <c r="O51" s="1"/>
    </row>
    <row r="52" spans="1:15" ht="12.75" customHeight="1">
      <c r="A52" s="31">
        <v>42</v>
      </c>
      <c r="B52" s="31" t="s">
        <v>60</v>
      </c>
      <c r="C52" s="31">
        <v>690.05</v>
      </c>
      <c r="D52" s="40">
        <v>689.23333333333323</v>
      </c>
      <c r="E52" s="40">
        <v>686.61666666666645</v>
      </c>
      <c r="F52" s="40">
        <v>683.18333333333317</v>
      </c>
      <c r="G52" s="40">
        <v>680.56666666666638</v>
      </c>
      <c r="H52" s="40">
        <v>692.66666666666652</v>
      </c>
      <c r="I52" s="40">
        <v>695.2833333333333</v>
      </c>
      <c r="J52" s="40">
        <v>698.71666666666658</v>
      </c>
      <c r="K52" s="31">
        <v>691.85</v>
      </c>
      <c r="L52" s="31">
        <v>685.8</v>
      </c>
      <c r="M52" s="31">
        <v>1.5366200000000001</v>
      </c>
      <c r="N52" s="1"/>
      <c r="O52" s="1"/>
    </row>
    <row r="53" spans="1:15" ht="12.75" customHeight="1">
      <c r="A53" s="31">
        <v>43</v>
      </c>
      <c r="B53" s="31" t="s">
        <v>311</v>
      </c>
      <c r="C53" s="31">
        <v>556.6</v>
      </c>
      <c r="D53" s="40">
        <v>556.0333333333333</v>
      </c>
      <c r="E53" s="40">
        <v>554.06666666666661</v>
      </c>
      <c r="F53" s="40">
        <v>551.5333333333333</v>
      </c>
      <c r="G53" s="40">
        <v>549.56666666666661</v>
      </c>
      <c r="H53" s="40">
        <v>558.56666666666661</v>
      </c>
      <c r="I53" s="40">
        <v>560.5333333333333</v>
      </c>
      <c r="J53" s="40">
        <v>563.06666666666661</v>
      </c>
      <c r="K53" s="31">
        <v>558</v>
      </c>
      <c r="L53" s="31">
        <v>553.5</v>
      </c>
      <c r="M53" s="31">
        <v>0.23311999999999999</v>
      </c>
      <c r="N53" s="1"/>
      <c r="O53" s="1"/>
    </row>
    <row r="54" spans="1:15" ht="12.75" customHeight="1">
      <c r="A54" s="31">
        <v>44</v>
      </c>
      <c r="B54" s="31" t="s">
        <v>61</v>
      </c>
      <c r="C54" s="31">
        <v>752.95</v>
      </c>
      <c r="D54" s="40">
        <v>753.80000000000007</v>
      </c>
      <c r="E54" s="40">
        <v>750.55000000000018</v>
      </c>
      <c r="F54" s="40">
        <v>748.15000000000009</v>
      </c>
      <c r="G54" s="40">
        <v>744.9000000000002</v>
      </c>
      <c r="H54" s="40">
        <v>756.20000000000016</v>
      </c>
      <c r="I54" s="40">
        <v>759.44999999999993</v>
      </c>
      <c r="J54" s="40">
        <v>761.85000000000014</v>
      </c>
      <c r="K54" s="31">
        <v>757.05</v>
      </c>
      <c r="L54" s="31">
        <v>751.4</v>
      </c>
      <c r="M54" s="31">
        <v>7.9343300000000001</v>
      </c>
      <c r="N54" s="1"/>
      <c r="O54" s="1"/>
    </row>
    <row r="55" spans="1:15" ht="12.75" customHeight="1">
      <c r="A55" s="31">
        <v>45</v>
      </c>
      <c r="B55" s="31" t="s">
        <v>62</v>
      </c>
      <c r="C55" s="31">
        <v>3759.35</v>
      </c>
      <c r="D55" s="40">
        <v>3747.5833333333335</v>
      </c>
      <c r="E55" s="40">
        <v>3730.2666666666669</v>
      </c>
      <c r="F55" s="40">
        <v>3701.1833333333334</v>
      </c>
      <c r="G55" s="40">
        <v>3683.8666666666668</v>
      </c>
      <c r="H55" s="40">
        <v>3776.666666666667</v>
      </c>
      <c r="I55" s="40">
        <v>3793.9833333333336</v>
      </c>
      <c r="J55" s="40">
        <v>3823.0666666666671</v>
      </c>
      <c r="K55" s="31">
        <v>3764.9</v>
      </c>
      <c r="L55" s="31">
        <v>3718.5</v>
      </c>
      <c r="M55" s="31">
        <v>0.65678999999999998</v>
      </c>
      <c r="N55" s="1"/>
      <c r="O55" s="1"/>
    </row>
    <row r="56" spans="1:15" ht="12.75" customHeight="1">
      <c r="A56" s="31">
        <v>46</v>
      </c>
      <c r="B56" s="31" t="s">
        <v>315</v>
      </c>
      <c r="C56" s="31">
        <v>227.2</v>
      </c>
      <c r="D56" s="40">
        <v>226.06666666666669</v>
      </c>
      <c r="E56" s="40">
        <v>224.13333333333338</v>
      </c>
      <c r="F56" s="40">
        <v>221.06666666666669</v>
      </c>
      <c r="G56" s="40">
        <v>219.13333333333338</v>
      </c>
      <c r="H56" s="40">
        <v>229.13333333333338</v>
      </c>
      <c r="I56" s="40">
        <v>231.06666666666672</v>
      </c>
      <c r="J56" s="40">
        <v>234.13333333333338</v>
      </c>
      <c r="K56" s="31">
        <v>228</v>
      </c>
      <c r="L56" s="31">
        <v>223</v>
      </c>
      <c r="M56" s="31">
        <v>1.7303299999999999</v>
      </c>
      <c r="N56" s="1"/>
      <c r="O56" s="1"/>
    </row>
    <row r="57" spans="1:15" ht="12.75" customHeight="1">
      <c r="A57" s="31">
        <v>47</v>
      </c>
      <c r="B57" s="31" t="s">
        <v>316</v>
      </c>
      <c r="C57" s="31">
        <v>1110.9000000000001</v>
      </c>
      <c r="D57" s="40">
        <v>1117.8166666666666</v>
      </c>
      <c r="E57" s="40">
        <v>1095.6333333333332</v>
      </c>
      <c r="F57" s="40">
        <v>1080.3666666666666</v>
      </c>
      <c r="G57" s="40">
        <v>1058.1833333333332</v>
      </c>
      <c r="H57" s="40">
        <v>1133.0833333333333</v>
      </c>
      <c r="I57" s="40">
        <v>1155.2666666666667</v>
      </c>
      <c r="J57" s="40">
        <v>1170.5333333333333</v>
      </c>
      <c r="K57" s="31">
        <v>1140</v>
      </c>
      <c r="L57" s="31">
        <v>1102.55</v>
      </c>
      <c r="M57" s="31">
        <v>0.34692000000000001</v>
      </c>
      <c r="N57" s="1"/>
      <c r="O57" s="1"/>
    </row>
    <row r="58" spans="1:15" ht="12.75" customHeight="1">
      <c r="A58" s="31">
        <v>48</v>
      </c>
      <c r="B58" s="31" t="s">
        <v>64</v>
      </c>
      <c r="C58" s="31">
        <v>17594</v>
      </c>
      <c r="D58" s="40">
        <v>17614.666666666668</v>
      </c>
      <c r="E58" s="40">
        <v>17479.333333333336</v>
      </c>
      <c r="F58" s="40">
        <v>17364.666666666668</v>
      </c>
      <c r="G58" s="40">
        <v>17229.333333333336</v>
      </c>
      <c r="H58" s="40">
        <v>17729.333333333336</v>
      </c>
      <c r="I58" s="40">
        <v>17864.666666666672</v>
      </c>
      <c r="J58" s="40">
        <v>17979.333333333336</v>
      </c>
      <c r="K58" s="31">
        <v>17750</v>
      </c>
      <c r="L58" s="31">
        <v>17500</v>
      </c>
      <c r="M58" s="31">
        <v>0.31506000000000001</v>
      </c>
      <c r="N58" s="1"/>
      <c r="O58" s="1"/>
    </row>
    <row r="59" spans="1:15" ht="12.75" customHeight="1">
      <c r="A59" s="31">
        <v>49</v>
      </c>
      <c r="B59" s="31" t="s">
        <v>246</v>
      </c>
      <c r="C59" s="31">
        <v>4957.75</v>
      </c>
      <c r="D59" s="40">
        <v>4953.2</v>
      </c>
      <c r="E59" s="40">
        <v>4936.3999999999996</v>
      </c>
      <c r="F59" s="40">
        <v>4915.05</v>
      </c>
      <c r="G59" s="40">
        <v>4898.25</v>
      </c>
      <c r="H59" s="40">
        <v>4974.5499999999993</v>
      </c>
      <c r="I59" s="40">
        <v>4991.3500000000004</v>
      </c>
      <c r="J59" s="40">
        <v>5012.6999999999989</v>
      </c>
      <c r="K59" s="31">
        <v>4970</v>
      </c>
      <c r="L59" s="31">
        <v>4931.8500000000004</v>
      </c>
      <c r="M59" s="31">
        <v>6.6909999999999997E-2</v>
      </c>
      <c r="N59" s="1"/>
      <c r="O59" s="1"/>
    </row>
    <row r="60" spans="1:15" ht="12" customHeight="1">
      <c r="A60" s="31">
        <v>50</v>
      </c>
      <c r="B60" s="31" t="s">
        <v>65</v>
      </c>
      <c r="C60" s="31">
        <v>7525.1</v>
      </c>
      <c r="D60" s="40">
        <v>7536.3666666666659</v>
      </c>
      <c r="E60" s="40">
        <v>7503.7333333333318</v>
      </c>
      <c r="F60" s="40">
        <v>7482.3666666666659</v>
      </c>
      <c r="G60" s="40">
        <v>7449.7333333333318</v>
      </c>
      <c r="H60" s="40">
        <v>7557.7333333333318</v>
      </c>
      <c r="I60" s="40">
        <v>7590.366666666665</v>
      </c>
      <c r="J60" s="40">
        <v>7611.7333333333318</v>
      </c>
      <c r="K60" s="31">
        <v>7569</v>
      </c>
      <c r="L60" s="31">
        <v>7515</v>
      </c>
      <c r="M60" s="31">
        <v>0.94033</v>
      </c>
      <c r="N60" s="1"/>
      <c r="O60" s="1"/>
    </row>
    <row r="61" spans="1:15" ht="12.75" customHeight="1">
      <c r="A61" s="31">
        <v>51</v>
      </c>
      <c r="B61" s="31" t="s">
        <v>317</v>
      </c>
      <c r="C61" s="31">
        <v>3453</v>
      </c>
      <c r="D61" s="40">
        <v>3441.35</v>
      </c>
      <c r="E61" s="40">
        <v>3406.7</v>
      </c>
      <c r="F61" s="40">
        <v>3360.4</v>
      </c>
      <c r="G61" s="40">
        <v>3325.75</v>
      </c>
      <c r="H61" s="40">
        <v>3487.6499999999996</v>
      </c>
      <c r="I61" s="40">
        <v>3522.3</v>
      </c>
      <c r="J61" s="40">
        <v>3568.5999999999995</v>
      </c>
      <c r="K61" s="31">
        <v>3476</v>
      </c>
      <c r="L61" s="31">
        <v>3395.05</v>
      </c>
      <c r="M61" s="31">
        <v>0.24037</v>
      </c>
      <c r="N61" s="1"/>
      <c r="O61" s="1"/>
    </row>
    <row r="62" spans="1:15" ht="12.75" customHeight="1">
      <c r="A62" s="31">
        <v>52</v>
      </c>
      <c r="B62" s="31" t="s">
        <v>66</v>
      </c>
      <c r="C62" s="31">
        <v>2437.3000000000002</v>
      </c>
      <c r="D62" s="40">
        <v>2443.2333333333331</v>
      </c>
      <c r="E62" s="40">
        <v>2426.6166666666663</v>
      </c>
      <c r="F62" s="40">
        <v>2415.9333333333334</v>
      </c>
      <c r="G62" s="40">
        <v>2399.3166666666666</v>
      </c>
      <c r="H62" s="40">
        <v>2453.9166666666661</v>
      </c>
      <c r="I62" s="40">
        <v>2470.5333333333328</v>
      </c>
      <c r="J62" s="40">
        <v>2481.2166666666658</v>
      </c>
      <c r="K62" s="31">
        <v>2459.85</v>
      </c>
      <c r="L62" s="31">
        <v>2432.5500000000002</v>
      </c>
      <c r="M62" s="31">
        <v>0.30731999999999998</v>
      </c>
      <c r="N62" s="1"/>
      <c r="O62" s="1"/>
    </row>
    <row r="63" spans="1:15" ht="12.75" customHeight="1">
      <c r="A63" s="31">
        <v>53</v>
      </c>
      <c r="B63" s="31" t="s">
        <v>318</v>
      </c>
      <c r="C63" s="31">
        <v>336.9</v>
      </c>
      <c r="D63" s="40">
        <v>337.59999999999997</v>
      </c>
      <c r="E63" s="40">
        <v>335.19999999999993</v>
      </c>
      <c r="F63" s="40">
        <v>333.49999999999994</v>
      </c>
      <c r="G63" s="40">
        <v>331.09999999999991</v>
      </c>
      <c r="H63" s="40">
        <v>339.29999999999995</v>
      </c>
      <c r="I63" s="40">
        <v>341.69999999999993</v>
      </c>
      <c r="J63" s="40">
        <v>343.4</v>
      </c>
      <c r="K63" s="31">
        <v>340</v>
      </c>
      <c r="L63" s="31">
        <v>335.9</v>
      </c>
      <c r="M63" s="31">
        <v>1.0013799999999999</v>
      </c>
      <c r="N63" s="1"/>
      <c r="O63" s="1"/>
    </row>
    <row r="64" spans="1:15" ht="12.75" customHeight="1">
      <c r="A64" s="31">
        <v>54</v>
      </c>
      <c r="B64" s="31" t="s">
        <v>67</v>
      </c>
      <c r="C64" s="31">
        <v>299.5</v>
      </c>
      <c r="D64" s="40">
        <v>300.98333333333335</v>
      </c>
      <c r="E64" s="40">
        <v>297.01666666666671</v>
      </c>
      <c r="F64" s="40">
        <v>294.53333333333336</v>
      </c>
      <c r="G64" s="40">
        <v>290.56666666666672</v>
      </c>
      <c r="H64" s="40">
        <v>303.4666666666667</v>
      </c>
      <c r="I64" s="40">
        <v>307.43333333333339</v>
      </c>
      <c r="J64" s="40">
        <v>309.91666666666669</v>
      </c>
      <c r="K64" s="31">
        <v>304.95</v>
      </c>
      <c r="L64" s="31">
        <v>298.5</v>
      </c>
      <c r="M64" s="31">
        <v>13.26984</v>
      </c>
      <c r="N64" s="1"/>
      <c r="O64" s="1"/>
    </row>
    <row r="65" spans="1:15" ht="12.75" customHeight="1">
      <c r="A65" s="31">
        <v>55</v>
      </c>
      <c r="B65" s="31" t="s">
        <v>68</v>
      </c>
      <c r="C65" s="31">
        <v>102.6</v>
      </c>
      <c r="D65" s="40">
        <v>102.61666666666667</v>
      </c>
      <c r="E65" s="40">
        <v>101.98333333333335</v>
      </c>
      <c r="F65" s="40">
        <v>101.36666666666667</v>
      </c>
      <c r="G65" s="40">
        <v>100.73333333333335</v>
      </c>
      <c r="H65" s="40">
        <v>103.23333333333335</v>
      </c>
      <c r="I65" s="40">
        <v>103.86666666666667</v>
      </c>
      <c r="J65" s="40">
        <v>104.48333333333335</v>
      </c>
      <c r="K65" s="31">
        <v>103.25</v>
      </c>
      <c r="L65" s="31">
        <v>102</v>
      </c>
      <c r="M65" s="31">
        <v>108.30880999999999</v>
      </c>
      <c r="N65" s="1"/>
      <c r="O65" s="1"/>
    </row>
    <row r="66" spans="1:15" ht="12.75" customHeight="1">
      <c r="A66" s="31">
        <v>56</v>
      </c>
      <c r="B66" s="31" t="s">
        <v>247</v>
      </c>
      <c r="C66" s="31">
        <v>63.1</v>
      </c>
      <c r="D66" s="40">
        <v>63.166666666666664</v>
      </c>
      <c r="E66" s="40">
        <v>62.833333333333329</v>
      </c>
      <c r="F66" s="40">
        <v>62.566666666666663</v>
      </c>
      <c r="G66" s="40">
        <v>62.233333333333327</v>
      </c>
      <c r="H66" s="40">
        <v>63.43333333333333</v>
      </c>
      <c r="I66" s="40">
        <v>63.766666666666659</v>
      </c>
      <c r="J66" s="40">
        <v>64.033333333333331</v>
      </c>
      <c r="K66" s="31">
        <v>63.5</v>
      </c>
      <c r="L66" s="31">
        <v>62.9</v>
      </c>
      <c r="M66" s="31">
        <v>20.901039999999998</v>
      </c>
      <c r="N66" s="1"/>
      <c r="O66" s="1"/>
    </row>
    <row r="67" spans="1:15" ht="12.75" customHeight="1">
      <c r="A67" s="31">
        <v>57</v>
      </c>
      <c r="B67" s="31" t="s">
        <v>312</v>
      </c>
      <c r="C67" s="31">
        <v>3229.6</v>
      </c>
      <c r="D67" s="40">
        <v>3223.1666666666665</v>
      </c>
      <c r="E67" s="40">
        <v>3206.4333333333329</v>
      </c>
      <c r="F67" s="40">
        <v>3183.2666666666664</v>
      </c>
      <c r="G67" s="40">
        <v>3166.5333333333328</v>
      </c>
      <c r="H67" s="40">
        <v>3246.333333333333</v>
      </c>
      <c r="I67" s="40">
        <v>3263.0666666666666</v>
      </c>
      <c r="J67" s="40">
        <v>3286.2333333333331</v>
      </c>
      <c r="K67" s="31">
        <v>3239.9</v>
      </c>
      <c r="L67" s="31">
        <v>3200</v>
      </c>
      <c r="M67" s="31">
        <v>5.6460000000000003E-2</v>
      </c>
      <c r="N67" s="1"/>
      <c r="O67" s="1"/>
    </row>
    <row r="68" spans="1:15" ht="12.75" customHeight="1">
      <c r="A68" s="31">
        <v>58</v>
      </c>
      <c r="B68" s="31" t="s">
        <v>69</v>
      </c>
      <c r="C68" s="31">
        <v>2043</v>
      </c>
      <c r="D68" s="40">
        <v>2047.75</v>
      </c>
      <c r="E68" s="40">
        <v>2030.6</v>
      </c>
      <c r="F68" s="40">
        <v>2018.1999999999998</v>
      </c>
      <c r="G68" s="40">
        <v>2001.0499999999997</v>
      </c>
      <c r="H68" s="40">
        <v>2060.15</v>
      </c>
      <c r="I68" s="40">
        <v>2077.2999999999997</v>
      </c>
      <c r="J68" s="40">
        <v>2089.7000000000003</v>
      </c>
      <c r="K68" s="31">
        <v>2064.9</v>
      </c>
      <c r="L68" s="31">
        <v>2035.35</v>
      </c>
      <c r="M68" s="31">
        <v>1.7336800000000001</v>
      </c>
      <c r="N68" s="1"/>
      <c r="O68" s="1"/>
    </row>
    <row r="69" spans="1:15" ht="12.75" customHeight="1">
      <c r="A69" s="31">
        <v>59</v>
      </c>
      <c r="B69" s="31" t="s">
        <v>320</v>
      </c>
      <c r="C69" s="31">
        <v>4768.6499999999996</v>
      </c>
      <c r="D69" s="40">
        <v>4754.5999999999995</v>
      </c>
      <c r="E69" s="40">
        <v>4734.1999999999989</v>
      </c>
      <c r="F69" s="40">
        <v>4699.7499999999991</v>
      </c>
      <c r="G69" s="40">
        <v>4679.3499999999985</v>
      </c>
      <c r="H69" s="40">
        <v>4789.0499999999993</v>
      </c>
      <c r="I69" s="40">
        <v>4809.4499999999989</v>
      </c>
      <c r="J69" s="40">
        <v>4843.8999999999996</v>
      </c>
      <c r="K69" s="31">
        <v>4775</v>
      </c>
      <c r="L69" s="31">
        <v>4720.1499999999996</v>
      </c>
      <c r="M69" s="31">
        <v>6.0699999999999997E-2</v>
      </c>
      <c r="N69" s="1"/>
      <c r="O69" s="1"/>
    </row>
    <row r="70" spans="1:15" ht="12.75" customHeight="1">
      <c r="A70" s="31">
        <v>60</v>
      </c>
      <c r="B70" s="31" t="s">
        <v>248</v>
      </c>
      <c r="C70" s="31">
        <v>1111.4000000000001</v>
      </c>
      <c r="D70" s="40">
        <v>1110.4833333333333</v>
      </c>
      <c r="E70" s="40">
        <v>1101.9666666666667</v>
      </c>
      <c r="F70" s="40">
        <v>1092.5333333333333</v>
      </c>
      <c r="G70" s="40">
        <v>1084.0166666666667</v>
      </c>
      <c r="H70" s="40">
        <v>1119.9166666666667</v>
      </c>
      <c r="I70" s="40">
        <v>1128.4333333333336</v>
      </c>
      <c r="J70" s="40">
        <v>1137.8666666666668</v>
      </c>
      <c r="K70" s="31">
        <v>1119</v>
      </c>
      <c r="L70" s="31">
        <v>1101.05</v>
      </c>
      <c r="M70" s="31">
        <v>8.566E-2</v>
      </c>
      <c r="N70" s="1"/>
      <c r="O70" s="1"/>
    </row>
    <row r="71" spans="1:15" ht="12.75" customHeight="1">
      <c r="A71" s="31">
        <v>61</v>
      </c>
      <c r="B71" s="31" t="s">
        <v>321</v>
      </c>
      <c r="C71" s="31">
        <v>428.15</v>
      </c>
      <c r="D71" s="40">
        <v>429.7</v>
      </c>
      <c r="E71" s="40">
        <v>423.45</v>
      </c>
      <c r="F71" s="40">
        <v>418.75</v>
      </c>
      <c r="G71" s="40">
        <v>412.5</v>
      </c>
      <c r="H71" s="40">
        <v>434.4</v>
      </c>
      <c r="I71" s="40">
        <v>440.65</v>
      </c>
      <c r="J71" s="40">
        <v>445.34999999999997</v>
      </c>
      <c r="K71" s="31">
        <v>435.95</v>
      </c>
      <c r="L71" s="31">
        <v>425</v>
      </c>
      <c r="M71" s="31">
        <v>0.83313999999999999</v>
      </c>
      <c r="N71" s="1"/>
      <c r="O71" s="1"/>
    </row>
    <row r="72" spans="1:15" ht="12.75" customHeight="1">
      <c r="A72" s="31">
        <v>62</v>
      </c>
      <c r="B72" s="31" t="s">
        <v>71</v>
      </c>
      <c r="C72" s="31">
        <v>201.85</v>
      </c>
      <c r="D72" s="40">
        <v>201.81666666666669</v>
      </c>
      <c r="E72" s="40">
        <v>201.33333333333337</v>
      </c>
      <c r="F72" s="40">
        <v>200.81666666666669</v>
      </c>
      <c r="G72" s="40">
        <v>200.33333333333337</v>
      </c>
      <c r="H72" s="40">
        <v>202.33333333333337</v>
      </c>
      <c r="I72" s="40">
        <v>202.81666666666666</v>
      </c>
      <c r="J72" s="40">
        <v>203.33333333333337</v>
      </c>
      <c r="K72" s="31">
        <v>202.3</v>
      </c>
      <c r="L72" s="31">
        <v>201.3</v>
      </c>
      <c r="M72" s="31">
        <v>4.7825300000000004</v>
      </c>
      <c r="N72" s="1"/>
      <c r="O72" s="1"/>
    </row>
    <row r="73" spans="1:15" ht="12.75" customHeight="1">
      <c r="A73" s="31">
        <v>63</v>
      </c>
      <c r="B73" s="31" t="s">
        <v>313</v>
      </c>
      <c r="C73" s="31">
        <v>1599.9</v>
      </c>
      <c r="D73" s="40">
        <v>1600.9333333333334</v>
      </c>
      <c r="E73" s="40">
        <v>1589.1666666666667</v>
      </c>
      <c r="F73" s="40">
        <v>1578.4333333333334</v>
      </c>
      <c r="G73" s="40">
        <v>1566.6666666666667</v>
      </c>
      <c r="H73" s="40">
        <v>1611.6666666666667</v>
      </c>
      <c r="I73" s="40">
        <v>1623.4333333333332</v>
      </c>
      <c r="J73" s="40">
        <v>1634.1666666666667</v>
      </c>
      <c r="K73" s="31">
        <v>1612.7</v>
      </c>
      <c r="L73" s="31">
        <v>1590.2</v>
      </c>
      <c r="M73" s="31">
        <v>0.26363999999999999</v>
      </c>
      <c r="N73" s="1"/>
      <c r="O73" s="1"/>
    </row>
    <row r="74" spans="1:15" ht="12.75" customHeight="1">
      <c r="A74" s="31">
        <v>64</v>
      </c>
      <c r="B74" s="31" t="s">
        <v>72</v>
      </c>
      <c r="C74" s="31">
        <v>763</v>
      </c>
      <c r="D74" s="40">
        <v>764.16666666666663</v>
      </c>
      <c r="E74" s="40">
        <v>758.83333333333326</v>
      </c>
      <c r="F74" s="40">
        <v>754.66666666666663</v>
      </c>
      <c r="G74" s="40">
        <v>749.33333333333326</v>
      </c>
      <c r="H74" s="40">
        <v>768.33333333333326</v>
      </c>
      <c r="I74" s="40">
        <v>773.66666666666652</v>
      </c>
      <c r="J74" s="40">
        <v>777.83333333333326</v>
      </c>
      <c r="K74" s="31">
        <v>769.5</v>
      </c>
      <c r="L74" s="31">
        <v>760</v>
      </c>
      <c r="M74" s="31">
        <v>1.6078600000000001</v>
      </c>
      <c r="N74" s="1"/>
      <c r="O74" s="1"/>
    </row>
    <row r="75" spans="1:15" ht="12.75" customHeight="1">
      <c r="A75" s="31">
        <v>65</v>
      </c>
      <c r="B75" s="31" t="s">
        <v>73</v>
      </c>
      <c r="C75" s="31">
        <v>781.35</v>
      </c>
      <c r="D75" s="40">
        <v>779.4</v>
      </c>
      <c r="E75" s="40">
        <v>774</v>
      </c>
      <c r="F75" s="40">
        <v>766.65</v>
      </c>
      <c r="G75" s="40">
        <v>761.25</v>
      </c>
      <c r="H75" s="40">
        <v>786.75</v>
      </c>
      <c r="I75" s="40">
        <v>792.14999999999986</v>
      </c>
      <c r="J75" s="40">
        <v>799.5</v>
      </c>
      <c r="K75" s="31">
        <v>784.8</v>
      </c>
      <c r="L75" s="31">
        <v>772.05</v>
      </c>
      <c r="M75" s="31">
        <v>1.21651</v>
      </c>
      <c r="N75" s="1"/>
      <c r="O75" s="1"/>
    </row>
    <row r="76" spans="1:15" ht="12.75" customHeight="1">
      <c r="A76" s="31">
        <v>66</v>
      </c>
      <c r="B76" s="31" t="s">
        <v>322</v>
      </c>
      <c r="C76" s="31">
        <v>10282.700000000001</v>
      </c>
      <c r="D76" s="40">
        <v>10271.716666666667</v>
      </c>
      <c r="E76" s="40">
        <v>10200.983333333334</v>
      </c>
      <c r="F76" s="40">
        <v>10119.266666666666</v>
      </c>
      <c r="G76" s="40">
        <v>10048.533333333333</v>
      </c>
      <c r="H76" s="40">
        <v>10353.433333333334</v>
      </c>
      <c r="I76" s="40">
        <v>10424.166666666668</v>
      </c>
      <c r="J76" s="40">
        <v>10505.883333333335</v>
      </c>
      <c r="K76" s="31">
        <v>10342.450000000001</v>
      </c>
      <c r="L76" s="31">
        <v>10190</v>
      </c>
      <c r="M76" s="31">
        <v>5.4000000000000003E-3</v>
      </c>
      <c r="N76" s="1"/>
      <c r="O76" s="1"/>
    </row>
    <row r="77" spans="1:15" ht="12.75" customHeight="1">
      <c r="A77" s="31">
        <v>67</v>
      </c>
      <c r="B77" s="31" t="s">
        <v>75</v>
      </c>
      <c r="C77" s="31">
        <v>701.1</v>
      </c>
      <c r="D77" s="40">
        <v>701.70000000000016</v>
      </c>
      <c r="E77" s="40">
        <v>698.60000000000036</v>
      </c>
      <c r="F77" s="40">
        <v>696.10000000000025</v>
      </c>
      <c r="G77" s="40">
        <v>693.00000000000045</v>
      </c>
      <c r="H77" s="40">
        <v>704.20000000000027</v>
      </c>
      <c r="I77" s="40">
        <v>707.3</v>
      </c>
      <c r="J77" s="40">
        <v>709.80000000000018</v>
      </c>
      <c r="K77" s="31">
        <v>704.8</v>
      </c>
      <c r="L77" s="31">
        <v>699.2</v>
      </c>
      <c r="M77" s="31">
        <v>10.64714</v>
      </c>
      <c r="N77" s="1"/>
      <c r="O77" s="1"/>
    </row>
    <row r="78" spans="1:15" ht="12.75" customHeight="1">
      <c r="A78" s="31">
        <v>68</v>
      </c>
      <c r="B78" s="31" t="s">
        <v>76</v>
      </c>
      <c r="C78" s="31">
        <v>71.650000000000006</v>
      </c>
      <c r="D78" s="40">
        <v>71.833333333333329</v>
      </c>
      <c r="E78" s="40">
        <v>71.266666666666652</v>
      </c>
      <c r="F78" s="40">
        <v>70.883333333333326</v>
      </c>
      <c r="G78" s="40">
        <v>70.316666666666649</v>
      </c>
      <c r="H78" s="40">
        <v>72.216666666666654</v>
      </c>
      <c r="I78" s="40">
        <v>72.783333333333346</v>
      </c>
      <c r="J78" s="40">
        <v>73.166666666666657</v>
      </c>
      <c r="K78" s="31">
        <v>72.400000000000006</v>
      </c>
      <c r="L78" s="31">
        <v>71.45</v>
      </c>
      <c r="M78" s="31">
        <v>51.264670000000002</v>
      </c>
      <c r="N78" s="1"/>
      <c r="O78" s="1"/>
    </row>
    <row r="79" spans="1:15" ht="12.75" customHeight="1">
      <c r="A79" s="31">
        <v>69</v>
      </c>
      <c r="B79" s="31" t="s">
        <v>77</v>
      </c>
      <c r="C79" s="31">
        <v>348.65</v>
      </c>
      <c r="D79" s="40">
        <v>349.2833333333333</v>
      </c>
      <c r="E79" s="40">
        <v>346.56666666666661</v>
      </c>
      <c r="F79" s="40">
        <v>344.48333333333329</v>
      </c>
      <c r="G79" s="40">
        <v>341.76666666666659</v>
      </c>
      <c r="H79" s="40">
        <v>351.36666666666662</v>
      </c>
      <c r="I79" s="40">
        <v>354.08333333333331</v>
      </c>
      <c r="J79" s="40">
        <v>356.16666666666663</v>
      </c>
      <c r="K79" s="31">
        <v>352</v>
      </c>
      <c r="L79" s="31">
        <v>347.2</v>
      </c>
      <c r="M79" s="31">
        <v>2.6577899999999999</v>
      </c>
      <c r="N79" s="1"/>
      <c r="O79" s="1"/>
    </row>
    <row r="80" spans="1:15" ht="12.75" customHeight="1">
      <c r="A80" s="31">
        <v>70</v>
      </c>
      <c r="B80" s="31" t="s">
        <v>323</v>
      </c>
      <c r="C80" s="31">
        <v>1542.6</v>
      </c>
      <c r="D80" s="40">
        <v>1543.1333333333332</v>
      </c>
      <c r="E80" s="40">
        <v>1530.6666666666665</v>
      </c>
      <c r="F80" s="40">
        <v>1518.7333333333333</v>
      </c>
      <c r="G80" s="40">
        <v>1506.2666666666667</v>
      </c>
      <c r="H80" s="40">
        <v>1555.0666666666664</v>
      </c>
      <c r="I80" s="40">
        <v>1567.5333333333331</v>
      </c>
      <c r="J80" s="40">
        <v>1579.4666666666662</v>
      </c>
      <c r="K80" s="31">
        <v>1555.6</v>
      </c>
      <c r="L80" s="31">
        <v>1531.2</v>
      </c>
      <c r="M80" s="31">
        <v>0.22459000000000001</v>
      </c>
      <c r="N80" s="1"/>
      <c r="O80" s="1"/>
    </row>
    <row r="81" spans="1:15" ht="12.75" customHeight="1">
      <c r="A81" s="31">
        <v>71</v>
      </c>
      <c r="B81" s="31" t="s">
        <v>325</v>
      </c>
      <c r="C81" s="31">
        <v>6825.25</v>
      </c>
      <c r="D81" s="40">
        <v>6833.7666666666664</v>
      </c>
      <c r="E81" s="40">
        <v>6766.5333333333328</v>
      </c>
      <c r="F81" s="40">
        <v>6707.8166666666666</v>
      </c>
      <c r="G81" s="40">
        <v>6640.583333333333</v>
      </c>
      <c r="H81" s="40">
        <v>6892.4833333333327</v>
      </c>
      <c r="I81" s="40">
        <v>6959.7166666666662</v>
      </c>
      <c r="J81" s="40">
        <v>7018.4333333333325</v>
      </c>
      <c r="K81" s="31">
        <v>6901</v>
      </c>
      <c r="L81" s="31">
        <v>6775.05</v>
      </c>
      <c r="M81" s="31">
        <v>4.7E-2</v>
      </c>
      <c r="N81" s="1"/>
      <c r="O81" s="1"/>
    </row>
    <row r="82" spans="1:15" ht="12.75" customHeight="1">
      <c r="A82" s="31">
        <v>72</v>
      </c>
      <c r="B82" s="31" t="s">
        <v>326</v>
      </c>
      <c r="C82" s="31">
        <v>1023.9</v>
      </c>
      <c r="D82" s="40">
        <v>1017.8166666666666</v>
      </c>
      <c r="E82" s="40">
        <v>1005.6333333333332</v>
      </c>
      <c r="F82" s="40">
        <v>987.36666666666656</v>
      </c>
      <c r="G82" s="40">
        <v>975.18333333333317</v>
      </c>
      <c r="H82" s="40">
        <v>1036.0833333333333</v>
      </c>
      <c r="I82" s="40">
        <v>1048.2666666666667</v>
      </c>
      <c r="J82" s="40">
        <v>1066.5333333333333</v>
      </c>
      <c r="K82" s="31">
        <v>1030</v>
      </c>
      <c r="L82" s="31">
        <v>999.55</v>
      </c>
      <c r="M82" s="31">
        <v>0.23724999999999999</v>
      </c>
      <c r="N82" s="1"/>
      <c r="O82" s="1"/>
    </row>
    <row r="83" spans="1:15" ht="12.75" customHeight="1">
      <c r="A83" s="31">
        <v>73</v>
      </c>
      <c r="B83" s="31" t="s">
        <v>78</v>
      </c>
      <c r="C83" s="31">
        <v>17779.849999999999</v>
      </c>
      <c r="D83" s="40">
        <v>17784.099999999999</v>
      </c>
      <c r="E83" s="40">
        <v>17703.399999999998</v>
      </c>
      <c r="F83" s="40">
        <v>17626.95</v>
      </c>
      <c r="G83" s="40">
        <v>17546.25</v>
      </c>
      <c r="H83" s="40">
        <v>17860.549999999996</v>
      </c>
      <c r="I83" s="40">
        <v>17941.249999999993</v>
      </c>
      <c r="J83" s="40">
        <v>18017.699999999993</v>
      </c>
      <c r="K83" s="31">
        <v>17864.8</v>
      </c>
      <c r="L83" s="31">
        <v>17707.650000000001</v>
      </c>
      <c r="M83" s="31">
        <v>3.175E-2</v>
      </c>
      <c r="N83" s="1"/>
      <c r="O83" s="1"/>
    </row>
    <row r="84" spans="1:15" ht="12.75" customHeight="1">
      <c r="A84" s="31">
        <v>74</v>
      </c>
      <c r="B84" s="31" t="s">
        <v>80</v>
      </c>
      <c r="C84" s="31">
        <v>419.75</v>
      </c>
      <c r="D84" s="40">
        <v>419.36666666666662</v>
      </c>
      <c r="E84" s="40">
        <v>418.48333333333323</v>
      </c>
      <c r="F84" s="40">
        <v>417.21666666666664</v>
      </c>
      <c r="G84" s="40">
        <v>416.33333333333326</v>
      </c>
      <c r="H84" s="40">
        <v>420.63333333333321</v>
      </c>
      <c r="I84" s="40">
        <v>421.51666666666654</v>
      </c>
      <c r="J84" s="40">
        <v>422.78333333333319</v>
      </c>
      <c r="K84" s="31">
        <v>420.25</v>
      </c>
      <c r="L84" s="31">
        <v>418.1</v>
      </c>
      <c r="M84" s="31">
        <v>9.8751200000000008</v>
      </c>
      <c r="N84" s="1"/>
      <c r="O84" s="1"/>
    </row>
    <row r="85" spans="1:15" ht="12.75" customHeight="1">
      <c r="A85" s="31">
        <v>75</v>
      </c>
      <c r="B85" s="31" t="s">
        <v>327</v>
      </c>
      <c r="C85" s="31">
        <v>496.65</v>
      </c>
      <c r="D85" s="40">
        <v>496.7166666666667</v>
      </c>
      <c r="E85" s="40">
        <v>490.43333333333339</v>
      </c>
      <c r="F85" s="40">
        <v>484.2166666666667</v>
      </c>
      <c r="G85" s="40">
        <v>477.93333333333339</v>
      </c>
      <c r="H85" s="40">
        <v>502.93333333333339</v>
      </c>
      <c r="I85" s="40">
        <v>509.2166666666667</v>
      </c>
      <c r="J85" s="40">
        <v>515.43333333333339</v>
      </c>
      <c r="K85" s="31">
        <v>503</v>
      </c>
      <c r="L85" s="31">
        <v>490.5</v>
      </c>
      <c r="M85" s="31">
        <v>1.26356</v>
      </c>
      <c r="N85" s="1"/>
      <c r="O85" s="1"/>
    </row>
    <row r="86" spans="1:15" ht="12.75" customHeight="1">
      <c r="A86" s="31">
        <v>76</v>
      </c>
      <c r="B86" s="31" t="s">
        <v>81</v>
      </c>
      <c r="C86" s="31">
        <v>3652.6</v>
      </c>
      <c r="D86" s="40">
        <v>3652.8166666666671</v>
      </c>
      <c r="E86" s="40">
        <v>3639.1333333333341</v>
      </c>
      <c r="F86" s="40">
        <v>3625.666666666667</v>
      </c>
      <c r="G86" s="40">
        <v>3611.983333333334</v>
      </c>
      <c r="H86" s="40">
        <v>3666.2833333333342</v>
      </c>
      <c r="I86" s="40">
        <v>3679.9666666666676</v>
      </c>
      <c r="J86" s="40">
        <v>3693.4333333333343</v>
      </c>
      <c r="K86" s="31">
        <v>3666.5</v>
      </c>
      <c r="L86" s="31">
        <v>3639.35</v>
      </c>
      <c r="M86" s="31">
        <v>0.23648</v>
      </c>
      <c r="N86" s="1"/>
      <c r="O86" s="1"/>
    </row>
    <row r="87" spans="1:15" ht="12.75" customHeight="1">
      <c r="A87" s="31">
        <v>77</v>
      </c>
      <c r="B87" s="31" t="s">
        <v>314</v>
      </c>
      <c r="C87" s="31">
        <v>1382.3</v>
      </c>
      <c r="D87" s="40">
        <v>1383.1000000000001</v>
      </c>
      <c r="E87" s="40">
        <v>1361.2000000000003</v>
      </c>
      <c r="F87" s="40">
        <v>1340.1000000000001</v>
      </c>
      <c r="G87" s="40">
        <v>1318.2000000000003</v>
      </c>
      <c r="H87" s="40">
        <v>1404.2000000000003</v>
      </c>
      <c r="I87" s="40">
        <v>1426.1000000000004</v>
      </c>
      <c r="J87" s="40">
        <v>1447.2000000000003</v>
      </c>
      <c r="K87" s="31">
        <v>1405</v>
      </c>
      <c r="L87" s="31">
        <v>1362</v>
      </c>
      <c r="M87" s="31">
        <v>4.3727499999999999</v>
      </c>
      <c r="N87" s="1"/>
      <c r="O87" s="1"/>
    </row>
    <row r="88" spans="1:15" ht="12.75" customHeight="1">
      <c r="A88" s="31">
        <v>78</v>
      </c>
      <c r="B88" s="31" t="s">
        <v>324</v>
      </c>
      <c r="C88" s="31">
        <v>408.75</v>
      </c>
      <c r="D88" s="40">
        <v>408.43333333333334</v>
      </c>
      <c r="E88" s="40">
        <v>406.86666666666667</v>
      </c>
      <c r="F88" s="40">
        <v>404.98333333333335</v>
      </c>
      <c r="G88" s="40">
        <v>403.41666666666669</v>
      </c>
      <c r="H88" s="40">
        <v>410.31666666666666</v>
      </c>
      <c r="I88" s="40">
        <v>411.88333333333338</v>
      </c>
      <c r="J88" s="40">
        <v>413.76666666666665</v>
      </c>
      <c r="K88" s="31">
        <v>410</v>
      </c>
      <c r="L88" s="31">
        <v>406.55</v>
      </c>
      <c r="M88" s="31">
        <v>1.74533</v>
      </c>
      <c r="N88" s="1"/>
      <c r="O88" s="1"/>
    </row>
    <row r="89" spans="1:15" ht="12.75" customHeight="1">
      <c r="A89" s="31">
        <v>79</v>
      </c>
      <c r="B89" s="31" t="s">
        <v>328</v>
      </c>
      <c r="C89" s="31">
        <v>162</v>
      </c>
      <c r="D89" s="40">
        <v>162.20000000000002</v>
      </c>
      <c r="E89" s="40">
        <v>161.15000000000003</v>
      </c>
      <c r="F89" s="40">
        <v>160.30000000000001</v>
      </c>
      <c r="G89" s="40">
        <v>159.25000000000003</v>
      </c>
      <c r="H89" s="40">
        <v>163.05000000000004</v>
      </c>
      <c r="I89" s="40">
        <v>164.10000000000005</v>
      </c>
      <c r="J89" s="40">
        <v>164.95000000000005</v>
      </c>
      <c r="K89" s="31">
        <v>163.25</v>
      </c>
      <c r="L89" s="31">
        <v>161.35</v>
      </c>
      <c r="M89" s="31">
        <v>3.8491</v>
      </c>
      <c r="N89" s="1"/>
      <c r="O89" s="1"/>
    </row>
    <row r="90" spans="1:15" ht="12.75" customHeight="1">
      <c r="A90" s="31">
        <v>80</v>
      </c>
      <c r="B90" s="31" t="s">
        <v>82</v>
      </c>
      <c r="C90" s="31">
        <v>491.75</v>
      </c>
      <c r="D90" s="40">
        <v>491.90000000000003</v>
      </c>
      <c r="E90" s="40">
        <v>489.90000000000009</v>
      </c>
      <c r="F90" s="40">
        <v>488.05000000000007</v>
      </c>
      <c r="G90" s="40">
        <v>486.05000000000013</v>
      </c>
      <c r="H90" s="40">
        <v>493.75000000000006</v>
      </c>
      <c r="I90" s="40">
        <v>495.74999999999994</v>
      </c>
      <c r="J90" s="40">
        <v>497.6</v>
      </c>
      <c r="K90" s="31">
        <v>493.9</v>
      </c>
      <c r="L90" s="31">
        <v>490.05</v>
      </c>
      <c r="M90" s="31">
        <v>2.2174100000000001</v>
      </c>
      <c r="N90" s="1"/>
      <c r="O90" s="1"/>
    </row>
    <row r="91" spans="1:15" ht="12.75" customHeight="1">
      <c r="A91" s="31">
        <v>81</v>
      </c>
      <c r="B91" s="31" t="s">
        <v>346</v>
      </c>
      <c r="C91" s="31">
        <v>3032.35</v>
      </c>
      <c r="D91" s="40">
        <v>3019.1666666666665</v>
      </c>
      <c r="E91" s="40">
        <v>2995.333333333333</v>
      </c>
      <c r="F91" s="40">
        <v>2958.3166666666666</v>
      </c>
      <c r="G91" s="40">
        <v>2934.4833333333331</v>
      </c>
      <c r="H91" s="40">
        <v>3056.1833333333329</v>
      </c>
      <c r="I91" s="40">
        <v>3080.016666666666</v>
      </c>
      <c r="J91" s="40">
        <v>3117.0333333333328</v>
      </c>
      <c r="K91" s="31">
        <v>3043</v>
      </c>
      <c r="L91" s="31">
        <v>2982.15</v>
      </c>
      <c r="M91" s="31">
        <v>0.40351999999999999</v>
      </c>
      <c r="N91" s="1"/>
      <c r="O91" s="1"/>
    </row>
    <row r="92" spans="1:15" ht="12.75" customHeight="1">
      <c r="A92" s="31">
        <v>82</v>
      </c>
      <c r="B92" s="31" t="s">
        <v>83</v>
      </c>
      <c r="C92" s="31">
        <v>228.8</v>
      </c>
      <c r="D92" s="40">
        <v>228.93333333333331</v>
      </c>
      <c r="E92" s="40">
        <v>226.86666666666662</v>
      </c>
      <c r="F92" s="40">
        <v>224.93333333333331</v>
      </c>
      <c r="G92" s="40">
        <v>222.86666666666662</v>
      </c>
      <c r="H92" s="40">
        <v>230.86666666666662</v>
      </c>
      <c r="I92" s="40">
        <v>232.93333333333328</v>
      </c>
      <c r="J92" s="40">
        <v>234.86666666666662</v>
      </c>
      <c r="K92" s="31">
        <v>231</v>
      </c>
      <c r="L92" s="31">
        <v>227</v>
      </c>
      <c r="M92" s="31">
        <v>43.844630000000002</v>
      </c>
      <c r="N92" s="1"/>
      <c r="O92" s="1"/>
    </row>
    <row r="93" spans="1:15" ht="12.75" customHeight="1">
      <c r="A93" s="31">
        <v>83</v>
      </c>
      <c r="B93" s="31" t="s">
        <v>332</v>
      </c>
      <c r="C93" s="31">
        <v>648.95000000000005</v>
      </c>
      <c r="D93" s="40">
        <v>647.38333333333333</v>
      </c>
      <c r="E93" s="40">
        <v>643.86666666666667</v>
      </c>
      <c r="F93" s="40">
        <v>638.7833333333333</v>
      </c>
      <c r="G93" s="40">
        <v>635.26666666666665</v>
      </c>
      <c r="H93" s="40">
        <v>652.4666666666667</v>
      </c>
      <c r="I93" s="40">
        <v>655.98333333333335</v>
      </c>
      <c r="J93" s="40">
        <v>661.06666666666672</v>
      </c>
      <c r="K93" s="31">
        <v>650.9</v>
      </c>
      <c r="L93" s="31">
        <v>642.29999999999995</v>
      </c>
      <c r="M93" s="31">
        <v>0.93584999999999996</v>
      </c>
      <c r="N93" s="1"/>
      <c r="O93" s="1"/>
    </row>
    <row r="94" spans="1:15" ht="12.75" customHeight="1">
      <c r="A94" s="31">
        <v>84</v>
      </c>
      <c r="B94" s="31" t="s">
        <v>333</v>
      </c>
      <c r="C94" s="31">
        <v>842.25</v>
      </c>
      <c r="D94" s="40">
        <v>841.26666666666677</v>
      </c>
      <c r="E94" s="40">
        <v>837.98333333333358</v>
      </c>
      <c r="F94" s="40">
        <v>833.71666666666681</v>
      </c>
      <c r="G94" s="40">
        <v>830.43333333333362</v>
      </c>
      <c r="H94" s="40">
        <v>845.53333333333353</v>
      </c>
      <c r="I94" s="40">
        <v>848.81666666666661</v>
      </c>
      <c r="J94" s="40">
        <v>853.08333333333348</v>
      </c>
      <c r="K94" s="31">
        <v>844.55</v>
      </c>
      <c r="L94" s="31">
        <v>837</v>
      </c>
      <c r="M94" s="31">
        <v>0.26744000000000001</v>
      </c>
      <c r="N94" s="1"/>
      <c r="O94" s="1"/>
    </row>
    <row r="95" spans="1:15" ht="12.75" customHeight="1">
      <c r="A95" s="31">
        <v>85</v>
      </c>
      <c r="B95" s="31" t="s">
        <v>335</v>
      </c>
      <c r="C95" s="31">
        <v>848.25</v>
      </c>
      <c r="D95" s="40">
        <v>848.0333333333333</v>
      </c>
      <c r="E95" s="40">
        <v>841.06666666666661</v>
      </c>
      <c r="F95" s="40">
        <v>833.88333333333333</v>
      </c>
      <c r="G95" s="40">
        <v>826.91666666666663</v>
      </c>
      <c r="H95" s="40">
        <v>855.21666666666658</v>
      </c>
      <c r="I95" s="40">
        <v>862.18333333333328</v>
      </c>
      <c r="J95" s="40">
        <v>869.36666666666656</v>
      </c>
      <c r="K95" s="31">
        <v>855</v>
      </c>
      <c r="L95" s="31">
        <v>840.85</v>
      </c>
      <c r="M95" s="31">
        <v>0.13253000000000001</v>
      </c>
      <c r="N95" s="1"/>
      <c r="O95" s="1"/>
    </row>
    <row r="96" spans="1:15" ht="12.75" customHeight="1">
      <c r="A96" s="31">
        <v>86</v>
      </c>
      <c r="B96" s="31" t="s">
        <v>250</v>
      </c>
      <c r="C96" s="31">
        <v>141</v>
      </c>
      <c r="D96" s="40">
        <v>141.04999999999998</v>
      </c>
      <c r="E96" s="40">
        <v>140.44999999999996</v>
      </c>
      <c r="F96" s="40">
        <v>139.89999999999998</v>
      </c>
      <c r="G96" s="40">
        <v>139.29999999999995</v>
      </c>
      <c r="H96" s="40">
        <v>141.59999999999997</v>
      </c>
      <c r="I96" s="40">
        <v>142.19999999999999</v>
      </c>
      <c r="J96" s="40">
        <v>142.74999999999997</v>
      </c>
      <c r="K96" s="31">
        <v>141.65</v>
      </c>
      <c r="L96" s="31">
        <v>140.5</v>
      </c>
      <c r="M96" s="31">
        <v>1.62042</v>
      </c>
      <c r="N96" s="1"/>
      <c r="O96" s="1"/>
    </row>
    <row r="97" spans="1:15" ht="12.75" customHeight="1">
      <c r="A97" s="31">
        <v>87</v>
      </c>
      <c r="B97" s="31" t="s">
        <v>329</v>
      </c>
      <c r="C97" s="31">
        <v>387.8</v>
      </c>
      <c r="D97" s="40">
        <v>387.26666666666665</v>
      </c>
      <c r="E97" s="40">
        <v>384.83333333333331</v>
      </c>
      <c r="F97" s="40">
        <v>381.86666666666667</v>
      </c>
      <c r="G97" s="40">
        <v>379.43333333333334</v>
      </c>
      <c r="H97" s="40">
        <v>390.23333333333329</v>
      </c>
      <c r="I97" s="40">
        <v>392.66666666666669</v>
      </c>
      <c r="J97" s="40">
        <v>395.63333333333327</v>
      </c>
      <c r="K97" s="31">
        <v>389.7</v>
      </c>
      <c r="L97" s="31">
        <v>384.3</v>
      </c>
      <c r="M97" s="31">
        <v>0.38446999999999998</v>
      </c>
      <c r="N97" s="1"/>
      <c r="O97" s="1"/>
    </row>
    <row r="98" spans="1:15" ht="12.75" customHeight="1">
      <c r="A98" s="31">
        <v>88</v>
      </c>
      <c r="B98" s="31" t="s">
        <v>338</v>
      </c>
      <c r="C98" s="31">
        <v>1467.9</v>
      </c>
      <c r="D98" s="40">
        <v>1463.0833333333333</v>
      </c>
      <c r="E98" s="40">
        <v>1443.8166666666666</v>
      </c>
      <c r="F98" s="40">
        <v>1419.7333333333333</v>
      </c>
      <c r="G98" s="40">
        <v>1400.4666666666667</v>
      </c>
      <c r="H98" s="40">
        <v>1487.1666666666665</v>
      </c>
      <c r="I98" s="40">
        <v>1506.4333333333334</v>
      </c>
      <c r="J98" s="40">
        <v>1530.5166666666664</v>
      </c>
      <c r="K98" s="31">
        <v>1482.35</v>
      </c>
      <c r="L98" s="31">
        <v>1439</v>
      </c>
      <c r="M98" s="31">
        <v>9.7380999999999993</v>
      </c>
      <c r="N98" s="1"/>
      <c r="O98" s="1"/>
    </row>
    <row r="99" spans="1:15" ht="12.75" customHeight="1">
      <c r="A99" s="31">
        <v>89</v>
      </c>
      <c r="B99" s="31" t="s">
        <v>336</v>
      </c>
      <c r="C99" s="31">
        <v>1269.1500000000001</v>
      </c>
      <c r="D99" s="40">
        <v>1266.4166666666667</v>
      </c>
      <c r="E99" s="40">
        <v>1257.8333333333335</v>
      </c>
      <c r="F99" s="40">
        <v>1246.5166666666667</v>
      </c>
      <c r="G99" s="40">
        <v>1237.9333333333334</v>
      </c>
      <c r="H99" s="40">
        <v>1277.7333333333336</v>
      </c>
      <c r="I99" s="40">
        <v>1286.3166666666671</v>
      </c>
      <c r="J99" s="40">
        <v>1297.6333333333337</v>
      </c>
      <c r="K99" s="31">
        <v>1275</v>
      </c>
      <c r="L99" s="31">
        <v>1255.0999999999999</v>
      </c>
      <c r="M99" s="31">
        <v>0.22806999999999999</v>
      </c>
      <c r="N99" s="1"/>
      <c r="O99" s="1"/>
    </row>
    <row r="100" spans="1:15" ht="12.75" customHeight="1">
      <c r="A100" s="31">
        <v>90</v>
      </c>
      <c r="B100" s="31" t="s">
        <v>337</v>
      </c>
      <c r="C100" s="31">
        <v>22.05</v>
      </c>
      <c r="D100" s="40">
        <v>22.016666666666669</v>
      </c>
      <c r="E100" s="40">
        <v>21.933333333333337</v>
      </c>
      <c r="F100" s="40">
        <v>21.816666666666666</v>
      </c>
      <c r="G100" s="40">
        <v>21.733333333333334</v>
      </c>
      <c r="H100" s="40">
        <v>22.13333333333334</v>
      </c>
      <c r="I100" s="40">
        <v>22.216666666666676</v>
      </c>
      <c r="J100" s="40">
        <v>22.333333333333343</v>
      </c>
      <c r="K100" s="31">
        <v>22.1</v>
      </c>
      <c r="L100" s="31">
        <v>21.9</v>
      </c>
      <c r="M100" s="31">
        <v>9.7147699999999997</v>
      </c>
      <c r="N100" s="1"/>
      <c r="O100" s="1"/>
    </row>
    <row r="101" spans="1:15" ht="12.75" customHeight="1">
      <c r="A101" s="31">
        <v>91</v>
      </c>
      <c r="B101" s="31" t="s">
        <v>339</v>
      </c>
      <c r="C101" s="31">
        <v>644.29999999999995</v>
      </c>
      <c r="D101" s="40">
        <v>638.43333333333328</v>
      </c>
      <c r="E101" s="40">
        <v>621.86666666666656</v>
      </c>
      <c r="F101" s="40">
        <v>599.43333333333328</v>
      </c>
      <c r="G101" s="40">
        <v>582.86666666666656</v>
      </c>
      <c r="H101" s="40">
        <v>660.86666666666656</v>
      </c>
      <c r="I101" s="40">
        <v>677.43333333333339</v>
      </c>
      <c r="J101" s="40">
        <v>699.86666666666656</v>
      </c>
      <c r="K101" s="31">
        <v>655</v>
      </c>
      <c r="L101" s="31">
        <v>616</v>
      </c>
      <c r="M101" s="31">
        <v>5.2695100000000004</v>
      </c>
      <c r="N101" s="1"/>
      <c r="O101" s="1"/>
    </row>
    <row r="102" spans="1:15" ht="12.75" customHeight="1">
      <c r="A102" s="31">
        <v>92</v>
      </c>
      <c r="B102" s="31" t="s">
        <v>340</v>
      </c>
      <c r="C102" s="31">
        <v>856.45</v>
      </c>
      <c r="D102" s="40">
        <v>847.1</v>
      </c>
      <c r="E102" s="40">
        <v>829.35</v>
      </c>
      <c r="F102" s="40">
        <v>802.25</v>
      </c>
      <c r="G102" s="40">
        <v>784.5</v>
      </c>
      <c r="H102" s="40">
        <v>874.2</v>
      </c>
      <c r="I102" s="40">
        <v>891.95</v>
      </c>
      <c r="J102" s="40">
        <v>919.05000000000007</v>
      </c>
      <c r="K102" s="31">
        <v>864.85</v>
      </c>
      <c r="L102" s="31">
        <v>820</v>
      </c>
      <c r="M102" s="31">
        <v>0.81830000000000003</v>
      </c>
      <c r="N102" s="1"/>
      <c r="O102" s="1"/>
    </row>
    <row r="103" spans="1:15" ht="12.75" customHeight="1">
      <c r="A103" s="31">
        <v>93</v>
      </c>
      <c r="B103" s="31" t="s">
        <v>341</v>
      </c>
      <c r="C103" s="31">
        <v>5517.2</v>
      </c>
      <c r="D103" s="40">
        <v>5504.2666666666664</v>
      </c>
      <c r="E103" s="40">
        <v>5467.4833333333327</v>
      </c>
      <c r="F103" s="40">
        <v>5417.7666666666664</v>
      </c>
      <c r="G103" s="40">
        <v>5380.9833333333327</v>
      </c>
      <c r="H103" s="40">
        <v>5553.9833333333327</v>
      </c>
      <c r="I103" s="40">
        <v>5590.7666666666655</v>
      </c>
      <c r="J103" s="40">
        <v>5640.4833333333327</v>
      </c>
      <c r="K103" s="31">
        <v>5541.05</v>
      </c>
      <c r="L103" s="31">
        <v>5454.55</v>
      </c>
      <c r="M103" s="31">
        <v>1.61E-2</v>
      </c>
      <c r="N103" s="1"/>
      <c r="O103" s="1"/>
    </row>
    <row r="104" spans="1:15" ht="12.75" customHeight="1">
      <c r="A104" s="31">
        <v>94</v>
      </c>
      <c r="B104" s="31" t="s">
        <v>249</v>
      </c>
      <c r="C104" s="31">
        <v>91.6</v>
      </c>
      <c r="D104" s="40">
        <v>90.95</v>
      </c>
      <c r="E104" s="40">
        <v>89.65</v>
      </c>
      <c r="F104" s="40">
        <v>87.7</v>
      </c>
      <c r="G104" s="40">
        <v>86.4</v>
      </c>
      <c r="H104" s="40">
        <v>92.9</v>
      </c>
      <c r="I104" s="40">
        <v>94.199999999999989</v>
      </c>
      <c r="J104" s="40">
        <v>96.15</v>
      </c>
      <c r="K104" s="31">
        <v>92.25</v>
      </c>
      <c r="L104" s="31">
        <v>89</v>
      </c>
      <c r="M104" s="31">
        <v>25.52909</v>
      </c>
      <c r="N104" s="1"/>
      <c r="O104" s="1"/>
    </row>
    <row r="105" spans="1:15" ht="12.75" customHeight="1">
      <c r="A105" s="31">
        <v>95</v>
      </c>
      <c r="B105" s="31" t="s">
        <v>334</v>
      </c>
      <c r="C105" s="31">
        <v>523</v>
      </c>
      <c r="D105" s="40">
        <v>521.51666666666665</v>
      </c>
      <c r="E105" s="40">
        <v>513.23333333333335</v>
      </c>
      <c r="F105" s="40">
        <v>503.4666666666667</v>
      </c>
      <c r="G105" s="40">
        <v>495.18333333333339</v>
      </c>
      <c r="H105" s="40">
        <v>531.2833333333333</v>
      </c>
      <c r="I105" s="40">
        <v>539.56666666666661</v>
      </c>
      <c r="J105" s="40">
        <v>549.33333333333326</v>
      </c>
      <c r="K105" s="31">
        <v>529.79999999999995</v>
      </c>
      <c r="L105" s="31">
        <v>511.75</v>
      </c>
      <c r="M105" s="31">
        <v>2.3879999999999998E-2</v>
      </c>
      <c r="N105" s="1"/>
      <c r="O105" s="1"/>
    </row>
    <row r="106" spans="1:15" ht="12.75" customHeight="1">
      <c r="A106" s="31">
        <v>96</v>
      </c>
      <c r="B106" s="31" t="s">
        <v>860</v>
      </c>
      <c r="C106" s="31">
        <v>164.75</v>
      </c>
      <c r="D106" s="40">
        <v>164.4</v>
      </c>
      <c r="E106" s="40">
        <v>163.80000000000001</v>
      </c>
      <c r="F106" s="40">
        <v>162.85</v>
      </c>
      <c r="G106" s="40">
        <v>162.25</v>
      </c>
      <c r="H106" s="40">
        <v>165.35000000000002</v>
      </c>
      <c r="I106" s="40">
        <v>165.95</v>
      </c>
      <c r="J106" s="40">
        <v>166.90000000000003</v>
      </c>
      <c r="K106" s="31">
        <v>165</v>
      </c>
      <c r="L106" s="31">
        <v>163.44999999999999</v>
      </c>
      <c r="M106" s="31">
        <v>5.8952200000000001</v>
      </c>
      <c r="N106" s="1"/>
      <c r="O106" s="1"/>
    </row>
    <row r="107" spans="1:15" ht="12.75" customHeight="1">
      <c r="A107" s="31">
        <v>97</v>
      </c>
      <c r="B107" s="31" t="s">
        <v>342</v>
      </c>
      <c r="C107" s="31">
        <v>247.1</v>
      </c>
      <c r="D107" s="40">
        <v>245.88333333333335</v>
      </c>
      <c r="E107" s="40">
        <v>243.76666666666671</v>
      </c>
      <c r="F107" s="40">
        <v>240.43333333333337</v>
      </c>
      <c r="G107" s="40">
        <v>238.31666666666672</v>
      </c>
      <c r="H107" s="40">
        <v>249.2166666666667</v>
      </c>
      <c r="I107" s="40">
        <v>251.33333333333331</v>
      </c>
      <c r="J107" s="40">
        <v>254.66666666666669</v>
      </c>
      <c r="K107" s="31">
        <v>248</v>
      </c>
      <c r="L107" s="31">
        <v>242.55</v>
      </c>
      <c r="M107" s="31">
        <v>0.67949999999999999</v>
      </c>
      <c r="N107" s="1"/>
      <c r="O107" s="1"/>
    </row>
    <row r="108" spans="1:15" ht="12.75" customHeight="1">
      <c r="A108" s="31">
        <v>98</v>
      </c>
      <c r="B108" s="31" t="s">
        <v>343</v>
      </c>
      <c r="C108" s="31">
        <v>351.3</v>
      </c>
      <c r="D108" s="40">
        <v>351.56666666666666</v>
      </c>
      <c r="E108" s="40">
        <v>346.33333333333331</v>
      </c>
      <c r="F108" s="40">
        <v>341.36666666666667</v>
      </c>
      <c r="G108" s="40">
        <v>336.13333333333333</v>
      </c>
      <c r="H108" s="40">
        <v>356.5333333333333</v>
      </c>
      <c r="I108" s="40">
        <v>361.76666666666665</v>
      </c>
      <c r="J108" s="40">
        <v>366.73333333333329</v>
      </c>
      <c r="K108" s="31">
        <v>356.8</v>
      </c>
      <c r="L108" s="31">
        <v>346.6</v>
      </c>
      <c r="M108" s="31">
        <v>3.10588</v>
      </c>
      <c r="N108" s="1"/>
      <c r="O108" s="1"/>
    </row>
    <row r="109" spans="1:15" ht="12.75" customHeight="1">
      <c r="A109" s="31">
        <v>99</v>
      </c>
      <c r="B109" s="31" t="s">
        <v>84</v>
      </c>
      <c r="C109" s="31">
        <v>615.04999999999995</v>
      </c>
      <c r="D109" s="40">
        <v>614.5333333333333</v>
      </c>
      <c r="E109" s="40">
        <v>610.06666666666661</v>
      </c>
      <c r="F109" s="40">
        <v>605.08333333333326</v>
      </c>
      <c r="G109" s="40">
        <v>600.61666666666656</v>
      </c>
      <c r="H109" s="40">
        <v>619.51666666666665</v>
      </c>
      <c r="I109" s="40">
        <v>623.98333333333335</v>
      </c>
      <c r="J109" s="40">
        <v>628.9666666666667</v>
      </c>
      <c r="K109" s="31">
        <v>619</v>
      </c>
      <c r="L109" s="31">
        <v>609.54999999999995</v>
      </c>
      <c r="M109" s="31">
        <v>2.2805499999999999</v>
      </c>
      <c r="N109" s="1"/>
      <c r="O109" s="1"/>
    </row>
    <row r="110" spans="1:15" ht="12.75" customHeight="1">
      <c r="A110" s="31">
        <v>100</v>
      </c>
      <c r="B110" s="31" t="s">
        <v>344</v>
      </c>
      <c r="C110" s="31">
        <v>696.25</v>
      </c>
      <c r="D110" s="40">
        <v>694.36666666666679</v>
      </c>
      <c r="E110" s="40">
        <v>688.8333333333336</v>
      </c>
      <c r="F110" s="40">
        <v>681.41666666666686</v>
      </c>
      <c r="G110" s="40">
        <v>675.88333333333367</v>
      </c>
      <c r="H110" s="40">
        <v>701.78333333333353</v>
      </c>
      <c r="I110" s="40">
        <v>707.31666666666683</v>
      </c>
      <c r="J110" s="40">
        <v>714.73333333333346</v>
      </c>
      <c r="K110" s="31">
        <v>699.9</v>
      </c>
      <c r="L110" s="31">
        <v>686.95</v>
      </c>
      <c r="M110" s="31">
        <v>2.7650000000000001E-2</v>
      </c>
      <c r="N110" s="1"/>
      <c r="O110" s="1"/>
    </row>
    <row r="111" spans="1:15" ht="12.75" customHeight="1">
      <c r="A111" s="31">
        <v>101</v>
      </c>
      <c r="B111" s="31" t="s">
        <v>85</v>
      </c>
      <c r="C111" s="31">
        <v>910.7</v>
      </c>
      <c r="D111" s="40">
        <v>911.26666666666677</v>
      </c>
      <c r="E111" s="40">
        <v>908.28333333333353</v>
      </c>
      <c r="F111" s="40">
        <v>905.86666666666679</v>
      </c>
      <c r="G111" s="40">
        <v>902.88333333333355</v>
      </c>
      <c r="H111" s="40">
        <v>913.68333333333351</v>
      </c>
      <c r="I111" s="40">
        <v>916.66666666666686</v>
      </c>
      <c r="J111" s="40">
        <v>919.08333333333348</v>
      </c>
      <c r="K111" s="31">
        <v>914.25</v>
      </c>
      <c r="L111" s="31">
        <v>908.85</v>
      </c>
      <c r="M111" s="31">
        <v>0.96347000000000005</v>
      </c>
      <c r="N111" s="1"/>
      <c r="O111" s="1"/>
    </row>
    <row r="112" spans="1:15" ht="12.75" customHeight="1">
      <c r="A112" s="31">
        <v>102</v>
      </c>
      <c r="B112" s="31" t="s">
        <v>86</v>
      </c>
      <c r="C112" s="31">
        <v>170.7</v>
      </c>
      <c r="D112" s="40">
        <v>170.61666666666667</v>
      </c>
      <c r="E112" s="40">
        <v>169.83333333333334</v>
      </c>
      <c r="F112" s="40">
        <v>168.96666666666667</v>
      </c>
      <c r="G112" s="40">
        <v>168.18333333333334</v>
      </c>
      <c r="H112" s="40">
        <v>171.48333333333335</v>
      </c>
      <c r="I112" s="40">
        <v>172.26666666666665</v>
      </c>
      <c r="J112" s="40">
        <v>173.13333333333335</v>
      </c>
      <c r="K112" s="31">
        <v>171.4</v>
      </c>
      <c r="L112" s="31">
        <v>169.75</v>
      </c>
      <c r="M112" s="31">
        <v>9.7325999999999997</v>
      </c>
      <c r="N112" s="1"/>
      <c r="O112" s="1"/>
    </row>
    <row r="113" spans="1:15" ht="12.75" customHeight="1">
      <c r="A113" s="31">
        <v>103</v>
      </c>
      <c r="B113" s="31" t="s">
        <v>345</v>
      </c>
      <c r="C113" s="31">
        <v>364.25</v>
      </c>
      <c r="D113" s="40">
        <v>363.08333333333331</v>
      </c>
      <c r="E113" s="40">
        <v>361.16666666666663</v>
      </c>
      <c r="F113" s="40">
        <v>358.08333333333331</v>
      </c>
      <c r="G113" s="40">
        <v>356.16666666666663</v>
      </c>
      <c r="H113" s="40">
        <v>366.16666666666663</v>
      </c>
      <c r="I113" s="40">
        <v>368.08333333333326</v>
      </c>
      <c r="J113" s="40">
        <v>371.16666666666663</v>
      </c>
      <c r="K113" s="31">
        <v>365</v>
      </c>
      <c r="L113" s="31">
        <v>360</v>
      </c>
      <c r="M113" s="31">
        <v>0.85601000000000005</v>
      </c>
      <c r="N113" s="1"/>
      <c r="O113" s="1"/>
    </row>
    <row r="114" spans="1:15" ht="12.75" customHeight="1">
      <c r="A114" s="31">
        <v>104</v>
      </c>
      <c r="B114" s="31" t="s">
        <v>88</v>
      </c>
      <c r="C114" s="31">
        <v>5081.3999999999996</v>
      </c>
      <c r="D114" s="40">
        <v>5084.9833333333336</v>
      </c>
      <c r="E114" s="40">
        <v>5061.7166666666672</v>
      </c>
      <c r="F114" s="40">
        <v>5042.0333333333338</v>
      </c>
      <c r="G114" s="40">
        <v>5018.7666666666673</v>
      </c>
      <c r="H114" s="40">
        <v>5104.666666666667</v>
      </c>
      <c r="I114" s="40">
        <v>5127.9333333333334</v>
      </c>
      <c r="J114" s="40">
        <v>5147.6166666666668</v>
      </c>
      <c r="K114" s="31">
        <v>5108.25</v>
      </c>
      <c r="L114" s="31">
        <v>5065.3</v>
      </c>
      <c r="M114" s="31">
        <v>0.21617</v>
      </c>
      <c r="N114" s="1"/>
      <c r="O114" s="1"/>
    </row>
    <row r="115" spans="1:15" ht="12.75" customHeight="1">
      <c r="A115" s="31">
        <v>105</v>
      </c>
      <c r="B115" s="31" t="s">
        <v>89</v>
      </c>
      <c r="C115" s="31">
        <v>1521.9</v>
      </c>
      <c r="D115" s="40">
        <v>1519.4000000000003</v>
      </c>
      <c r="E115" s="40">
        <v>1514.4000000000005</v>
      </c>
      <c r="F115" s="40">
        <v>1506.9000000000003</v>
      </c>
      <c r="G115" s="40">
        <v>1501.9000000000005</v>
      </c>
      <c r="H115" s="40">
        <v>1526.9000000000005</v>
      </c>
      <c r="I115" s="40">
        <v>1531.9</v>
      </c>
      <c r="J115" s="40">
        <v>1539.4000000000005</v>
      </c>
      <c r="K115" s="31">
        <v>1524.4</v>
      </c>
      <c r="L115" s="31">
        <v>1511.9</v>
      </c>
      <c r="M115" s="31">
        <v>0.71525000000000005</v>
      </c>
      <c r="N115" s="1"/>
      <c r="O115" s="1"/>
    </row>
    <row r="116" spans="1:15" ht="12.75" customHeight="1">
      <c r="A116" s="31">
        <v>106</v>
      </c>
      <c r="B116" s="31" t="s">
        <v>90</v>
      </c>
      <c r="C116" s="31">
        <v>686.55</v>
      </c>
      <c r="D116" s="40">
        <v>686.35</v>
      </c>
      <c r="E116" s="40">
        <v>684.2</v>
      </c>
      <c r="F116" s="40">
        <v>681.85</v>
      </c>
      <c r="G116" s="40">
        <v>679.7</v>
      </c>
      <c r="H116" s="40">
        <v>688.7</v>
      </c>
      <c r="I116" s="40">
        <v>690.84999999999991</v>
      </c>
      <c r="J116" s="40">
        <v>693.2</v>
      </c>
      <c r="K116" s="31">
        <v>688.5</v>
      </c>
      <c r="L116" s="31">
        <v>684</v>
      </c>
      <c r="M116" s="31">
        <v>1.7438899999999999</v>
      </c>
      <c r="N116" s="1"/>
      <c r="O116" s="1"/>
    </row>
    <row r="117" spans="1:15" ht="12.75" customHeight="1">
      <c r="A117" s="31">
        <v>107</v>
      </c>
      <c r="B117" s="31" t="s">
        <v>91</v>
      </c>
      <c r="C117" s="31">
        <v>780.6</v>
      </c>
      <c r="D117" s="40">
        <v>777.51666666666677</v>
      </c>
      <c r="E117" s="40">
        <v>771.08333333333348</v>
      </c>
      <c r="F117" s="40">
        <v>761.56666666666672</v>
      </c>
      <c r="G117" s="40">
        <v>755.13333333333344</v>
      </c>
      <c r="H117" s="40">
        <v>787.03333333333353</v>
      </c>
      <c r="I117" s="40">
        <v>793.4666666666667</v>
      </c>
      <c r="J117" s="40">
        <v>802.98333333333358</v>
      </c>
      <c r="K117" s="31">
        <v>783.95</v>
      </c>
      <c r="L117" s="31">
        <v>768</v>
      </c>
      <c r="M117" s="31">
        <v>0.36513000000000001</v>
      </c>
      <c r="N117" s="1"/>
      <c r="O117" s="1"/>
    </row>
    <row r="118" spans="1:15" ht="12.75" customHeight="1">
      <c r="A118" s="31">
        <v>108</v>
      </c>
      <c r="B118" s="31" t="s">
        <v>347</v>
      </c>
      <c r="C118" s="31">
        <v>638.79999999999995</v>
      </c>
      <c r="D118" s="40">
        <v>647.11666666666667</v>
      </c>
      <c r="E118" s="40">
        <v>616.5333333333333</v>
      </c>
      <c r="F118" s="40">
        <v>594.26666666666665</v>
      </c>
      <c r="G118" s="40">
        <v>563.68333333333328</v>
      </c>
      <c r="H118" s="40">
        <v>669.38333333333333</v>
      </c>
      <c r="I118" s="40">
        <v>699.96666666666658</v>
      </c>
      <c r="J118" s="40">
        <v>722.23333333333335</v>
      </c>
      <c r="K118" s="31">
        <v>677.7</v>
      </c>
      <c r="L118" s="31">
        <v>624.85</v>
      </c>
      <c r="M118" s="31">
        <v>0.28600999999999999</v>
      </c>
      <c r="N118" s="1"/>
      <c r="O118" s="1"/>
    </row>
    <row r="119" spans="1:15" ht="12.75" customHeight="1">
      <c r="A119" s="31">
        <v>109</v>
      </c>
      <c r="B119" s="31" t="s">
        <v>330</v>
      </c>
      <c r="C119" s="31">
        <v>2880.65</v>
      </c>
      <c r="D119" s="40">
        <v>2873.5499999999997</v>
      </c>
      <c r="E119" s="40">
        <v>2837.0999999999995</v>
      </c>
      <c r="F119" s="40">
        <v>2793.5499999999997</v>
      </c>
      <c r="G119" s="40">
        <v>2757.0999999999995</v>
      </c>
      <c r="H119" s="40">
        <v>2917.0999999999995</v>
      </c>
      <c r="I119" s="40">
        <v>2953.5499999999993</v>
      </c>
      <c r="J119" s="40">
        <v>2997.0999999999995</v>
      </c>
      <c r="K119" s="31">
        <v>2910</v>
      </c>
      <c r="L119" s="31">
        <v>2830</v>
      </c>
      <c r="M119" s="31">
        <v>8.2350000000000007E-2</v>
      </c>
      <c r="N119" s="1"/>
      <c r="O119" s="1"/>
    </row>
    <row r="120" spans="1:15" ht="12.75" customHeight="1">
      <c r="A120" s="31">
        <v>110</v>
      </c>
      <c r="B120" s="31" t="s">
        <v>251</v>
      </c>
      <c r="C120" s="31">
        <v>473.6</v>
      </c>
      <c r="D120" s="40">
        <v>472.5333333333333</v>
      </c>
      <c r="E120" s="40">
        <v>469.06666666666661</v>
      </c>
      <c r="F120" s="40">
        <v>464.5333333333333</v>
      </c>
      <c r="G120" s="40">
        <v>461.06666666666661</v>
      </c>
      <c r="H120" s="40">
        <v>477.06666666666661</v>
      </c>
      <c r="I120" s="40">
        <v>480.5333333333333</v>
      </c>
      <c r="J120" s="40">
        <v>485.06666666666661</v>
      </c>
      <c r="K120" s="31">
        <v>476</v>
      </c>
      <c r="L120" s="31">
        <v>468</v>
      </c>
      <c r="M120" s="31">
        <v>0.76410999999999996</v>
      </c>
      <c r="N120" s="1"/>
      <c r="O120" s="1"/>
    </row>
    <row r="121" spans="1:15" ht="12.75" customHeight="1">
      <c r="A121" s="31">
        <v>111</v>
      </c>
      <c r="B121" s="31" t="s">
        <v>331</v>
      </c>
      <c r="C121" s="31">
        <v>299.64999999999998</v>
      </c>
      <c r="D121" s="40">
        <v>299.73333333333335</v>
      </c>
      <c r="E121" s="40">
        <v>298.16666666666669</v>
      </c>
      <c r="F121" s="40">
        <v>296.68333333333334</v>
      </c>
      <c r="G121" s="40">
        <v>295.11666666666667</v>
      </c>
      <c r="H121" s="40">
        <v>301.2166666666667</v>
      </c>
      <c r="I121" s="40">
        <v>302.7833333333333</v>
      </c>
      <c r="J121" s="40">
        <v>304.26666666666671</v>
      </c>
      <c r="K121" s="31">
        <v>301.3</v>
      </c>
      <c r="L121" s="31">
        <v>298.25</v>
      </c>
      <c r="M121" s="31">
        <v>0.27850999999999998</v>
      </c>
      <c r="N121" s="1"/>
      <c r="O121" s="1"/>
    </row>
    <row r="122" spans="1:15" ht="12.75" customHeight="1">
      <c r="A122" s="31">
        <v>112</v>
      </c>
      <c r="B122" s="31" t="s">
        <v>92</v>
      </c>
      <c r="C122" s="31">
        <v>174.25</v>
      </c>
      <c r="D122" s="40">
        <v>173.18333333333331</v>
      </c>
      <c r="E122" s="40">
        <v>171.06666666666661</v>
      </c>
      <c r="F122" s="40">
        <v>167.8833333333333</v>
      </c>
      <c r="G122" s="40">
        <v>165.76666666666659</v>
      </c>
      <c r="H122" s="40">
        <v>176.36666666666662</v>
      </c>
      <c r="I122" s="40">
        <v>178.48333333333335</v>
      </c>
      <c r="J122" s="40">
        <v>181.66666666666663</v>
      </c>
      <c r="K122" s="31">
        <v>175.3</v>
      </c>
      <c r="L122" s="31">
        <v>170</v>
      </c>
      <c r="M122" s="31">
        <v>13.17342</v>
      </c>
      <c r="N122" s="1"/>
      <c r="O122" s="1"/>
    </row>
    <row r="123" spans="1:15" ht="12.75" customHeight="1">
      <c r="A123" s="31">
        <v>113</v>
      </c>
      <c r="B123" s="31" t="s">
        <v>93</v>
      </c>
      <c r="C123" s="31">
        <v>899.55</v>
      </c>
      <c r="D123" s="40">
        <v>899.01666666666677</v>
      </c>
      <c r="E123" s="40">
        <v>891.53333333333353</v>
      </c>
      <c r="F123" s="40">
        <v>883.51666666666677</v>
      </c>
      <c r="G123" s="40">
        <v>876.03333333333353</v>
      </c>
      <c r="H123" s="40">
        <v>907.03333333333353</v>
      </c>
      <c r="I123" s="40">
        <v>914.51666666666688</v>
      </c>
      <c r="J123" s="40">
        <v>922.53333333333353</v>
      </c>
      <c r="K123" s="31">
        <v>906.5</v>
      </c>
      <c r="L123" s="31">
        <v>891</v>
      </c>
      <c r="M123" s="31">
        <v>0.34666000000000002</v>
      </c>
      <c r="N123" s="1"/>
      <c r="O123" s="1"/>
    </row>
    <row r="124" spans="1:15" ht="12.75" customHeight="1">
      <c r="A124" s="31">
        <v>114</v>
      </c>
      <c r="B124" s="31" t="s">
        <v>348</v>
      </c>
      <c r="C124" s="31">
        <v>1113.25</v>
      </c>
      <c r="D124" s="40">
        <v>1112.5</v>
      </c>
      <c r="E124" s="40">
        <v>1106</v>
      </c>
      <c r="F124" s="40">
        <v>1098.75</v>
      </c>
      <c r="G124" s="40">
        <v>1092.25</v>
      </c>
      <c r="H124" s="40">
        <v>1119.75</v>
      </c>
      <c r="I124" s="40">
        <v>1126.25</v>
      </c>
      <c r="J124" s="40">
        <v>1133.5</v>
      </c>
      <c r="K124" s="31">
        <v>1119</v>
      </c>
      <c r="L124" s="31">
        <v>1105.25</v>
      </c>
      <c r="M124" s="31">
        <v>0.39395999999999998</v>
      </c>
      <c r="N124" s="1"/>
      <c r="O124" s="1"/>
    </row>
    <row r="125" spans="1:15" ht="12.75" customHeight="1">
      <c r="A125" s="31">
        <v>115</v>
      </c>
      <c r="B125" s="31" t="s">
        <v>94</v>
      </c>
      <c r="C125" s="31">
        <v>612.54999999999995</v>
      </c>
      <c r="D125" s="40">
        <v>613.48333333333323</v>
      </c>
      <c r="E125" s="40">
        <v>610.81666666666649</v>
      </c>
      <c r="F125" s="40">
        <v>609.08333333333326</v>
      </c>
      <c r="G125" s="40">
        <v>606.41666666666652</v>
      </c>
      <c r="H125" s="40">
        <v>615.21666666666647</v>
      </c>
      <c r="I125" s="40">
        <v>617.88333333333321</v>
      </c>
      <c r="J125" s="40">
        <v>619.61666666666645</v>
      </c>
      <c r="K125" s="31">
        <v>616.15</v>
      </c>
      <c r="L125" s="31">
        <v>611.75</v>
      </c>
      <c r="M125" s="31">
        <v>2.7695699999999999</v>
      </c>
      <c r="N125" s="1"/>
      <c r="O125" s="1"/>
    </row>
    <row r="126" spans="1:15" ht="12.75" customHeight="1">
      <c r="A126" s="31">
        <v>116</v>
      </c>
      <c r="B126" s="31" t="s">
        <v>252</v>
      </c>
      <c r="C126" s="31">
        <v>2034.85</v>
      </c>
      <c r="D126" s="40">
        <v>2033.8500000000001</v>
      </c>
      <c r="E126" s="40">
        <v>2018.9</v>
      </c>
      <c r="F126" s="40">
        <v>2002.95</v>
      </c>
      <c r="G126" s="40">
        <v>1988</v>
      </c>
      <c r="H126" s="40">
        <v>2049.8000000000002</v>
      </c>
      <c r="I126" s="40">
        <v>2064.7500000000005</v>
      </c>
      <c r="J126" s="40">
        <v>2080.7000000000003</v>
      </c>
      <c r="K126" s="31">
        <v>2048.8000000000002</v>
      </c>
      <c r="L126" s="31">
        <v>2017.9</v>
      </c>
      <c r="M126" s="31">
        <v>0.26604</v>
      </c>
      <c r="N126" s="1"/>
      <c r="O126" s="1"/>
    </row>
    <row r="127" spans="1:15" ht="12.75" customHeight="1">
      <c r="A127" s="31">
        <v>117</v>
      </c>
      <c r="B127" s="31" t="s">
        <v>353</v>
      </c>
      <c r="C127" s="31">
        <v>614.04999999999995</v>
      </c>
      <c r="D127" s="40">
        <v>613.33333333333337</v>
      </c>
      <c r="E127" s="40">
        <v>607.86666666666679</v>
      </c>
      <c r="F127" s="40">
        <v>601.68333333333339</v>
      </c>
      <c r="G127" s="40">
        <v>596.21666666666681</v>
      </c>
      <c r="H127" s="40">
        <v>619.51666666666677</v>
      </c>
      <c r="I127" s="40">
        <v>624.98333333333323</v>
      </c>
      <c r="J127" s="40">
        <v>631.16666666666674</v>
      </c>
      <c r="K127" s="31">
        <v>618.79999999999995</v>
      </c>
      <c r="L127" s="31">
        <v>607.15</v>
      </c>
      <c r="M127" s="31">
        <v>0.58557999999999999</v>
      </c>
      <c r="N127" s="1"/>
      <c r="O127" s="1"/>
    </row>
    <row r="128" spans="1:15" ht="12.75" customHeight="1">
      <c r="A128" s="31">
        <v>118</v>
      </c>
      <c r="B128" s="31" t="s">
        <v>349</v>
      </c>
      <c r="C128" s="31">
        <v>99.1</v>
      </c>
      <c r="D128" s="40">
        <v>99.466666666666654</v>
      </c>
      <c r="E128" s="40">
        <v>98.433333333333309</v>
      </c>
      <c r="F128" s="40">
        <v>97.766666666666652</v>
      </c>
      <c r="G128" s="40">
        <v>96.733333333333306</v>
      </c>
      <c r="H128" s="40">
        <v>100.13333333333331</v>
      </c>
      <c r="I128" s="40">
        <v>101.16666666666664</v>
      </c>
      <c r="J128" s="40">
        <v>101.83333333333331</v>
      </c>
      <c r="K128" s="31">
        <v>100.5</v>
      </c>
      <c r="L128" s="31">
        <v>98.8</v>
      </c>
      <c r="M128" s="31">
        <v>3.9600900000000001</v>
      </c>
      <c r="N128" s="1"/>
      <c r="O128" s="1"/>
    </row>
    <row r="129" spans="1:15" ht="12.75" customHeight="1">
      <c r="A129" s="31">
        <v>119</v>
      </c>
      <c r="B129" s="31" t="s">
        <v>350</v>
      </c>
      <c r="C129" s="31">
        <v>989.2</v>
      </c>
      <c r="D129" s="40">
        <v>983.38333333333333</v>
      </c>
      <c r="E129" s="40">
        <v>967.81666666666661</v>
      </c>
      <c r="F129" s="40">
        <v>946.43333333333328</v>
      </c>
      <c r="G129" s="40">
        <v>930.86666666666656</v>
      </c>
      <c r="H129" s="40">
        <v>1004.7666666666667</v>
      </c>
      <c r="I129" s="40">
        <v>1020.3333333333335</v>
      </c>
      <c r="J129" s="40">
        <v>1041.7166666666667</v>
      </c>
      <c r="K129" s="31">
        <v>998.95</v>
      </c>
      <c r="L129" s="31">
        <v>962</v>
      </c>
      <c r="M129" s="31">
        <v>0.16682</v>
      </c>
      <c r="N129" s="1"/>
      <c r="O129" s="1"/>
    </row>
    <row r="130" spans="1:15" ht="12.75" customHeight="1">
      <c r="A130" s="31">
        <v>120</v>
      </c>
      <c r="B130" s="31" t="s">
        <v>95</v>
      </c>
      <c r="C130" s="31">
        <v>2294.3000000000002</v>
      </c>
      <c r="D130" s="40">
        <v>2291.1</v>
      </c>
      <c r="E130" s="40">
        <v>2283.1999999999998</v>
      </c>
      <c r="F130" s="40">
        <v>2272.1</v>
      </c>
      <c r="G130" s="40">
        <v>2264.1999999999998</v>
      </c>
      <c r="H130" s="40">
        <v>2302.1999999999998</v>
      </c>
      <c r="I130" s="40">
        <v>2310.1000000000004</v>
      </c>
      <c r="J130" s="40">
        <v>2321.1999999999998</v>
      </c>
      <c r="K130" s="31">
        <v>2299</v>
      </c>
      <c r="L130" s="31">
        <v>2280</v>
      </c>
      <c r="M130" s="31">
        <v>1.5497399999999999</v>
      </c>
      <c r="N130" s="1"/>
      <c r="O130" s="1"/>
    </row>
    <row r="131" spans="1:15" ht="12.75" customHeight="1">
      <c r="A131" s="31">
        <v>121</v>
      </c>
      <c r="B131" s="31" t="s">
        <v>351</v>
      </c>
      <c r="C131" s="31">
        <v>282.10000000000002</v>
      </c>
      <c r="D131" s="40">
        <v>280.66666666666669</v>
      </c>
      <c r="E131" s="40">
        <v>277.43333333333339</v>
      </c>
      <c r="F131" s="40">
        <v>272.76666666666671</v>
      </c>
      <c r="G131" s="40">
        <v>269.53333333333342</v>
      </c>
      <c r="H131" s="40">
        <v>285.33333333333337</v>
      </c>
      <c r="I131" s="40">
        <v>288.56666666666661</v>
      </c>
      <c r="J131" s="40">
        <v>293.23333333333335</v>
      </c>
      <c r="K131" s="31">
        <v>283.89999999999998</v>
      </c>
      <c r="L131" s="31">
        <v>276</v>
      </c>
      <c r="M131" s="31">
        <v>45.192830000000001</v>
      </c>
      <c r="N131" s="1"/>
      <c r="O131" s="1"/>
    </row>
    <row r="132" spans="1:15" ht="12.75" customHeight="1">
      <c r="A132" s="31">
        <v>122</v>
      </c>
      <c r="B132" s="31" t="s">
        <v>253</v>
      </c>
      <c r="C132" s="31">
        <v>184.05</v>
      </c>
      <c r="D132" s="40">
        <v>183.21666666666667</v>
      </c>
      <c r="E132" s="40">
        <v>181.58333333333334</v>
      </c>
      <c r="F132" s="40">
        <v>179.11666666666667</v>
      </c>
      <c r="G132" s="40">
        <v>177.48333333333335</v>
      </c>
      <c r="H132" s="40">
        <v>185.68333333333334</v>
      </c>
      <c r="I132" s="40">
        <v>187.31666666666666</v>
      </c>
      <c r="J132" s="40">
        <v>189.78333333333333</v>
      </c>
      <c r="K132" s="31">
        <v>184.85</v>
      </c>
      <c r="L132" s="31">
        <v>180.75</v>
      </c>
      <c r="M132" s="31">
        <v>3.7270599999999998</v>
      </c>
      <c r="N132" s="1"/>
      <c r="O132" s="1"/>
    </row>
    <row r="133" spans="1:15" ht="12.75" customHeight="1">
      <c r="A133" s="31">
        <v>123</v>
      </c>
      <c r="B133" s="31" t="s">
        <v>352</v>
      </c>
      <c r="C133" s="31">
        <v>756.95</v>
      </c>
      <c r="D133" s="40">
        <v>754.31666666666661</v>
      </c>
      <c r="E133" s="40">
        <v>748.63333333333321</v>
      </c>
      <c r="F133" s="40">
        <v>740.31666666666661</v>
      </c>
      <c r="G133" s="40">
        <v>734.63333333333321</v>
      </c>
      <c r="H133" s="40">
        <v>762.63333333333321</v>
      </c>
      <c r="I133" s="40">
        <v>768.31666666666661</v>
      </c>
      <c r="J133" s="40">
        <v>776.63333333333321</v>
      </c>
      <c r="K133" s="31">
        <v>760</v>
      </c>
      <c r="L133" s="31">
        <v>746</v>
      </c>
      <c r="M133" s="31">
        <v>7.8170000000000003E-2</v>
      </c>
      <c r="N133" s="1"/>
      <c r="O133" s="1"/>
    </row>
    <row r="134" spans="1:15" ht="12.75" customHeight="1">
      <c r="A134" s="31">
        <v>124</v>
      </c>
      <c r="B134" s="31" t="s">
        <v>96</v>
      </c>
      <c r="C134" s="31">
        <v>5208.05</v>
      </c>
      <c r="D134" s="40">
        <v>5201.05</v>
      </c>
      <c r="E134" s="40">
        <v>5177.1000000000004</v>
      </c>
      <c r="F134" s="40">
        <v>5146.1500000000005</v>
      </c>
      <c r="G134" s="40">
        <v>5122.2000000000007</v>
      </c>
      <c r="H134" s="40">
        <v>5232</v>
      </c>
      <c r="I134" s="40">
        <v>5255.9499999999989</v>
      </c>
      <c r="J134" s="40">
        <v>5286.9</v>
      </c>
      <c r="K134" s="31">
        <v>5225</v>
      </c>
      <c r="L134" s="31">
        <v>5170.1000000000004</v>
      </c>
      <c r="M134" s="31">
        <v>0.36424000000000001</v>
      </c>
      <c r="N134" s="1"/>
      <c r="O134" s="1"/>
    </row>
    <row r="135" spans="1:15" ht="12.75" customHeight="1">
      <c r="A135" s="31">
        <v>125</v>
      </c>
      <c r="B135" s="31" t="s">
        <v>254</v>
      </c>
      <c r="C135" s="31">
        <v>5590.5</v>
      </c>
      <c r="D135" s="40">
        <v>5598.8499999999995</v>
      </c>
      <c r="E135" s="40">
        <v>5554.3999999999987</v>
      </c>
      <c r="F135" s="40">
        <v>5518.2999999999993</v>
      </c>
      <c r="G135" s="40">
        <v>5473.8499999999985</v>
      </c>
      <c r="H135" s="40">
        <v>5634.9499999999989</v>
      </c>
      <c r="I135" s="40">
        <v>5679.4</v>
      </c>
      <c r="J135" s="40">
        <v>5715.4999999999991</v>
      </c>
      <c r="K135" s="31">
        <v>5643.3</v>
      </c>
      <c r="L135" s="31">
        <v>5562.75</v>
      </c>
      <c r="M135" s="31">
        <v>0.86355999999999999</v>
      </c>
      <c r="N135" s="1"/>
      <c r="O135" s="1"/>
    </row>
    <row r="136" spans="1:15" ht="12.75" customHeight="1">
      <c r="A136" s="31">
        <v>126</v>
      </c>
      <c r="B136" s="31" t="s">
        <v>98</v>
      </c>
      <c r="C136" s="31">
        <v>430.85</v>
      </c>
      <c r="D136" s="40">
        <v>431.26666666666665</v>
      </c>
      <c r="E136" s="40">
        <v>429.08333333333331</v>
      </c>
      <c r="F136" s="40">
        <v>427.31666666666666</v>
      </c>
      <c r="G136" s="40">
        <v>425.13333333333333</v>
      </c>
      <c r="H136" s="40">
        <v>433.0333333333333</v>
      </c>
      <c r="I136" s="40">
        <v>435.2166666666667</v>
      </c>
      <c r="J136" s="40">
        <v>436.98333333333329</v>
      </c>
      <c r="K136" s="31">
        <v>433.45</v>
      </c>
      <c r="L136" s="31">
        <v>429.5</v>
      </c>
      <c r="M136" s="31">
        <v>8.3416399999999999</v>
      </c>
      <c r="N136" s="1"/>
      <c r="O136" s="1"/>
    </row>
    <row r="137" spans="1:15" ht="12.75" customHeight="1">
      <c r="A137" s="31">
        <v>127</v>
      </c>
      <c r="B137" s="31" t="s">
        <v>245</v>
      </c>
      <c r="C137" s="31">
        <v>4783.7</v>
      </c>
      <c r="D137" s="40">
        <v>4789.5166666666664</v>
      </c>
      <c r="E137" s="40">
        <v>4754.2333333333327</v>
      </c>
      <c r="F137" s="40">
        <v>4724.7666666666664</v>
      </c>
      <c r="G137" s="40">
        <v>4689.4833333333327</v>
      </c>
      <c r="H137" s="40">
        <v>4818.9833333333327</v>
      </c>
      <c r="I137" s="40">
        <v>4854.2666666666655</v>
      </c>
      <c r="J137" s="40">
        <v>4883.7333333333327</v>
      </c>
      <c r="K137" s="31">
        <v>4824.8</v>
      </c>
      <c r="L137" s="31">
        <v>4760.05</v>
      </c>
      <c r="M137" s="31">
        <v>1.3677699999999999</v>
      </c>
      <c r="N137" s="1"/>
      <c r="O137" s="1"/>
    </row>
    <row r="138" spans="1:15" ht="12.75" customHeight="1">
      <c r="A138" s="31">
        <v>128</v>
      </c>
      <c r="B138" s="31" t="s">
        <v>99</v>
      </c>
      <c r="C138" s="31">
        <v>4766.1499999999996</v>
      </c>
      <c r="D138" s="40">
        <v>4769.5999999999995</v>
      </c>
      <c r="E138" s="40">
        <v>4750.5499999999993</v>
      </c>
      <c r="F138" s="40">
        <v>4734.95</v>
      </c>
      <c r="G138" s="40">
        <v>4715.8999999999996</v>
      </c>
      <c r="H138" s="40">
        <v>4785.1999999999989</v>
      </c>
      <c r="I138" s="40">
        <v>4804.25</v>
      </c>
      <c r="J138" s="40">
        <v>4819.8499999999985</v>
      </c>
      <c r="K138" s="31">
        <v>4788.6499999999996</v>
      </c>
      <c r="L138" s="31">
        <v>4754</v>
      </c>
      <c r="M138" s="31">
        <v>0.20835999999999999</v>
      </c>
      <c r="N138" s="1"/>
      <c r="O138" s="1"/>
    </row>
    <row r="139" spans="1:15" ht="12.75" customHeight="1">
      <c r="A139" s="31">
        <v>129</v>
      </c>
      <c r="B139" s="31" t="s">
        <v>567</v>
      </c>
      <c r="C139" s="31">
        <v>2383.6999999999998</v>
      </c>
      <c r="D139" s="40">
        <v>2384.5666666666666</v>
      </c>
      <c r="E139" s="40">
        <v>2354.1333333333332</v>
      </c>
      <c r="F139" s="40">
        <v>2324.5666666666666</v>
      </c>
      <c r="G139" s="40">
        <v>2294.1333333333332</v>
      </c>
      <c r="H139" s="40">
        <v>2414.1333333333332</v>
      </c>
      <c r="I139" s="40">
        <v>2444.5666666666666</v>
      </c>
      <c r="J139" s="40">
        <v>2474.1333333333332</v>
      </c>
      <c r="K139" s="31">
        <v>2415</v>
      </c>
      <c r="L139" s="31">
        <v>2355</v>
      </c>
      <c r="M139" s="31">
        <v>0.24587999999999999</v>
      </c>
      <c r="N139" s="1"/>
      <c r="O139" s="1"/>
    </row>
    <row r="140" spans="1:15" ht="12.75" customHeight="1">
      <c r="A140" s="31">
        <v>130</v>
      </c>
      <c r="B140" s="31" t="s">
        <v>357</v>
      </c>
      <c r="C140" s="31">
        <v>81.349999999999994</v>
      </c>
      <c r="D140" s="40">
        <v>81.499999999999986</v>
      </c>
      <c r="E140" s="40">
        <v>80.699999999999974</v>
      </c>
      <c r="F140" s="40">
        <v>80.049999999999983</v>
      </c>
      <c r="G140" s="40">
        <v>79.249999999999972</v>
      </c>
      <c r="H140" s="40">
        <v>82.149999999999977</v>
      </c>
      <c r="I140" s="40">
        <v>82.949999999999989</v>
      </c>
      <c r="J140" s="40">
        <v>83.59999999999998</v>
      </c>
      <c r="K140" s="31">
        <v>82.3</v>
      </c>
      <c r="L140" s="31">
        <v>80.849999999999994</v>
      </c>
      <c r="M140" s="31">
        <v>5.5217700000000001</v>
      </c>
      <c r="N140" s="1"/>
      <c r="O140" s="1"/>
    </row>
    <row r="141" spans="1:15" ht="12.75" customHeight="1">
      <c r="A141" s="31">
        <v>131</v>
      </c>
      <c r="B141" s="31" t="s">
        <v>100</v>
      </c>
      <c r="C141" s="31">
        <v>2661.6</v>
      </c>
      <c r="D141" s="40">
        <v>2636.2833333333333</v>
      </c>
      <c r="E141" s="40">
        <v>2576.3166666666666</v>
      </c>
      <c r="F141" s="40">
        <v>2491.0333333333333</v>
      </c>
      <c r="G141" s="40">
        <v>2431.0666666666666</v>
      </c>
      <c r="H141" s="40">
        <v>2721.5666666666666</v>
      </c>
      <c r="I141" s="40">
        <v>2781.5333333333328</v>
      </c>
      <c r="J141" s="40">
        <v>2866.8166666666666</v>
      </c>
      <c r="K141" s="31">
        <v>2696.25</v>
      </c>
      <c r="L141" s="31">
        <v>2551</v>
      </c>
      <c r="M141" s="31">
        <v>13.893269999999999</v>
      </c>
      <c r="N141" s="1"/>
      <c r="O141" s="1"/>
    </row>
    <row r="142" spans="1:15" ht="12.75" customHeight="1">
      <c r="A142" s="31">
        <v>132</v>
      </c>
      <c r="B142" s="31" t="s">
        <v>354</v>
      </c>
      <c r="C142" s="31">
        <v>480.65</v>
      </c>
      <c r="D142" s="40">
        <v>481.01666666666665</v>
      </c>
      <c r="E142" s="40">
        <v>476.63333333333333</v>
      </c>
      <c r="F142" s="40">
        <v>472.61666666666667</v>
      </c>
      <c r="G142" s="40">
        <v>468.23333333333335</v>
      </c>
      <c r="H142" s="40">
        <v>485.0333333333333</v>
      </c>
      <c r="I142" s="40">
        <v>489.41666666666663</v>
      </c>
      <c r="J142" s="40">
        <v>493.43333333333328</v>
      </c>
      <c r="K142" s="31">
        <v>485.4</v>
      </c>
      <c r="L142" s="31">
        <v>477</v>
      </c>
      <c r="M142" s="31">
        <v>0.86429</v>
      </c>
      <c r="N142" s="1"/>
      <c r="O142" s="1"/>
    </row>
    <row r="143" spans="1:15" ht="12.75" customHeight="1">
      <c r="A143" s="31">
        <v>133</v>
      </c>
      <c r="B143" s="31" t="s">
        <v>355</v>
      </c>
      <c r="C143" s="31">
        <v>141.5</v>
      </c>
      <c r="D143" s="40">
        <v>141.4</v>
      </c>
      <c r="E143" s="40">
        <v>140.30000000000001</v>
      </c>
      <c r="F143" s="40">
        <v>139.1</v>
      </c>
      <c r="G143" s="40">
        <v>138</v>
      </c>
      <c r="H143" s="40">
        <v>142.60000000000002</v>
      </c>
      <c r="I143" s="40">
        <v>143.69999999999999</v>
      </c>
      <c r="J143" s="40">
        <v>144.90000000000003</v>
      </c>
      <c r="K143" s="31">
        <v>142.5</v>
      </c>
      <c r="L143" s="31">
        <v>140.19999999999999</v>
      </c>
      <c r="M143" s="31">
        <v>1.0794999999999999</v>
      </c>
      <c r="N143" s="1"/>
      <c r="O143" s="1"/>
    </row>
    <row r="144" spans="1:15" ht="12.75" customHeight="1">
      <c r="A144" s="31">
        <v>134</v>
      </c>
      <c r="B144" s="31" t="s">
        <v>358</v>
      </c>
      <c r="C144" s="31">
        <v>200.7</v>
      </c>
      <c r="D144" s="40">
        <v>200.78333333333333</v>
      </c>
      <c r="E144" s="40">
        <v>199.16666666666666</v>
      </c>
      <c r="F144" s="40">
        <v>197.63333333333333</v>
      </c>
      <c r="G144" s="40">
        <v>196.01666666666665</v>
      </c>
      <c r="H144" s="40">
        <v>202.31666666666666</v>
      </c>
      <c r="I144" s="40">
        <v>203.93333333333334</v>
      </c>
      <c r="J144" s="40">
        <v>205.46666666666667</v>
      </c>
      <c r="K144" s="31">
        <v>202.4</v>
      </c>
      <c r="L144" s="31">
        <v>199.25</v>
      </c>
      <c r="M144" s="31">
        <v>0.191</v>
      </c>
      <c r="N144" s="1"/>
      <c r="O144" s="1"/>
    </row>
    <row r="145" spans="1:15" ht="12.75" customHeight="1">
      <c r="A145" s="31">
        <v>135</v>
      </c>
      <c r="B145" s="31" t="s">
        <v>255</v>
      </c>
      <c r="C145" s="31">
        <v>563.75</v>
      </c>
      <c r="D145" s="40">
        <v>565.43333333333328</v>
      </c>
      <c r="E145" s="40">
        <v>560.36666666666656</v>
      </c>
      <c r="F145" s="40">
        <v>556.98333333333323</v>
      </c>
      <c r="G145" s="40">
        <v>551.91666666666652</v>
      </c>
      <c r="H145" s="40">
        <v>568.81666666666661</v>
      </c>
      <c r="I145" s="40">
        <v>573.88333333333344</v>
      </c>
      <c r="J145" s="40">
        <v>577.26666666666665</v>
      </c>
      <c r="K145" s="31">
        <v>570.5</v>
      </c>
      <c r="L145" s="31">
        <v>562.04999999999995</v>
      </c>
      <c r="M145" s="31">
        <v>0.26835999999999999</v>
      </c>
      <c r="N145" s="1"/>
      <c r="O145" s="1"/>
    </row>
    <row r="146" spans="1:15" ht="12.75" customHeight="1">
      <c r="A146" s="31">
        <v>136</v>
      </c>
      <c r="B146" s="31" t="s">
        <v>256</v>
      </c>
      <c r="C146" s="31">
        <v>1902.5</v>
      </c>
      <c r="D146" s="40">
        <v>1895.3500000000001</v>
      </c>
      <c r="E146" s="40">
        <v>1882.4000000000003</v>
      </c>
      <c r="F146" s="40">
        <v>1862.3000000000002</v>
      </c>
      <c r="G146" s="40">
        <v>1849.3500000000004</v>
      </c>
      <c r="H146" s="40">
        <v>1915.4500000000003</v>
      </c>
      <c r="I146" s="40">
        <v>1928.4</v>
      </c>
      <c r="J146" s="40">
        <v>1948.5000000000002</v>
      </c>
      <c r="K146" s="31">
        <v>1908.3</v>
      </c>
      <c r="L146" s="31">
        <v>1875.25</v>
      </c>
      <c r="M146" s="31">
        <v>0.41960999999999998</v>
      </c>
      <c r="N146" s="1"/>
      <c r="O146" s="1"/>
    </row>
    <row r="147" spans="1:15" ht="12.75" customHeight="1">
      <c r="A147" s="31">
        <v>137</v>
      </c>
      <c r="B147" s="31" t="s">
        <v>359</v>
      </c>
      <c r="C147" s="31">
        <v>72.599999999999994</v>
      </c>
      <c r="D147" s="40">
        <v>72.349999999999994</v>
      </c>
      <c r="E147" s="40">
        <v>71.899999999999991</v>
      </c>
      <c r="F147" s="40">
        <v>71.2</v>
      </c>
      <c r="G147" s="40">
        <v>70.75</v>
      </c>
      <c r="H147" s="40">
        <v>73.049999999999983</v>
      </c>
      <c r="I147" s="40">
        <v>73.499999999999972</v>
      </c>
      <c r="J147" s="40">
        <v>74.199999999999974</v>
      </c>
      <c r="K147" s="31">
        <v>72.8</v>
      </c>
      <c r="L147" s="31">
        <v>71.650000000000006</v>
      </c>
      <c r="M147" s="31">
        <v>3.9257</v>
      </c>
      <c r="N147" s="1"/>
      <c r="O147" s="1"/>
    </row>
    <row r="148" spans="1:15" ht="12.75" customHeight="1">
      <c r="A148" s="31">
        <v>138</v>
      </c>
      <c r="B148" s="31" t="s">
        <v>356</v>
      </c>
      <c r="C148" s="31">
        <v>215.2</v>
      </c>
      <c r="D148" s="40">
        <v>214.66666666666666</v>
      </c>
      <c r="E148" s="40">
        <v>213.33333333333331</v>
      </c>
      <c r="F148" s="40">
        <v>211.46666666666667</v>
      </c>
      <c r="G148" s="40">
        <v>210.13333333333333</v>
      </c>
      <c r="H148" s="40">
        <v>216.5333333333333</v>
      </c>
      <c r="I148" s="40">
        <v>217.86666666666662</v>
      </c>
      <c r="J148" s="40">
        <v>219.73333333333329</v>
      </c>
      <c r="K148" s="31">
        <v>216</v>
      </c>
      <c r="L148" s="31">
        <v>212.8</v>
      </c>
      <c r="M148" s="31">
        <v>0.30404999999999999</v>
      </c>
      <c r="N148" s="1"/>
      <c r="O148" s="1"/>
    </row>
    <row r="149" spans="1:15" ht="12.75" customHeight="1">
      <c r="A149" s="31">
        <v>139</v>
      </c>
      <c r="B149" s="31" t="s">
        <v>360</v>
      </c>
      <c r="C149" s="31">
        <v>129.25</v>
      </c>
      <c r="D149" s="40">
        <v>129.13333333333333</v>
      </c>
      <c r="E149" s="40">
        <v>128.26666666666665</v>
      </c>
      <c r="F149" s="40">
        <v>127.28333333333333</v>
      </c>
      <c r="G149" s="40">
        <v>126.41666666666666</v>
      </c>
      <c r="H149" s="40">
        <v>130.11666666666665</v>
      </c>
      <c r="I149" s="40">
        <v>130.98333333333332</v>
      </c>
      <c r="J149" s="40">
        <v>131.96666666666664</v>
      </c>
      <c r="K149" s="31">
        <v>130</v>
      </c>
      <c r="L149" s="31">
        <v>128.15</v>
      </c>
      <c r="M149" s="31">
        <v>1.0826499999999999</v>
      </c>
      <c r="N149" s="1"/>
      <c r="O149" s="1"/>
    </row>
    <row r="150" spans="1:15" ht="12.75" customHeight="1">
      <c r="A150" s="31">
        <v>140</v>
      </c>
      <c r="B150" s="31" t="s">
        <v>861</v>
      </c>
      <c r="C150" s="31">
        <v>65.400000000000006</v>
      </c>
      <c r="D150" s="40">
        <v>64.966666666666669</v>
      </c>
      <c r="E150" s="40">
        <v>64.183333333333337</v>
      </c>
      <c r="F150" s="40">
        <v>62.966666666666669</v>
      </c>
      <c r="G150" s="40">
        <v>62.183333333333337</v>
      </c>
      <c r="H150" s="40">
        <v>66.183333333333337</v>
      </c>
      <c r="I150" s="40">
        <v>66.966666666666669</v>
      </c>
      <c r="J150" s="40">
        <v>68.183333333333337</v>
      </c>
      <c r="K150" s="31">
        <v>65.75</v>
      </c>
      <c r="L150" s="31">
        <v>63.75</v>
      </c>
      <c r="M150" s="31">
        <v>4.2560099999999998</v>
      </c>
      <c r="N150" s="1"/>
      <c r="O150" s="1"/>
    </row>
    <row r="151" spans="1:15" ht="12.75" customHeight="1">
      <c r="A151" s="31">
        <v>141</v>
      </c>
      <c r="B151" s="31" t="s">
        <v>361</v>
      </c>
      <c r="C151" s="31">
        <v>815.3</v>
      </c>
      <c r="D151" s="40">
        <v>813.65</v>
      </c>
      <c r="E151" s="40">
        <v>806.94999999999993</v>
      </c>
      <c r="F151" s="40">
        <v>798.59999999999991</v>
      </c>
      <c r="G151" s="40">
        <v>791.89999999999986</v>
      </c>
      <c r="H151" s="40">
        <v>822</v>
      </c>
      <c r="I151" s="40">
        <v>828.7</v>
      </c>
      <c r="J151" s="40">
        <v>837.05000000000007</v>
      </c>
      <c r="K151" s="31">
        <v>820.35</v>
      </c>
      <c r="L151" s="31">
        <v>805.3</v>
      </c>
      <c r="M151" s="31">
        <v>0.18165000000000001</v>
      </c>
      <c r="N151" s="1"/>
      <c r="O151" s="1"/>
    </row>
    <row r="152" spans="1:15" ht="12.75" customHeight="1">
      <c r="A152" s="31">
        <v>142</v>
      </c>
      <c r="B152" s="31" t="s">
        <v>101</v>
      </c>
      <c r="C152" s="31">
        <v>1528.1</v>
      </c>
      <c r="D152" s="40">
        <v>1524.5</v>
      </c>
      <c r="E152" s="40">
        <v>1514.1</v>
      </c>
      <c r="F152" s="40">
        <v>1500.1</v>
      </c>
      <c r="G152" s="40">
        <v>1489.6999999999998</v>
      </c>
      <c r="H152" s="40">
        <v>1538.5</v>
      </c>
      <c r="I152" s="40">
        <v>1548.9</v>
      </c>
      <c r="J152" s="40">
        <v>1562.9</v>
      </c>
      <c r="K152" s="31">
        <v>1534.9</v>
      </c>
      <c r="L152" s="31">
        <v>1510.5</v>
      </c>
      <c r="M152" s="31">
        <v>2.2075399999999998</v>
      </c>
      <c r="N152" s="1"/>
      <c r="O152" s="1"/>
    </row>
    <row r="153" spans="1:15" ht="12.75" customHeight="1">
      <c r="A153" s="31">
        <v>143</v>
      </c>
      <c r="B153" s="31" t="s">
        <v>102</v>
      </c>
      <c r="C153" s="31">
        <v>179.85</v>
      </c>
      <c r="D153" s="40">
        <v>179.95000000000002</v>
      </c>
      <c r="E153" s="40">
        <v>178.90000000000003</v>
      </c>
      <c r="F153" s="40">
        <v>177.95000000000002</v>
      </c>
      <c r="G153" s="40">
        <v>176.90000000000003</v>
      </c>
      <c r="H153" s="40">
        <v>180.90000000000003</v>
      </c>
      <c r="I153" s="40">
        <v>181.95000000000005</v>
      </c>
      <c r="J153" s="40">
        <v>182.90000000000003</v>
      </c>
      <c r="K153" s="31">
        <v>181</v>
      </c>
      <c r="L153" s="31">
        <v>179</v>
      </c>
      <c r="M153" s="31">
        <v>5.2484000000000002</v>
      </c>
      <c r="N153" s="1"/>
      <c r="O153" s="1"/>
    </row>
    <row r="154" spans="1:15" ht="12.75" customHeight="1">
      <c r="A154" s="31">
        <v>144</v>
      </c>
      <c r="B154" s="31" t="s">
        <v>862</v>
      </c>
      <c r="C154" s="31">
        <v>120.4</v>
      </c>
      <c r="D154" s="40">
        <v>120.13333333333333</v>
      </c>
      <c r="E154" s="40">
        <v>119.26666666666665</v>
      </c>
      <c r="F154" s="40">
        <v>118.13333333333333</v>
      </c>
      <c r="G154" s="40">
        <v>117.26666666666665</v>
      </c>
      <c r="H154" s="40">
        <v>121.26666666666665</v>
      </c>
      <c r="I154" s="40">
        <v>122.13333333333333</v>
      </c>
      <c r="J154" s="40">
        <v>123.26666666666665</v>
      </c>
      <c r="K154" s="31">
        <v>121</v>
      </c>
      <c r="L154" s="31">
        <v>119</v>
      </c>
      <c r="M154" s="31">
        <v>0.18179000000000001</v>
      </c>
      <c r="N154" s="1"/>
      <c r="O154" s="1"/>
    </row>
    <row r="155" spans="1:15" ht="12.75" customHeight="1">
      <c r="A155" s="31">
        <v>145</v>
      </c>
      <c r="B155" s="31" t="s">
        <v>362</v>
      </c>
      <c r="C155" s="31">
        <v>326.3</v>
      </c>
      <c r="D155" s="40">
        <v>326.05</v>
      </c>
      <c r="E155" s="40">
        <v>323.10000000000002</v>
      </c>
      <c r="F155" s="40">
        <v>319.90000000000003</v>
      </c>
      <c r="G155" s="40">
        <v>316.95000000000005</v>
      </c>
      <c r="H155" s="40">
        <v>329.25</v>
      </c>
      <c r="I155" s="40">
        <v>332.19999999999993</v>
      </c>
      <c r="J155" s="40">
        <v>335.4</v>
      </c>
      <c r="K155" s="31">
        <v>329</v>
      </c>
      <c r="L155" s="31">
        <v>322.85000000000002</v>
      </c>
      <c r="M155" s="31">
        <v>0.21478</v>
      </c>
      <c r="N155" s="1"/>
      <c r="O155" s="1"/>
    </row>
    <row r="156" spans="1:15" ht="12.75" customHeight="1">
      <c r="A156" s="31">
        <v>146</v>
      </c>
      <c r="B156" s="31" t="s">
        <v>103</v>
      </c>
      <c r="C156" s="31">
        <v>101.1</v>
      </c>
      <c r="D156" s="40">
        <v>101.28333333333335</v>
      </c>
      <c r="E156" s="40">
        <v>100.7166666666667</v>
      </c>
      <c r="F156" s="40">
        <v>100.33333333333336</v>
      </c>
      <c r="G156" s="40">
        <v>99.766666666666708</v>
      </c>
      <c r="H156" s="40">
        <v>101.66666666666669</v>
      </c>
      <c r="I156" s="40">
        <v>102.23333333333332</v>
      </c>
      <c r="J156" s="40">
        <v>102.61666666666667</v>
      </c>
      <c r="K156" s="31">
        <v>101.85</v>
      </c>
      <c r="L156" s="31">
        <v>100.9</v>
      </c>
      <c r="M156" s="31">
        <v>29.129989999999999</v>
      </c>
      <c r="N156" s="1"/>
      <c r="O156" s="1"/>
    </row>
    <row r="157" spans="1:15" ht="12.75" customHeight="1">
      <c r="A157" s="31">
        <v>147</v>
      </c>
      <c r="B157" s="31" t="s">
        <v>364</v>
      </c>
      <c r="C157" s="31">
        <v>494.35</v>
      </c>
      <c r="D157" s="40">
        <v>493.45</v>
      </c>
      <c r="E157" s="40">
        <v>489.9</v>
      </c>
      <c r="F157" s="40">
        <v>485.45</v>
      </c>
      <c r="G157" s="40">
        <v>481.9</v>
      </c>
      <c r="H157" s="40">
        <v>497.9</v>
      </c>
      <c r="I157" s="40">
        <v>501.45000000000005</v>
      </c>
      <c r="J157" s="40">
        <v>505.9</v>
      </c>
      <c r="K157" s="31">
        <v>497</v>
      </c>
      <c r="L157" s="31">
        <v>489</v>
      </c>
      <c r="M157" s="31">
        <v>0.84799000000000002</v>
      </c>
      <c r="N157" s="1"/>
      <c r="O157" s="1"/>
    </row>
    <row r="158" spans="1:15" ht="12.75" customHeight="1">
      <c r="A158" s="31">
        <v>148</v>
      </c>
      <c r="B158" s="31" t="s">
        <v>363</v>
      </c>
      <c r="C158" s="31">
        <v>3434.45</v>
      </c>
      <c r="D158" s="40">
        <v>3435.1</v>
      </c>
      <c r="E158" s="40">
        <v>3408.75</v>
      </c>
      <c r="F158" s="40">
        <v>3383.05</v>
      </c>
      <c r="G158" s="40">
        <v>3356.7000000000003</v>
      </c>
      <c r="H158" s="40">
        <v>3460.7999999999997</v>
      </c>
      <c r="I158" s="40">
        <v>3487.1499999999992</v>
      </c>
      <c r="J158" s="40">
        <v>3512.8499999999995</v>
      </c>
      <c r="K158" s="31">
        <v>3461.45</v>
      </c>
      <c r="L158" s="31">
        <v>3409.4</v>
      </c>
      <c r="M158" s="31">
        <v>4.6789999999999998E-2</v>
      </c>
      <c r="N158" s="1"/>
      <c r="O158" s="1"/>
    </row>
    <row r="159" spans="1:15" ht="12.75" customHeight="1">
      <c r="A159" s="31">
        <v>149</v>
      </c>
      <c r="B159" s="31" t="s">
        <v>365</v>
      </c>
      <c r="C159" s="31">
        <v>232.25</v>
      </c>
      <c r="D159" s="40">
        <v>231.6</v>
      </c>
      <c r="E159" s="40">
        <v>229.25</v>
      </c>
      <c r="F159" s="40">
        <v>226.25</v>
      </c>
      <c r="G159" s="40">
        <v>223.9</v>
      </c>
      <c r="H159" s="40">
        <v>234.6</v>
      </c>
      <c r="I159" s="40">
        <v>236.94999999999996</v>
      </c>
      <c r="J159" s="40">
        <v>239.95</v>
      </c>
      <c r="K159" s="31">
        <v>233.95</v>
      </c>
      <c r="L159" s="31">
        <v>228.6</v>
      </c>
      <c r="M159" s="31">
        <v>2.4492799999999999</v>
      </c>
      <c r="N159" s="1"/>
      <c r="O159" s="1"/>
    </row>
    <row r="160" spans="1:15" ht="12.75" customHeight="1">
      <c r="A160" s="31">
        <v>150</v>
      </c>
      <c r="B160" s="31" t="s">
        <v>382</v>
      </c>
      <c r="C160" s="31">
        <v>1895.9</v>
      </c>
      <c r="D160" s="40">
        <v>1881.6333333333332</v>
      </c>
      <c r="E160" s="40">
        <v>1844.2666666666664</v>
      </c>
      <c r="F160" s="40">
        <v>1792.6333333333332</v>
      </c>
      <c r="G160" s="40">
        <v>1755.2666666666664</v>
      </c>
      <c r="H160" s="40">
        <v>1933.2666666666664</v>
      </c>
      <c r="I160" s="40">
        <v>1970.6333333333332</v>
      </c>
      <c r="J160" s="40">
        <v>2022.2666666666664</v>
      </c>
      <c r="K160" s="31">
        <v>1919</v>
      </c>
      <c r="L160" s="31">
        <v>1830</v>
      </c>
      <c r="M160" s="31">
        <v>0.51571999999999996</v>
      </c>
      <c r="N160" s="1"/>
      <c r="O160" s="1"/>
    </row>
    <row r="161" spans="1:15" ht="12.75" customHeight="1">
      <c r="A161" s="31">
        <v>151</v>
      </c>
      <c r="B161" s="31" t="s">
        <v>257</v>
      </c>
      <c r="C161" s="31">
        <v>252.35</v>
      </c>
      <c r="D161" s="40">
        <v>252.45000000000002</v>
      </c>
      <c r="E161" s="40">
        <v>250.15000000000003</v>
      </c>
      <c r="F161" s="40">
        <v>247.95000000000002</v>
      </c>
      <c r="G161" s="40">
        <v>245.65000000000003</v>
      </c>
      <c r="H161" s="40">
        <v>254.65000000000003</v>
      </c>
      <c r="I161" s="40">
        <v>256.95000000000005</v>
      </c>
      <c r="J161" s="40">
        <v>259.15000000000003</v>
      </c>
      <c r="K161" s="31">
        <v>254.75</v>
      </c>
      <c r="L161" s="31">
        <v>250.25</v>
      </c>
      <c r="M161" s="31">
        <v>2.0249899999999998</v>
      </c>
      <c r="N161" s="1"/>
      <c r="O161" s="1"/>
    </row>
    <row r="162" spans="1:15" ht="12.75" customHeight="1">
      <c r="A162" s="31">
        <v>152</v>
      </c>
      <c r="B162" s="31" t="s">
        <v>368</v>
      </c>
      <c r="C162" s="31">
        <v>50.05</v>
      </c>
      <c r="D162" s="40">
        <v>50.083333333333336</v>
      </c>
      <c r="E162" s="40">
        <v>49.716666666666669</v>
      </c>
      <c r="F162" s="40">
        <v>49.383333333333333</v>
      </c>
      <c r="G162" s="40">
        <v>49.016666666666666</v>
      </c>
      <c r="H162" s="40">
        <v>50.416666666666671</v>
      </c>
      <c r="I162" s="40">
        <v>50.783333333333331</v>
      </c>
      <c r="J162" s="40">
        <v>51.116666666666674</v>
      </c>
      <c r="K162" s="31">
        <v>50.45</v>
      </c>
      <c r="L162" s="31">
        <v>49.75</v>
      </c>
      <c r="M162" s="31">
        <v>4.8574900000000003</v>
      </c>
      <c r="N162" s="1"/>
      <c r="O162" s="1"/>
    </row>
    <row r="163" spans="1:15" ht="12.75" customHeight="1">
      <c r="A163" s="31">
        <v>153</v>
      </c>
      <c r="B163" s="31" t="s">
        <v>366</v>
      </c>
      <c r="C163" s="31">
        <v>200.55</v>
      </c>
      <c r="D163" s="40">
        <v>200.88333333333333</v>
      </c>
      <c r="E163" s="40">
        <v>199.76666666666665</v>
      </c>
      <c r="F163" s="40">
        <v>198.98333333333332</v>
      </c>
      <c r="G163" s="40">
        <v>197.86666666666665</v>
      </c>
      <c r="H163" s="40">
        <v>201.66666666666666</v>
      </c>
      <c r="I163" s="40">
        <v>202.78333333333333</v>
      </c>
      <c r="J163" s="40">
        <v>203.56666666666666</v>
      </c>
      <c r="K163" s="31">
        <v>202</v>
      </c>
      <c r="L163" s="31">
        <v>200.1</v>
      </c>
      <c r="M163" s="31">
        <v>5.0065600000000003</v>
      </c>
      <c r="N163" s="1"/>
      <c r="O163" s="1"/>
    </row>
    <row r="164" spans="1:15" ht="12.75" customHeight="1">
      <c r="A164" s="31">
        <v>154</v>
      </c>
      <c r="B164" s="31" t="s">
        <v>381</v>
      </c>
      <c r="C164" s="31">
        <v>171.55</v>
      </c>
      <c r="D164" s="40">
        <v>170.78333333333333</v>
      </c>
      <c r="E164" s="40">
        <v>169.56666666666666</v>
      </c>
      <c r="F164" s="40">
        <v>167.58333333333334</v>
      </c>
      <c r="G164" s="40">
        <v>166.36666666666667</v>
      </c>
      <c r="H164" s="40">
        <v>172.76666666666665</v>
      </c>
      <c r="I164" s="40">
        <v>173.98333333333329</v>
      </c>
      <c r="J164" s="40">
        <v>175.96666666666664</v>
      </c>
      <c r="K164" s="31">
        <v>172</v>
      </c>
      <c r="L164" s="31">
        <v>168.8</v>
      </c>
      <c r="M164" s="31">
        <v>0.76127999999999996</v>
      </c>
      <c r="N164" s="1"/>
      <c r="O164" s="1"/>
    </row>
    <row r="165" spans="1:15" ht="12.75" customHeight="1">
      <c r="A165" s="31">
        <v>155</v>
      </c>
      <c r="B165" s="31" t="s">
        <v>104</v>
      </c>
      <c r="C165" s="31">
        <v>151.5</v>
      </c>
      <c r="D165" s="40">
        <v>151.5</v>
      </c>
      <c r="E165" s="40">
        <v>151</v>
      </c>
      <c r="F165" s="40">
        <v>150.5</v>
      </c>
      <c r="G165" s="40">
        <v>150</v>
      </c>
      <c r="H165" s="40">
        <v>152</v>
      </c>
      <c r="I165" s="40">
        <v>152.5</v>
      </c>
      <c r="J165" s="40">
        <v>153</v>
      </c>
      <c r="K165" s="31">
        <v>152</v>
      </c>
      <c r="L165" s="31">
        <v>151</v>
      </c>
      <c r="M165" s="31">
        <v>8.8995700000000006</v>
      </c>
      <c r="N165" s="1"/>
      <c r="O165" s="1"/>
    </row>
    <row r="166" spans="1:15" ht="12.75" customHeight="1">
      <c r="A166" s="31">
        <v>156</v>
      </c>
      <c r="B166" s="31" t="s">
        <v>370</v>
      </c>
      <c r="C166" s="31">
        <v>3090.25</v>
      </c>
      <c r="D166" s="40">
        <v>3072.0666666666671</v>
      </c>
      <c r="E166" s="40">
        <v>3043.1833333333343</v>
      </c>
      <c r="F166" s="40">
        <v>2996.1166666666672</v>
      </c>
      <c r="G166" s="40">
        <v>2967.2333333333345</v>
      </c>
      <c r="H166" s="40">
        <v>3119.1333333333341</v>
      </c>
      <c r="I166" s="40">
        <v>3148.0166666666664</v>
      </c>
      <c r="J166" s="40">
        <v>3195.0833333333339</v>
      </c>
      <c r="K166" s="31">
        <v>3100.95</v>
      </c>
      <c r="L166" s="31">
        <v>3025</v>
      </c>
      <c r="M166" s="31">
        <v>5.5509999999999997E-2</v>
      </c>
      <c r="N166" s="1"/>
      <c r="O166" s="1"/>
    </row>
    <row r="167" spans="1:15" ht="12.75" customHeight="1">
      <c r="A167" s="31">
        <v>157</v>
      </c>
      <c r="B167" s="31" t="s">
        <v>371</v>
      </c>
      <c r="C167" s="31">
        <v>3535.5</v>
      </c>
      <c r="D167" s="40">
        <v>3544.1666666666665</v>
      </c>
      <c r="E167" s="40">
        <v>3453.333333333333</v>
      </c>
      <c r="F167" s="40">
        <v>3371.1666666666665</v>
      </c>
      <c r="G167" s="40">
        <v>3280.333333333333</v>
      </c>
      <c r="H167" s="40">
        <v>3626.333333333333</v>
      </c>
      <c r="I167" s="40">
        <v>3717.1666666666661</v>
      </c>
      <c r="J167" s="40">
        <v>3799.333333333333</v>
      </c>
      <c r="K167" s="31">
        <v>3635</v>
      </c>
      <c r="L167" s="31">
        <v>3462</v>
      </c>
      <c r="M167" s="31">
        <v>5.4089999999999999E-2</v>
      </c>
      <c r="N167" s="1"/>
      <c r="O167" s="1"/>
    </row>
    <row r="168" spans="1:15" ht="12.75" customHeight="1">
      <c r="A168" s="31">
        <v>158</v>
      </c>
      <c r="B168" s="31" t="s">
        <v>377</v>
      </c>
      <c r="C168" s="31">
        <v>342.8</v>
      </c>
      <c r="D168" s="40">
        <v>343.76666666666665</v>
      </c>
      <c r="E168" s="40">
        <v>341.0333333333333</v>
      </c>
      <c r="F168" s="40">
        <v>339.26666666666665</v>
      </c>
      <c r="G168" s="40">
        <v>336.5333333333333</v>
      </c>
      <c r="H168" s="40">
        <v>345.5333333333333</v>
      </c>
      <c r="I168" s="40">
        <v>348.26666666666665</v>
      </c>
      <c r="J168" s="40">
        <v>350.0333333333333</v>
      </c>
      <c r="K168" s="31">
        <v>346.5</v>
      </c>
      <c r="L168" s="31">
        <v>342</v>
      </c>
      <c r="M168" s="31">
        <v>0.33293</v>
      </c>
      <c r="N168" s="1"/>
      <c r="O168" s="1"/>
    </row>
    <row r="169" spans="1:15" ht="12.75" customHeight="1">
      <c r="A169" s="31">
        <v>159</v>
      </c>
      <c r="B169" s="31" t="s">
        <v>372</v>
      </c>
      <c r="C169" s="31">
        <v>137.80000000000001</v>
      </c>
      <c r="D169" s="40">
        <v>137.36666666666667</v>
      </c>
      <c r="E169" s="40">
        <v>136.18333333333334</v>
      </c>
      <c r="F169" s="40">
        <v>134.56666666666666</v>
      </c>
      <c r="G169" s="40">
        <v>133.38333333333333</v>
      </c>
      <c r="H169" s="40">
        <v>138.98333333333335</v>
      </c>
      <c r="I169" s="40">
        <v>140.16666666666669</v>
      </c>
      <c r="J169" s="40">
        <v>141.78333333333336</v>
      </c>
      <c r="K169" s="31">
        <v>138.55000000000001</v>
      </c>
      <c r="L169" s="31">
        <v>135.75</v>
      </c>
      <c r="M169" s="31">
        <v>1.20011</v>
      </c>
      <c r="N169" s="1"/>
      <c r="O169" s="1"/>
    </row>
    <row r="170" spans="1:15" ht="12.75" customHeight="1">
      <c r="A170" s="31">
        <v>160</v>
      </c>
      <c r="B170" s="31" t="s">
        <v>373</v>
      </c>
      <c r="C170" s="31">
        <v>5764.7</v>
      </c>
      <c r="D170" s="40">
        <v>5756.8166666666666</v>
      </c>
      <c r="E170" s="40">
        <v>5713.6333333333332</v>
      </c>
      <c r="F170" s="40">
        <v>5662.5666666666666</v>
      </c>
      <c r="G170" s="40">
        <v>5619.3833333333332</v>
      </c>
      <c r="H170" s="40">
        <v>5807.8833333333332</v>
      </c>
      <c r="I170" s="40">
        <v>5851.0666666666657</v>
      </c>
      <c r="J170" s="40">
        <v>5902.1333333333332</v>
      </c>
      <c r="K170" s="31">
        <v>5800</v>
      </c>
      <c r="L170" s="31">
        <v>5705.75</v>
      </c>
      <c r="M170" s="31">
        <v>1.464E-2</v>
      </c>
      <c r="N170" s="1"/>
      <c r="O170" s="1"/>
    </row>
    <row r="171" spans="1:15" ht="12.75" customHeight="1">
      <c r="A171" s="31">
        <v>161</v>
      </c>
      <c r="B171" s="31" t="s">
        <v>258</v>
      </c>
      <c r="C171" s="31">
        <v>3676.05</v>
      </c>
      <c r="D171" s="40">
        <v>3685.35</v>
      </c>
      <c r="E171" s="40">
        <v>3640.7</v>
      </c>
      <c r="F171" s="40">
        <v>3605.35</v>
      </c>
      <c r="G171" s="40">
        <v>3560.7</v>
      </c>
      <c r="H171" s="40">
        <v>3720.7</v>
      </c>
      <c r="I171" s="40">
        <v>3765.3500000000004</v>
      </c>
      <c r="J171" s="40">
        <v>3800.7</v>
      </c>
      <c r="K171" s="31">
        <v>3730</v>
      </c>
      <c r="L171" s="31">
        <v>3650</v>
      </c>
      <c r="M171" s="31">
        <v>9.7409999999999997E-2</v>
      </c>
      <c r="N171" s="1"/>
      <c r="O171" s="1"/>
    </row>
    <row r="172" spans="1:15" ht="12.75" customHeight="1">
      <c r="A172" s="31">
        <v>162</v>
      </c>
      <c r="B172" s="31" t="s">
        <v>374</v>
      </c>
      <c r="C172" s="31">
        <v>1642.3</v>
      </c>
      <c r="D172" s="40">
        <v>1644.7166666666665</v>
      </c>
      <c r="E172" s="40">
        <v>1629.583333333333</v>
      </c>
      <c r="F172" s="40">
        <v>1616.8666666666666</v>
      </c>
      <c r="G172" s="40">
        <v>1601.7333333333331</v>
      </c>
      <c r="H172" s="40">
        <v>1657.4333333333329</v>
      </c>
      <c r="I172" s="40">
        <v>1672.5666666666666</v>
      </c>
      <c r="J172" s="40">
        <v>1685.2833333333328</v>
      </c>
      <c r="K172" s="31">
        <v>1659.85</v>
      </c>
      <c r="L172" s="31">
        <v>1632</v>
      </c>
      <c r="M172" s="31">
        <v>0.29398000000000002</v>
      </c>
      <c r="N172" s="1"/>
      <c r="O172" s="1"/>
    </row>
    <row r="173" spans="1:15" ht="12.75" customHeight="1">
      <c r="A173" s="31">
        <v>163</v>
      </c>
      <c r="B173" s="31" t="s">
        <v>105</v>
      </c>
      <c r="C173" s="31">
        <v>523.4</v>
      </c>
      <c r="D173" s="40">
        <v>521.81666666666672</v>
      </c>
      <c r="E173" s="40">
        <v>518.63333333333344</v>
      </c>
      <c r="F173" s="40">
        <v>513.86666666666667</v>
      </c>
      <c r="G173" s="40">
        <v>510.68333333333339</v>
      </c>
      <c r="H173" s="40">
        <v>526.58333333333348</v>
      </c>
      <c r="I173" s="40">
        <v>529.76666666666665</v>
      </c>
      <c r="J173" s="40">
        <v>534.53333333333353</v>
      </c>
      <c r="K173" s="31">
        <v>525</v>
      </c>
      <c r="L173" s="31">
        <v>517.04999999999995</v>
      </c>
      <c r="M173" s="31">
        <v>3.2870699999999999</v>
      </c>
      <c r="N173" s="1"/>
      <c r="O173" s="1"/>
    </row>
    <row r="174" spans="1:15" ht="12.75" customHeight="1">
      <c r="A174" s="31">
        <v>164</v>
      </c>
      <c r="B174" s="31" t="s">
        <v>369</v>
      </c>
      <c r="C174" s="31">
        <v>4799.3999999999996</v>
      </c>
      <c r="D174" s="40">
        <v>4807.7833333333328</v>
      </c>
      <c r="E174" s="40">
        <v>4690.5666666666657</v>
      </c>
      <c r="F174" s="40">
        <v>4581.7333333333327</v>
      </c>
      <c r="G174" s="40">
        <v>4464.5166666666655</v>
      </c>
      <c r="H174" s="40">
        <v>4916.6166666666659</v>
      </c>
      <c r="I174" s="40">
        <v>5033.833333333333</v>
      </c>
      <c r="J174" s="40">
        <v>5142.6666666666661</v>
      </c>
      <c r="K174" s="31">
        <v>4925</v>
      </c>
      <c r="L174" s="31">
        <v>4698.95</v>
      </c>
      <c r="M174" s="31">
        <v>0.23746999999999999</v>
      </c>
      <c r="N174" s="1"/>
      <c r="O174" s="1"/>
    </row>
    <row r="175" spans="1:15" ht="12.75" customHeight="1">
      <c r="A175" s="31">
        <v>165</v>
      </c>
      <c r="B175" s="31" t="s">
        <v>107</v>
      </c>
      <c r="C175" s="31">
        <v>41.2</v>
      </c>
      <c r="D175" s="40">
        <v>41.116666666666667</v>
      </c>
      <c r="E175" s="40">
        <v>40.583333333333336</v>
      </c>
      <c r="F175" s="40">
        <v>39.966666666666669</v>
      </c>
      <c r="G175" s="40">
        <v>39.433333333333337</v>
      </c>
      <c r="H175" s="40">
        <v>41.733333333333334</v>
      </c>
      <c r="I175" s="40">
        <v>42.266666666666666</v>
      </c>
      <c r="J175" s="40">
        <v>42.883333333333333</v>
      </c>
      <c r="K175" s="31">
        <v>41.65</v>
      </c>
      <c r="L175" s="31">
        <v>40.5</v>
      </c>
      <c r="M175" s="31">
        <v>28.275040000000001</v>
      </c>
      <c r="N175" s="1"/>
      <c r="O175" s="1"/>
    </row>
    <row r="176" spans="1:15" ht="12.75" customHeight="1">
      <c r="A176" s="31">
        <v>166</v>
      </c>
      <c r="B176" s="31" t="s">
        <v>383</v>
      </c>
      <c r="C176" s="31">
        <v>471.25</v>
      </c>
      <c r="D176" s="40">
        <v>471.08333333333331</v>
      </c>
      <c r="E176" s="40">
        <v>467.36666666666662</v>
      </c>
      <c r="F176" s="40">
        <v>463.48333333333329</v>
      </c>
      <c r="G176" s="40">
        <v>459.76666666666659</v>
      </c>
      <c r="H176" s="40">
        <v>474.96666666666664</v>
      </c>
      <c r="I176" s="40">
        <v>478.68333333333334</v>
      </c>
      <c r="J176" s="40">
        <v>482.56666666666666</v>
      </c>
      <c r="K176" s="31">
        <v>474.8</v>
      </c>
      <c r="L176" s="31">
        <v>467.2</v>
      </c>
      <c r="M176" s="31">
        <v>1.9468000000000001</v>
      </c>
      <c r="N176" s="1"/>
      <c r="O176" s="1"/>
    </row>
    <row r="177" spans="1:15" ht="12.75" customHeight="1">
      <c r="A177" s="31">
        <v>167</v>
      </c>
      <c r="B177" s="31" t="s">
        <v>375</v>
      </c>
      <c r="C177" s="31">
        <v>1259.2</v>
      </c>
      <c r="D177" s="40">
        <v>1258.3333333333333</v>
      </c>
      <c r="E177" s="40">
        <v>1244.3666666666666</v>
      </c>
      <c r="F177" s="40">
        <v>1229.5333333333333</v>
      </c>
      <c r="G177" s="40">
        <v>1215.5666666666666</v>
      </c>
      <c r="H177" s="40">
        <v>1273.1666666666665</v>
      </c>
      <c r="I177" s="40">
        <v>1287.1333333333332</v>
      </c>
      <c r="J177" s="40">
        <v>1301.9666666666665</v>
      </c>
      <c r="K177" s="31">
        <v>1272.3</v>
      </c>
      <c r="L177" s="31">
        <v>1243.5</v>
      </c>
      <c r="M177" s="31">
        <v>4.6510000000000003E-2</v>
      </c>
      <c r="N177" s="1"/>
      <c r="O177" s="1"/>
    </row>
    <row r="178" spans="1:15" ht="12.75" customHeight="1">
      <c r="A178" s="31">
        <v>168</v>
      </c>
      <c r="B178" s="31" t="s">
        <v>259</v>
      </c>
      <c r="C178" s="31">
        <v>597.4</v>
      </c>
      <c r="D178" s="40">
        <v>598.81666666666672</v>
      </c>
      <c r="E178" s="40">
        <v>594.03333333333342</v>
      </c>
      <c r="F178" s="40">
        <v>590.66666666666674</v>
      </c>
      <c r="G178" s="40">
        <v>585.88333333333344</v>
      </c>
      <c r="H178" s="40">
        <v>602.18333333333339</v>
      </c>
      <c r="I178" s="40">
        <v>606.9666666666667</v>
      </c>
      <c r="J178" s="40">
        <v>610.33333333333337</v>
      </c>
      <c r="K178" s="31">
        <v>603.6</v>
      </c>
      <c r="L178" s="31">
        <v>595.45000000000005</v>
      </c>
      <c r="M178" s="31">
        <v>0.12773000000000001</v>
      </c>
      <c r="N178" s="1"/>
      <c r="O178" s="1"/>
    </row>
    <row r="179" spans="1:15" ht="12.75" customHeight="1">
      <c r="A179" s="31">
        <v>169</v>
      </c>
      <c r="B179" s="31" t="s">
        <v>108</v>
      </c>
      <c r="C179" s="31">
        <v>971.7</v>
      </c>
      <c r="D179" s="40">
        <v>968.98333333333323</v>
      </c>
      <c r="E179" s="40">
        <v>963.96666666666647</v>
      </c>
      <c r="F179" s="40">
        <v>956.23333333333323</v>
      </c>
      <c r="G179" s="40">
        <v>951.21666666666647</v>
      </c>
      <c r="H179" s="40">
        <v>976.71666666666647</v>
      </c>
      <c r="I179" s="40">
        <v>981.73333333333312</v>
      </c>
      <c r="J179" s="40">
        <v>989.46666666666647</v>
      </c>
      <c r="K179" s="31">
        <v>974</v>
      </c>
      <c r="L179" s="31">
        <v>961.25</v>
      </c>
      <c r="M179" s="31">
        <v>0.71965000000000001</v>
      </c>
      <c r="N179" s="1"/>
      <c r="O179" s="1"/>
    </row>
    <row r="180" spans="1:15" ht="12.75" customHeight="1">
      <c r="A180" s="31">
        <v>170</v>
      </c>
      <c r="B180" s="31" t="s">
        <v>260</v>
      </c>
      <c r="C180" s="31">
        <v>608.35</v>
      </c>
      <c r="D180" s="40">
        <v>608.58333333333337</v>
      </c>
      <c r="E180" s="40">
        <v>603.16666666666674</v>
      </c>
      <c r="F180" s="40">
        <v>597.98333333333335</v>
      </c>
      <c r="G180" s="40">
        <v>592.56666666666672</v>
      </c>
      <c r="H180" s="40">
        <v>613.76666666666677</v>
      </c>
      <c r="I180" s="40">
        <v>619.18333333333351</v>
      </c>
      <c r="J180" s="40">
        <v>624.36666666666679</v>
      </c>
      <c r="K180" s="31">
        <v>614</v>
      </c>
      <c r="L180" s="31">
        <v>603.4</v>
      </c>
      <c r="M180" s="31">
        <v>0.77681</v>
      </c>
      <c r="N180" s="1"/>
      <c r="O180" s="1"/>
    </row>
    <row r="181" spans="1:15" ht="12.75" customHeight="1">
      <c r="A181" s="31">
        <v>171</v>
      </c>
      <c r="B181" s="31" t="s">
        <v>109</v>
      </c>
      <c r="C181" s="31">
        <v>2429.9</v>
      </c>
      <c r="D181" s="40">
        <v>2435.5</v>
      </c>
      <c r="E181" s="40">
        <v>2406.9</v>
      </c>
      <c r="F181" s="40">
        <v>2383.9</v>
      </c>
      <c r="G181" s="40">
        <v>2355.3000000000002</v>
      </c>
      <c r="H181" s="40">
        <v>2458.5</v>
      </c>
      <c r="I181" s="40">
        <v>2487.1000000000004</v>
      </c>
      <c r="J181" s="40">
        <v>2510.1</v>
      </c>
      <c r="K181" s="31">
        <v>2464.1</v>
      </c>
      <c r="L181" s="31">
        <v>2412.5</v>
      </c>
      <c r="M181" s="31">
        <v>1.75681</v>
      </c>
      <c r="N181" s="1"/>
      <c r="O181" s="1"/>
    </row>
    <row r="182" spans="1:15" ht="12.75" customHeight="1">
      <c r="A182" s="31">
        <v>172</v>
      </c>
      <c r="B182" s="31" t="s">
        <v>384</v>
      </c>
      <c r="C182" s="31">
        <v>114.75</v>
      </c>
      <c r="D182" s="40">
        <v>114.95</v>
      </c>
      <c r="E182" s="40">
        <v>113.80000000000001</v>
      </c>
      <c r="F182" s="40">
        <v>112.85000000000001</v>
      </c>
      <c r="G182" s="40">
        <v>111.70000000000002</v>
      </c>
      <c r="H182" s="40">
        <v>115.9</v>
      </c>
      <c r="I182" s="40">
        <v>117.05000000000001</v>
      </c>
      <c r="J182" s="40">
        <v>118</v>
      </c>
      <c r="K182" s="31">
        <v>116.1</v>
      </c>
      <c r="L182" s="31">
        <v>114</v>
      </c>
      <c r="M182" s="31">
        <v>1.06366</v>
      </c>
      <c r="N182" s="1"/>
      <c r="O182" s="1"/>
    </row>
    <row r="183" spans="1:15" ht="12.75" customHeight="1">
      <c r="A183" s="31">
        <v>173</v>
      </c>
      <c r="B183" s="31" t="s">
        <v>110</v>
      </c>
      <c r="C183" s="31">
        <v>321.39999999999998</v>
      </c>
      <c r="D183" s="40">
        <v>321.73333333333335</v>
      </c>
      <c r="E183" s="40">
        <v>319.66666666666669</v>
      </c>
      <c r="F183" s="40">
        <v>317.93333333333334</v>
      </c>
      <c r="G183" s="40">
        <v>315.86666666666667</v>
      </c>
      <c r="H183" s="40">
        <v>323.4666666666667</v>
      </c>
      <c r="I183" s="40">
        <v>325.5333333333333</v>
      </c>
      <c r="J183" s="40">
        <v>327.26666666666671</v>
      </c>
      <c r="K183" s="31">
        <v>323.8</v>
      </c>
      <c r="L183" s="31">
        <v>320</v>
      </c>
      <c r="M183" s="31">
        <v>3.0491199999999998</v>
      </c>
      <c r="N183" s="1"/>
      <c r="O183" s="1"/>
    </row>
    <row r="184" spans="1:15" ht="12.75" customHeight="1">
      <c r="A184" s="31">
        <v>174</v>
      </c>
      <c r="B184" s="31" t="s">
        <v>376</v>
      </c>
      <c r="C184" s="31">
        <v>524.29999999999995</v>
      </c>
      <c r="D184" s="40">
        <v>523.51666666666665</v>
      </c>
      <c r="E184" s="40">
        <v>521.0333333333333</v>
      </c>
      <c r="F184" s="40">
        <v>517.76666666666665</v>
      </c>
      <c r="G184" s="40">
        <v>515.2833333333333</v>
      </c>
      <c r="H184" s="40">
        <v>526.7833333333333</v>
      </c>
      <c r="I184" s="40">
        <v>529.26666666666665</v>
      </c>
      <c r="J184" s="40">
        <v>532.5333333333333</v>
      </c>
      <c r="K184" s="31">
        <v>526</v>
      </c>
      <c r="L184" s="31">
        <v>520.25</v>
      </c>
      <c r="M184" s="31">
        <v>0.72208000000000006</v>
      </c>
      <c r="N184" s="1"/>
      <c r="O184" s="1"/>
    </row>
    <row r="185" spans="1:15" ht="12.75" customHeight="1">
      <c r="A185" s="31">
        <v>175</v>
      </c>
      <c r="B185" s="31" t="s">
        <v>111</v>
      </c>
      <c r="C185" s="31">
        <v>1791.6</v>
      </c>
      <c r="D185" s="40">
        <v>1792.3833333333332</v>
      </c>
      <c r="E185" s="40">
        <v>1784.7666666666664</v>
      </c>
      <c r="F185" s="40">
        <v>1777.9333333333332</v>
      </c>
      <c r="G185" s="40">
        <v>1770.3166666666664</v>
      </c>
      <c r="H185" s="40">
        <v>1799.2166666666665</v>
      </c>
      <c r="I185" s="40">
        <v>1806.8333333333333</v>
      </c>
      <c r="J185" s="40">
        <v>1813.6666666666665</v>
      </c>
      <c r="K185" s="31">
        <v>1800</v>
      </c>
      <c r="L185" s="31">
        <v>1785.55</v>
      </c>
      <c r="M185" s="31">
        <v>0.95198000000000005</v>
      </c>
      <c r="N185" s="1"/>
      <c r="O185" s="1"/>
    </row>
    <row r="186" spans="1:15" ht="12.75" customHeight="1">
      <c r="A186" s="31">
        <v>176</v>
      </c>
      <c r="B186" s="31" t="s">
        <v>378</v>
      </c>
      <c r="C186" s="31">
        <v>135.25</v>
      </c>
      <c r="D186" s="40">
        <v>135.06666666666666</v>
      </c>
      <c r="E186" s="40">
        <v>134.23333333333332</v>
      </c>
      <c r="F186" s="40">
        <v>133.21666666666667</v>
      </c>
      <c r="G186" s="40">
        <v>132.38333333333333</v>
      </c>
      <c r="H186" s="40">
        <v>136.08333333333331</v>
      </c>
      <c r="I186" s="40">
        <v>136.91666666666669</v>
      </c>
      <c r="J186" s="40">
        <v>137.93333333333331</v>
      </c>
      <c r="K186" s="31">
        <v>135.9</v>
      </c>
      <c r="L186" s="31">
        <v>134.05000000000001</v>
      </c>
      <c r="M186" s="31">
        <v>2.0850900000000001</v>
      </c>
      <c r="N186" s="1"/>
      <c r="O186" s="1"/>
    </row>
    <row r="187" spans="1:15" ht="12.75" customHeight="1">
      <c r="A187" s="31">
        <v>177</v>
      </c>
      <c r="B187" s="31" t="s">
        <v>379</v>
      </c>
      <c r="C187" s="31">
        <v>1644.15</v>
      </c>
      <c r="D187" s="40">
        <v>1618.2333333333333</v>
      </c>
      <c r="E187" s="40">
        <v>1561.4666666666667</v>
      </c>
      <c r="F187" s="40">
        <v>1478.7833333333333</v>
      </c>
      <c r="G187" s="40">
        <v>1422.0166666666667</v>
      </c>
      <c r="H187" s="40">
        <v>1700.9166666666667</v>
      </c>
      <c r="I187" s="40">
        <v>1757.6833333333336</v>
      </c>
      <c r="J187" s="40">
        <v>1840.3666666666668</v>
      </c>
      <c r="K187" s="31">
        <v>1675</v>
      </c>
      <c r="L187" s="31">
        <v>1535.55</v>
      </c>
      <c r="M187" s="31">
        <v>0.36154999999999998</v>
      </c>
      <c r="N187" s="1"/>
      <c r="O187" s="1"/>
    </row>
    <row r="188" spans="1:15" ht="12.75" customHeight="1">
      <c r="A188" s="31">
        <v>178</v>
      </c>
      <c r="B188" s="31" t="s">
        <v>385</v>
      </c>
      <c r="C188" s="31">
        <v>134.94999999999999</v>
      </c>
      <c r="D188" s="40">
        <v>134.91666666666666</v>
      </c>
      <c r="E188" s="40">
        <v>133.83333333333331</v>
      </c>
      <c r="F188" s="40">
        <v>132.71666666666667</v>
      </c>
      <c r="G188" s="40">
        <v>131.63333333333333</v>
      </c>
      <c r="H188" s="40">
        <v>136.0333333333333</v>
      </c>
      <c r="I188" s="40">
        <v>137.11666666666662</v>
      </c>
      <c r="J188" s="40">
        <v>138.23333333333329</v>
      </c>
      <c r="K188" s="31">
        <v>136</v>
      </c>
      <c r="L188" s="31">
        <v>133.80000000000001</v>
      </c>
      <c r="M188" s="31">
        <v>3.9880100000000001</v>
      </c>
      <c r="N188" s="1"/>
      <c r="O188" s="1"/>
    </row>
    <row r="189" spans="1:15" ht="12.75" customHeight="1">
      <c r="A189" s="31">
        <v>179</v>
      </c>
      <c r="B189" s="31" t="s">
        <v>261</v>
      </c>
      <c r="C189" s="31">
        <v>316.45</v>
      </c>
      <c r="D189" s="40">
        <v>317.11666666666662</v>
      </c>
      <c r="E189" s="40">
        <v>312.13333333333321</v>
      </c>
      <c r="F189" s="40">
        <v>307.81666666666661</v>
      </c>
      <c r="G189" s="40">
        <v>302.8333333333332</v>
      </c>
      <c r="H189" s="40">
        <v>321.43333333333322</v>
      </c>
      <c r="I189" s="40">
        <v>326.41666666666669</v>
      </c>
      <c r="J189" s="40">
        <v>330.73333333333323</v>
      </c>
      <c r="K189" s="31">
        <v>322.10000000000002</v>
      </c>
      <c r="L189" s="31">
        <v>312.8</v>
      </c>
      <c r="M189" s="31">
        <v>3.4930699999999999</v>
      </c>
      <c r="N189" s="1"/>
      <c r="O189" s="1"/>
    </row>
    <row r="190" spans="1:15" ht="12.75" customHeight="1">
      <c r="A190" s="31">
        <v>180</v>
      </c>
      <c r="B190" s="31" t="s">
        <v>380</v>
      </c>
      <c r="C190" s="31">
        <v>772.8</v>
      </c>
      <c r="D190" s="40">
        <v>779.25</v>
      </c>
      <c r="E190" s="40">
        <v>763.55</v>
      </c>
      <c r="F190" s="40">
        <v>754.3</v>
      </c>
      <c r="G190" s="40">
        <v>738.59999999999991</v>
      </c>
      <c r="H190" s="40">
        <v>788.5</v>
      </c>
      <c r="I190" s="40">
        <v>804.2</v>
      </c>
      <c r="J190" s="40">
        <v>813.45</v>
      </c>
      <c r="K190" s="31">
        <v>794.95</v>
      </c>
      <c r="L190" s="31">
        <v>770</v>
      </c>
      <c r="M190" s="31">
        <v>2.6403599999999998</v>
      </c>
      <c r="N190" s="1"/>
      <c r="O190" s="1"/>
    </row>
    <row r="191" spans="1:15" ht="12.75" customHeight="1">
      <c r="A191" s="31">
        <v>181</v>
      </c>
      <c r="B191" s="31" t="s">
        <v>112</v>
      </c>
      <c r="C191" s="31">
        <v>636.85</v>
      </c>
      <c r="D191" s="40">
        <v>637.6</v>
      </c>
      <c r="E191" s="40">
        <v>634.25</v>
      </c>
      <c r="F191" s="40">
        <v>631.65</v>
      </c>
      <c r="G191" s="40">
        <v>628.29999999999995</v>
      </c>
      <c r="H191" s="40">
        <v>640.20000000000005</v>
      </c>
      <c r="I191" s="40">
        <v>643.55000000000018</v>
      </c>
      <c r="J191" s="40">
        <v>646.15000000000009</v>
      </c>
      <c r="K191" s="31">
        <v>640.95000000000005</v>
      </c>
      <c r="L191" s="31">
        <v>635</v>
      </c>
      <c r="M191" s="31">
        <v>1.3280099999999999</v>
      </c>
      <c r="N191" s="1"/>
      <c r="O191" s="1"/>
    </row>
    <row r="192" spans="1:15" ht="12.75" customHeight="1">
      <c r="A192" s="31">
        <v>182</v>
      </c>
      <c r="B192" s="31" t="s">
        <v>262</v>
      </c>
      <c r="C192" s="31">
        <v>1340.1</v>
      </c>
      <c r="D192" s="40">
        <v>1336.7</v>
      </c>
      <c r="E192" s="40">
        <v>1328.4</v>
      </c>
      <c r="F192" s="40">
        <v>1316.7</v>
      </c>
      <c r="G192" s="40">
        <v>1308.4000000000001</v>
      </c>
      <c r="H192" s="40">
        <v>1348.4</v>
      </c>
      <c r="I192" s="40">
        <v>1356.6999999999998</v>
      </c>
      <c r="J192" s="40">
        <v>1368.4</v>
      </c>
      <c r="K192" s="31">
        <v>1345</v>
      </c>
      <c r="L192" s="31">
        <v>1325</v>
      </c>
      <c r="M192" s="31">
        <v>0.73536000000000001</v>
      </c>
      <c r="N192" s="1"/>
      <c r="O192" s="1"/>
    </row>
    <row r="193" spans="1:15" ht="12.75" customHeight="1">
      <c r="A193" s="31">
        <v>183</v>
      </c>
      <c r="B193" s="31" t="s">
        <v>389</v>
      </c>
      <c r="C193" s="31">
        <v>1284.6500000000001</v>
      </c>
      <c r="D193" s="40">
        <v>1273.2166666666667</v>
      </c>
      <c r="E193" s="40">
        <v>1256.4333333333334</v>
      </c>
      <c r="F193" s="40">
        <v>1228.2166666666667</v>
      </c>
      <c r="G193" s="40">
        <v>1211.4333333333334</v>
      </c>
      <c r="H193" s="40">
        <v>1301.4333333333334</v>
      </c>
      <c r="I193" s="40">
        <v>1318.2166666666667</v>
      </c>
      <c r="J193" s="40">
        <v>1346.4333333333334</v>
      </c>
      <c r="K193" s="31">
        <v>1290</v>
      </c>
      <c r="L193" s="31">
        <v>1245</v>
      </c>
      <c r="M193" s="31">
        <v>1.0488599999999999</v>
      </c>
      <c r="N193" s="1"/>
      <c r="O193" s="1"/>
    </row>
    <row r="194" spans="1:15" ht="12.75" customHeight="1">
      <c r="A194" s="31">
        <v>184</v>
      </c>
      <c r="B194" s="31" t="s">
        <v>863</v>
      </c>
      <c r="C194" s="31">
        <v>20.8</v>
      </c>
      <c r="D194" s="40">
        <v>20.616666666666667</v>
      </c>
      <c r="E194" s="40">
        <v>20.283333333333335</v>
      </c>
      <c r="F194" s="40">
        <v>19.766666666666669</v>
      </c>
      <c r="G194" s="40">
        <v>19.433333333333337</v>
      </c>
      <c r="H194" s="40">
        <v>21.133333333333333</v>
      </c>
      <c r="I194" s="40">
        <v>21.466666666666661</v>
      </c>
      <c r="J194" s="40">
        <v>21.983333333333331</v>
      </c>
      <c r="K194" s="31">
        <v>20.95</v>
      </c>
      <c r="L194" s="31">
        <v>20.100000000000001</v>
      </c>
      <c r="M194" s="31">
        <v>30.301310000000001</v>
      </c>
      <c r="N194" s="1"/>
      <c r="O194" s="1"/>
    </row>
    <row r="195" spans="1:15" ht="12.75" customHeight="1">
      <c r="A195" s="31">
        <v>185</v>
      </c>
      <c r="B195" s="31" t="s">
        <v>390</v>
      </c>
      <c r="C195" s="31">
        <v>1367.3</v>
      </c>
      <c r="D195" s="40">
        <v>1363.8666666666668</v>
      </c>
      <c r="E195" s="40">
        <v>1342.7333333333336</v>
      </c>
      <c r="F195" s="40">
        <v>1318.1666666666667</v>
      </c>
      <c r="G195" s="40">
        <v>1297.0333333333335</v>
      </c>
      <c r="H195" s="40">
        <v>1388.4333333333336</v>
      </c>
      <c r="I195" s="40">
        <v>1409.5666666666668</v>
      </c>
      <c r="J195" s="40">
        <v>1434.1333333333337</v>
      </c>
      <c r="K195" s="31">
        <v>1385</v>
      </c>
      <c r="L195" s="31">
        <v>1339.3</v>
      </c>
      <c r="M195" s="31">
        <v>0.10452</v>
      </c>
      <c r="N195" s="1"/>
      <c r="O195" s="1"/>
    </row>
    <row r="196" spans="1:15" ht="12.75" customHeight="1">
      <c r="A196" s="31">
        <v>186</v>
      </c>
      <c r="B196" s="31" t="s">
        <v>113</v>
      </c>
      <c r="C196" s="31">
        <v>1294.45</v>
      </c>
      <c r="D196" s="40">
        <v>1294.8166666666666</v>
      </c>
      <c r="E196" s="40">
        <v>1289.6333333333332</v>
      </c>
      <c r="F196" s="40">
        <v>1284.8166666666666</v>
      </c>
      <c r="G196" s="40">
        <v>1279.6333333333332</v>
      </c>
      <c r="H196" s="40">
        <v>1299.6333333333332</v>
      </c>
      <c r="I196" s="40">
        <v>1304.8166666666666</v>
      </c>
      <c r="J196" s="40">
        <v>1309.6333333333332</v>
      </c>
      <c r="K196" s="31">
        <v>1300</v>
      </c>
      <c r="L196" s="31">
        <v>1290</v>
      </c>
      <c r="M196" s="31">
        <v>0.56644000000000005</v>
      </c>
      <c r="N196" s="1"/>
      <c r="O196" s="1"/>
    </row>
    <row r="197" spans="1:15" ht="12.75" customHeight="1">
      <c r="A197" s="31">
        <v>187</v>
      </c>
      <c r="B197" s="31" t="s">
        <v>114</v>
      </c>
      <c r="C197" s="31">
        <v>1183.0999999999999</v>
      </c>
      <c r="D197" s="40">
        <v>1182.75</v>
      </c>
      <c r="E197" s="40">
        <v>1178.3499999999999</v>
      </c>
      <c r="F197" s="40">
        <v>1173.5999999999999</v>
      </c>
      <c r="G197" s="40">
        <v>1169.1999999999998</v>
      </c>
      <c r="H197" s="40">
        <v>1187.5</v>
      </c>
      <c r="I197" s="40">
        <v>1191.9000000000001</v>
      </c>
      <c r="J197" s="40">
        <v>1196.6500000000001</v>
      </c>
      <c r="K197" s="31">
        <v>1187.1500000000001</v>
      </c>
      <c r="L197" s="31">
        <v>1178</v>
      </c>
      <c r="M197" s="31">
        <v>2.5636899999999998</v>
      </c>
      <c r="N197" s="1"/>
      <c r="O197" s="1"/>
    </row>
    <row r="198" spans="1:15" ht="12.75" customHeight="1">
      <c r="A198" s="31">
        <v>188</v>
      </c>
      <c r="B198" s="31" t="s">
        <v>115</v>
      </c>
      <c r="C198" s="31">
        <v>2899.7</v>
      </c>
      <c r="D198" s="40">
        <v>2901.25</v>
      </c>
      <c r="E198" s="40">
        <v>2893.5</v>
      </c>
      <c r="F198" s="40">
        <v>2887.3</v>
      </c>
      <c r="G198" s="40">
        <v>2879.55</v>
      </c>
      <c r="H198" s="40">
        <v>2907.45</v>
      </c>
      <c r="I198" s="40">
        <v>2915.2</v>
      </c>
      <c r="J198" s="40">
        <v>2921.3999999999996</v>
      </c>
      <c r="K198" s="31">
        <v>2909</v>
      </c>
      <c r="L198" s="31">
        <v>2895.05</v>
      </c>
      <c r="M198" s="31">
        <v>1.29087</v>
      </c>
      <c r="N198" s="1"/>
      <c r="O198" s="1"/>
    </row>
    <row r="199" spans="1:15" ht="12.75" customHeight="1">
      <c r="A199" s="31">
        <v>189</v>
      </c>
      <c r="B199" s="31" t="s">
        <v>116</v>
      </c>
      <c r="C199" s="31">
        <v>2654.95</v>
      </c>
      <c r="D199" s="40">
        <v>2652.25</v>
      </c>
      <c r="E199" s="40">
        <v>2644.7</v>
      </c>
      <c r="F199" s="40">
        <v>2634.45</v>
      </c>
      <c r="G199" s="40">
        <v>2626.8999999999996</v>
      </c>
      <c r="H199" s="40">
        <v>2662.5</v>
      </c>
      <c r="I199" s="40">
        <v>2670.05</v>
      </c>
      <c r="J199" s="40">
        <v>2680.3</v>
      </c>
      <c r="K199" s="31">
        <v>2659.8</v>
      </c>
      <c r="L199" s="31">
        <v>2642</v>
      </c>
      <c r="M199" s="31">
        <v>0.66383000000000003</v>
      </c>
      <c r="N199" s="1"/>
      <c r="O199" s="1"/>
    </row>
    <row r="200" spans="1:15" ht="12.75" customHeight="1">
      <c r="A200" s="31">
        <v>190</v>
      </c>
      <c r="B200" s="31" t="s">
        <v>117</v>
      </c>
      <c r="C200" s="31">
        <v>1593.95</v>
      </c>
      <c r="D200" s="40">
        <v>1593.9666666666665</v>
      </c>
      <c r="E200" s="40">
        <v>1590.083333333333</v>
      </c>
      <c r="F200" s="40">
        <v>1586.2166666666665</v>
      </c>
      <c r="G200" s="40">
        <v>1582.333333333333</v>
      </c>
      <c r="H200" s="40">
        <v>1597.833333333333</v>
      </c>
      <c r="I200" s="40">
        <v>1601.7166666666667</v>
      </c>
      <c r="J200" s="40">
        <v>1605.583333333333</v>
      </c>
      <c r="K200" s="31">
        <v>1597.85</v>
      </c>
      <c r="L200" s="31">
        <v>1590.1</v>
      </c>
      <c r="M200" s="31">
        <v>5.4840400000000002</v>
      </c>
      <c r="N200" s="1"/>
      <c r="O200" s="1"/>
    </row>
    <row r="201" spans="1:15" ht="12.75" customHeight="1">
      <c r="A201" s="31">
        <v>191</v>
      </c>
      <c r="B201" s="31" t="s">
        <v>118</v>
      </c>
      <c r="C201" s="31">
        <v>696.4</v>
      </c>
      <c r="D201" s="40">
        <v>697.1</v>
      </c>
      <c r="E201" s="40">
        <v>694.30000000000007</v>
      </c>
      <c r="F201" s="40">
        <v>692.2</v>
      </c>
      <c r="G201" s="40">
        <v>689.40000000000009</v>
      </c>
      <c r="H201" s="40">
        <v>699.2</v>
      </c>
      <c r="I201" s="40">
        <v>702</v>
      </c>
      <c r="J201" s="40">
        <v>704.1</v>
      </c>
      <c r="K201" s="31">
        <v>699.9</v>
      </c>
      <c r="L201" s="31">
        <v>695</v>
      </c>
      <c r="M201" s="31">
        <v>4.0916399999999999</v>
      </c>
      <c r="N201" s="1"/>
      <c r="O201" s="1"/>
    </row>
    <row r="202" spans="1:15" ht="12.75" customHeight="1">
      <c r="A202" s="31">
        <v>192</v>
      </c>
      <c r="B202" s="31" t="s">
        <v>387</v>
      </c>
      <c r="C202" s="31">
        <v>2033.05</v>
      </c>
      <c r="D202" s="40">
        <v>2038.0166666666667</v>
      </c>
      <c r="E202" s="40">
        <v>2015.0333333333333</v>
      </c>
      <c r="F202" s="40">
        <v>1997.0166666666667</v>
      </c>
      <c r="G202" s="40">
        <v>1974.0333333333333</v>
      </c>
      <c r="H202" s="40">
        <v>2056.0333333333333</v>
      </c>
      <c r="I202" s="40">
        <v>2079.0166666666664</v>
      </c>
      <c r="J202" s="40">
        <v>2097.0333333333333</v>
      </c>
      <c r="K202" s="31">
        <v>2061</v>
      </c>
      <c r="L202" s="31">
        <v>2020</v>
      </c>
      <c r="M202" s="31">
        <v>0.20175000000000001</v>
      </c>
      <c r="N202" s="1"/>
      <c r="O202" s="1"/>
    </row>
    <row r="203" spans="1:15" ht="12.75" customHeight="1">
      <c r="A203" s="31">
        <v>193</v>
      </c>
      <c r="B203" s="31" t="s">
        <v>391</v>
      </c>
      <c r="C203" s="31">
        <v>247.55</v>
      </c>
      <c r="D203" s="40">
        <v>245.78333333333333</v>
      </c>
      <c r="E203" s="40">
        <v>243.16666666666666</v>
      </c>
      <c r="F203" s="40">
        <v>238.78333333333333</v>
      </c>
      <c r="G203" s="40">
        <v>236.16666666666666</v>
      </c>
      <c r="H203" s="40">
        <v>250.16666666666666</v>
      </c>
      <c r="I203" s="40">
        <v>252.78333333333333</v>
      </c>
      <c r="J203" s="40">
        <v>257.16666666666663</v>
      </c>
      <c r="K203" s="31">
        <v>248.4</v>
      </c>
      <c r="L203" s="31">
        <v>241.4</v>
      </c>
      <c r="M203" s="31">
        <v>0.35944999999999999</v>
      </c>
      <c r="N203" s="1"/>
      <c r="O203" s="1"/>
    </row>
    <row r="204" spans="1:15" ht="12.75" customHeight="1">
      <c r="A204" s="31">
        <v>194</v>
      </c>
      <c r="B204" s="31" t="s">
        <v>392</v>
      </c>
      <c r="C204" s="31">
        <v>143.9</v>
      </c>
      <c r="D204" s="40">
        <v>142.93333333333334</v>
      </c>
      <c r="E204" s="40">
        <v>139.96666666666667</v>
      </c>
      <c r="F204" s="40">
        <v>136.03333333333333</v>
      </c>
      <c r="G204" s="40">
        <v>133.06666666666666</v>
      </c>
      <c r="H204" s="40">
        <v>146.86666666666667</v>
      </c>
      <c r="I204" s="40">
        <v>149.83333333333337</v>
      </c>
      <c r="J204" s="40">
        <v>153.76666666666668</v>
      </c>
      <c r="K204" s="31">
        <v>145.9</v>
      </c>
      <c r="L204" s="31">
        <v>139</v>
      </c>
      <c r="M204" s="31">
        <v>12.121589999999999</v>
      </c>
      <c r="N204" s="1"/>
      <c r="O204" s="1"/>
    </row>
    <row r="205" spans="1:15" ht="12.75" customHeight="1">
      <c r="A205" s="31">
        <v>195</v>
      </c>
      <c r="B205" s="31" t="s">
        <v>119</v>
      </c>
      <c r="C205" s="31">
        <v>2677.5</v>
      </c>
      <c r="D205" s="40">
        <v>2670.8333333333335</v>
      </c>
      <c r="E205" s="40">
        <v>2656.666666666667</v>
      </c>
      <c r="F205" s="40">
        <v>2635.8333333333335</v>
      </c>
      <c r="G205" s="40">
        <v>2621.666666666667</v>
      </c>
      <c r="H205" s="40">
        <v>2691.666666666667</v>
      </c>
      <c r="I205" s="40">
        <v>2705.8333333333339</v>
      </c>
      <c r="J205" s="40">
        <v>2726.666666666667</v>
      </c>
      <c r="K205" s="31">
        <v>2685</v>
      </c>
      <c r="L205" s="31">
        <v>2650</v>
      </c>
      <c r="M205" s="31">
        <v>0.93301000000000001</v>
      </c>
      <c r="N205" s="1"/>
      <c r="O205" s="1"/>
    </row>
    <row r="206" spans="1:15" ht="12.75" customHeight="1">
      <c r="A206" s="31">
        <v>196</v>
      </c>
      <c r="B206" s="31" t="s">
        <v>388</v>
      </c>
      <c r="C206" s="31">
        <v>75.95</v>
      </c>
      <c r="D206" s="40">
        <v>75.533333333333346</v>
      </c>
      <c r="E206" s="40">
        <v>74.416666666666686</v>
      </c>
      <c r="F206" s="40">
        <v>72.88333333333334</v>
      </c>
      <c r="G206" s="40">
        <v>71.76666666666668</v>
      </c>
      <c r="H206" s="40">
        <v>77.066666666666691</v>
      </c>
      <c r="I206" s="40">
        <v>78.183333333333337</v>
      </c>
      <c r="J206" s="40">
        <v>79.716666666666697</v>
      </c>
      <c r="K206" s="31">
        <v>76.650000000000006</v>
      </c>
      <c r="L206" s="31">
        <v>74</v>
      </c>
      <c r="M206" s="31">
        <v>27.20262</v>
      </c>
      <c r="N206" s="1"/>
      <c r="O206" s="1"/>
    </row>
    <row r="207" spans="1:15" ht="12.75" customHeight="1">
      <c r="A207" s="31">
        <v>197</v>
      </c>
      <c r="B207" s="31" t="s">
        <v>864</v>
      </c>
      <c r="C207" s="31">
        <v>2801.35</v>
      </c>
      <c r="D207" s="40">
        <v>2819.8166666666671</v>
      </c>
      <c r="E207" s="40">
        <v>2741.6333333333341</v>
      </c>
      <c r="F207" s="40">
        <v>2681.916666666667</v>
      </c>
      <c r="G207" s="40">
        <v>2603.733333333334</v>
      </c>
      <c r="H207" s="40">
        <v>2879.5333333333342</v>
      </c>
      <c r="I207" s="40">
        <v>2957.7166666666676</v>
      </c>
      <c r="J207" s="40">
        <v>3017.4333333333343</v>
      </c>
      <c r="K207" s="31">
        <v>2898</v>
      </c>
      <c r="L207" s="31">
        <v>2760.1</v>
      </c>
      <c r="M207" s="31">
        <v>4.6440000000000002E-2</v>
      </c>
      <c r="N207" s="1"/>
      <c r="O207" s="1"/>
    </row>
    <row r="208" spans="1:15" ht="12.75" customHeight="1">
      <c r="A208" s="31">
        <v>198</v>
      </c>
      <c r="B208" s="31" t="s">
        <v>843</v>
      </c>
      <c r="C208" s="31">
        <v>536.5</v>
      </c>
      <c r="D208" s="40">
        <v>535.16666666666663</v>
      </c>
      <c r="E208" s="40">
        <v>531.33333333333326</v>
      </c>
      <c r="F208" s="40">
        <v>526.16666666666663</v>
      </c>
      <c r="G208" s="40">
        <v>522.33333333333326</v>
      </c>
      <c r="H208" s="40">
        <v>540.33333333333326</v>
      </c>
      <c r="I208" s="40">
        <v>544.16666666666652</v>
      </c>
      <c r="J208" s="40">
        <v>549.33333333333326</v>
      </c>
      <c r="K208" s="31">
        <v>539</v>
      </c>
      <c r="L208" s="31">
        <v>530</v>
      </c>
      <c r="M208" s="31">
        <v>0.46865000000000001</v>
      </c>
      <c r="N208" s="1"/>
      <c r="O208" s="1"/>
    </row>
    <row r="209" spans="1:15" ht="12.75" customHeight="1">
      <c r="A209" s="31">
        <v>199</v>
      </c>
      <c r="B209" s="31" t="s">
        <v>121</v>
      </c>
      <c r="C209" s="31">
        <v>472.6</v>
      </c>
      <c r="D209" s="40">
        <v>474.86666666666662</v>
      </c>
      <c r="E209" s="40">
        <v>467.73333333333323</v>
      </c>
      <c r="F209" s="40">
        <v>462.86666666666662</v>
      </c>
      <c r="G209" s="40">
        <v>455.73333333333323</v>
      </c>
      <c r="H209" s="40">
        <v>479.73333333333323</v>
      </c>
      <c r="I209" s="40">
        <v>486.86666666666656</v>
      </c>
      <c r="J209" s="40">
        <v>491.73333333333323</v>
      </c>
      <c r="K209" s="31">
        <v>482</v>
      </c>
      <c r="L209" s="31">
        <v>470</v>
      </c>
      <c r="M209" s="31">
        <v>16.15558</v>
      </c>
      <c r="N209" s="1"/>
      <c r="O209" s="1"/>
    </row>
    <row r="210" spans="1:15" ht="12.75" customHeight="1">
      <c r="A210" s="31">
        <v>200</v>
      </c>
      <c r="B210" s="31" t="s">
        <v>393</v>
      </c>
      <c r="C210" s="31">
        <v>130.35</v>
      </c>
      <c r="D210" s="40">
        <v>129.88333333333333</v>
      </c>
      <c r="E210" s="40">
        <v>128.81666666666666</v>
      </c>
      <c r="F210" s="40">
        <v>127.28333333333333</v>
      </c>
      <c r="G210" s="40">
        <v>126.21666666666667</v>
      </c>
      <c r="H210" s="40">
        <v>131.41666666666666</v>
      </c>
      <c r="I210" s="40">
        <v>132.48333333333332</v>
      </c>
      <c r="J210" s="40">
        <v>134.01666666666665</v>
      </c>
      <c r="K210" s="31">
        <v>130.94999999999999</v>
      </c>
      <c r="L210" s="31">
        <v>128.35</v>
      </c>
      <c r="M210" s="31">
        <v>9.7485999999999997</v>
      </c>
      <c r="N210" s="1"/>
      <c r="O210" s="1"/>
    </row>
    <row r="211" spans="1:15" ht="12.75" customHeight="1">
      <c r="A211" s="31">
        <v>201</v>
      </c>
      <c r="B211" s="31" t="s">
        <v>122</v>
      </c>
      <c r="C211" s="31">
        <v>321.89999999999998</v>
      </c>
      <c r="D211" s="40">
        <v>319.95</v>
      </c>
      <c r="E211" s="40">
        <v>316.95</v>
      </c>
      <c r="F211" s="40">
        <v>312</v>
      </c>
      <c r="G211" s="40">
        <v>309</v>
      </c>
      <c r="H211" s="40">
        <v>324.89999999999998</v>
      </c>
      <c r="I211" s="40">
        <v>327.9</v>
      </c>
      <c r="J211" s="40">
        <v>332.84999999999997</v>
      </c>
      <c r="K211" s="31">
        <v>322.95</v>
      </c>
      <c r="L211" s="31">
        <v>315</v>
      </c>
      <c r="M211" s="31">
        <v>9.8728700000000007</v>
      </c>
      <c r="N211" s="1"/>
      <c r="O211" s="1"/>
    </row>
    <row r="212" spans="1:15" ht="12.75" customHeight="1">
      <c r="A212" s="31">
        <v>202</v>
      </c>
      <c r="B212" s="31" t="s">
        <v>123</v>
      </c>
      <c r="C212" s="31">
        <v>2422.85</v>
      </c>
      <c r="D212" s="40">
        <v>2424.2833333333333</v>
      </c>
      <c r="E212" s="40">
        <v>2418.5666666666666</v>
      </c>
      <c r="F212" s="40">
        <v>2414.2833333333333</v>
      </c>
      <c r="G212" s="40">
        <v>2408.5666666666666</v>
      </c>
      <c r="H212" s="40">
        <v>2428.5666666666666</v>
      </c>
      <c r="I212" s="40">
        <v>2434.2833333333328</v>
      </c>
      <c r="J212" s="40">
        <v>2438.5666666666666</v>
      </c>
      <c r="K212" s="31">
        <v>2430</v>
      </c>
      <c r="L212" s="31">
        <v>2420</v>
      </c>
      <c r="M212" s="31">
        <v>2.4571900000000002</v>
      </c>
      <c r="N212" s="1"/>
      <c r="O212" s="1"/>
    </row>
    <row r="213" spans="1:15" ht="12.75" customHeight="1">
      <c r="A213" s="31">
        <v>203</v>
      </c>
      <c r="B213" s="31" t="s">
        <v>263</v>
      </c>
      <c r="C213" s="31">
        <v>318.55</v>
      </c>
      <c r="D213" s="40">
        <v>318.38333333333333</v>
      </c>
      <c r="E213" s="40">
        <v>317.26666666666665</v>
      </c>
      <c r="F213" s="40">
        <v>315.98333333333335</v>
      </c>
      <c r="G213" s="40">
        <v>314.86666666666667</v>
      </c>
      <c r="H213" s="40">
        <v>319.66666666666663</v>
      </c>
      <c r="I213" s="40">
        <v>320.7833333333333</v>
      </c>
      <c r="J213" s="40">
        <v>322.06666666666661</v>
      </c>
      <c r="K213" s="31">
        <v>319.5</v>
      </c>
      <c r="L213" s="31">
        <v>317.10000000000002</v>
      </c>
      <c r="M213" s="31">
        <v>1.41805</v>
      </c>
      <c r="N213" s="1"/>
      <c r="O213" s="1"/>
    </row>
    <row r="214" spans="1:15" ht="12.75" customHeight="1">
      <c r="A214" s="31">
        <v>204</v>
      </c>
      <c r="B214" s="31" t="s">
        <v>865</v>
      </c>
      <c r="C214" s="31">
        <v>732.65</v>
      </c>
      <c r="D214" s="40">
        <v>735.76666666666677</v>
      </c>
      <c r="E214" s="40">
        <v>722.13333333333355</v>
      </c>
      <c r="F214" s="40">
        <v>711.61666666666679</v>
      </c>
      <c r="G214" s="40">
        <v>697.98333333333358</v>
      </c>
      <c r="H214" s="40">
        <v>746.28333333333353</v>
      </c>
      <c r="I214" s="40">
        <v>759.91666666666674</v>
      </c>
      <c r="J214" s="40">
        <v>770.43333333333351</v>
      </c>
      <c r="K214" s="31">
        <v>749.4</v>
      </c>
      <c r="L214" s="31">
        <v>725.25</v>
      </c>
      <c r="M214" s="31">
        <v>0.35104999999999997</v>
      </c>
      <c r="N214" s="1"/>
      <c r="O214" s="1"/>
    </row>
    <row r="215" spans="1:15" ht="12.75" customHeight="1">
      <c r="A215" s="31">
        <v>205</v>
      </c>
      <c r="B215" s="31" t="s">
        <v>394</v>
      </c>
      <c r="C215" s="31">
        <v>43291.3</v>
      </c>
      <c r="D215" s="40">
        <v>43201.916666666664</v>
      </c>
      <c r="E215" s="40">
        <v>43004.883333333331</v>
      </c>
      <c r="F215" s="40">
        <v>42718.466666666667</v>
      </c>
      <c r="G215" s="40">
        <v>42521.433333333334</v>
      </c>
      <c r="H215" s="40">
        <v>43488.333333333328</v>
      </c>
      <c r="I215" s="40">
        <v>43685.366666666669</v>
      </c>
      <c r="J215" s="40">
        <v>43971.783333333326</v>
      </c>
      <c r="K215" s="31">
        <v>43398.95</v>
      </c>
      <c r="L215" s="31">
        <v>42915.5</v>
      </c>
      <c r="M215" s="31">
        <v>3.79E-3</v>
      </c>
      <c r="N215" s="1"/>
      <c r="O215" s="1"/>
    </row>
    <row r="216" spans="1:15" ht="12.75" customHeight="1">
      <c r="A216" s="31">
        <v>206</v>
      </c>
      <c r="B216" s="31" t="s">
        <v>395</v>
      </c>
      <c r="C216" s="31">
        <v>43.35</v>
      </c>
      <c r="D216" s="40">
        <v>43.233333333333341</v>
      </c>
      <c r="E216" s="40">
        <v>43.01666666666668</v>
      </c>
      <c r="F216" s="40">
        <v>42.683333333333337</v>
      </c>
      <c r="G216" s="40">
        <v>42.466666666666676</v>
      </c>
      <c r="H216" s="40">
        <v>43.566666666666684</v>
      </c>
      <c r="I216" s="40">
        <v>43.783333333333339</v>
      </c>
      <c r="J216" s="40">
        <v>44.116666666666688</v>
      </c>
      <c r="K216" s="31">
        <v>43.45</v>
      </c>
      <c r="L216" s="31">
        <v>42.9</v>
      </c>
      <c r="M216" s="31">
        <v>3.04854</v>
      </c>
      <c r="N216" s="1"/>
      <c r="O216" s="1"/>
    </row>
    <row r="217" spans="1:15" ht="12.75" customHeight="1">
      <c r="A217" s="31">
        <v>207</v>
      </c>
      <c r="B217" s="31" t="s">
        <v>407</v>
      </c>
      <c r="C217" s="31">
        <v>181.25</v>
      </c>
      <c r="D217" s="40">
        <v>181.85</v>
      </c>
      <c r="E217" s="40">
        <v>179</v>
      </c>
      <c r="F217" s="40">
        <v>176.75</v>
      </c>
      <c r="G217" s="40">
        <v>173.9</v>
      </c>
      <c r="H217" s="40">
        <v>184.1</v>
      </c>
      <c r="I217" s="40">
        <v>186.94999999999996</v>
      </c>
      <c r="J217" s="40">
        <v>189.2</v>
      </c>
      <c r="K217" s="31">
        <v>184.7</v>
      </c>
      <c r="L217" s="31">
        <v>179.6</v>
      </c>
      <c r="M217" s="31">
        <v>103.53712</v>
      </c>
      <c r="N217" s="1"/>
      <c r="O217" s="1"/>
    </row>
    <row r="218" spans="1:15" ht="12.75" customHeight="1">
      <c r="A218" s="31">
        <v>208</v>
      </c>
      <c r="B218" s="31" t="s">
        <v>124</v>
      </c>
      <c r="C218" s="31">
        <v>226.1</v>
      </c>
      <c r="D218" s="40">
        <v>226.18333333333331</v>
      </c>
      <c r="E218" s="40">
        <v>225.51666666666662</v>
      </c>
      <c r="F218" s="40">
        <v>224.93333333333331</v>
      </c>
      <c r="G218" s="40">
        <v>224.26666666666662</v>
      </c>
      <c r="H218" s="40">
        <v>226.76666666666662</v>
      </c>
      <c r="I218" s="40">
        <v>227.43333333333331</v>
      </c>
      <c r="J218" s="40">
        <v>228.01666666666662</v>
      </c>
      <c r="K218" s="31">
        <v>226.85</v>
      </c>
      <c r="L218" s="31">
        <v>225.6</v>
      </c>
      <c r="M218" s="31">
        <v>13.35591</v>
      </c>
      <c r="N218" s="1"/>
      <c r="O218" s="1"/>
    </row>
    <row r="219" spans="1:15" ht="12.75" customHeight="1">
      <c r="A219" s="31">
        <v>209</v>
      </c>
      <c r="B219" s="31" t="s">
        <v>125</v>
      </c>
      <c r="C219" s="31">
        <v>782.1</v>
      </c>
      <c r="D219" s="40">
        <v>783.36666666666667</v>
      </c>
      <c r="E219" s="40">
        <v>777.73333333333335</v>
      </c>
      <c r="F219" s="40">
        <v>773.36666666666667</v>
      </c>
      <c r="G219" s="40">
        <v>767.73333333333335</v>
      </c>
      <c r="H219" s="40">
        <v>787.73333333333335</v>
      </c>
      <c r="I219" s="40">
        <v>793.36666666666679</v>
      </c>
      <c r="J219" s="40">
        <v>797.73333333333335</v>
      </c>
      <c r="K219" s="31">
        <v>789</v>
      </c>
      <c r="L219" s="31">
        <v>779</v>
      </c>
      <c r="M219" s="31">
        <v>31.493099999999998</v>
      </c>
      <c r="N219" s="1"/>
      <c r="O219" s="1"/>
    </row>
    <row r="220" spans="1:15" ht="12.75" customHeight="1">
      <c r="A220" s="31">
        <v>210</v>
      </c>
      <c r="B220" s="31" t="s">
        <v>126</v>
      </c>
      <c r="C220" s="31">
        <v>1528.65</v>
      </c>
      <c r="D220" s="40">
        <v>1530.3166666666666</v>
      </c>
      <c r="E220" s="40">
        <v>1522.6333333333332</v>
      </c>
      <c r="F220" s="40">
        <v>1516.6166666666666</v>
      </c>
      <c r="G220" s="40">
        <v>1508.9333333333332</v>
      </c>
      <c r="H220" s="40">
        <v>1536.3333333333333</v>
      </c>
      <c r="I220" s="40">
        <v>1544.0166666666667</v>
      </c>
      <c r="J220" s="40">
        <v>1550.0333333333333</v>
      </c>
      <c r="K220" s="31">
        <v>1538</v>
      </c>
      <c r="L220" s="31">
        <v>1524.3</v>
      </c>
      <c r="M220" s="31">
        <v>0.31674000000000002</v>
      </c>
      <c r="N220" s="1"/>
      <c r="O220" s="1"/>
    </row>
    <row r="221" spans="1:15" ht="12.75" customHeight="1">
      <c r="A221" s="31">
        <v>211</v>
      </c>
      <c r="B221" s="31" t="s">
        <v>127</v>
      </c>
      <c r="C221" s="31">
        <v>627.20000000000005</v>
      </c>
      <c r="D221" s="40">
        <v>625.98333333333323</v>
      </c>
      <c r="E221" s="40">
        <v>623.56666666666649</v>
      </c>
      <c r="F221" s="40">
        <v>619.93333333333328</v>
      </c>
      <c r="G221" s="40">
        <v>617.51666666666654</v>
      </c>
      <c r="H221" s="40">
        <v>629.61666666666645</v>
      </c>
      <c r="I221" s="40">
        <v>632.03333333333319</v>
      </c>
      <c r="J221" s="40">
        <v>635.6666666666664</v>
      </c>
      <c r="K221" s="31">
        <v>628.4</v>
      </c>
      <c r="L221" s="31">
        <v>622.35</v>
      </c>
      <c r="M221" s="31">
        <v>0.62521000000000004</v>
      </c>
      <c r="N221" s="1"/>
      <c r="O221" s="1"/>
    </row>
    <row r="222" spans="1:15" ht="12.75" customHeight="1">
      <c r="A222" s="31">
        <v>212</v>
      </c>
      <c r="B222" s="31" t="s">
        <v>411</v>
      </c>
      <c r="C222" s="31">
        <v>248.35</v>
      </c>
      <c r="D222" s="40">
        <v>247.45000000000002</v>
      </c>
      <c r="E222" s="40">
        <v>244.90000000000003</v>
      </c>
      <c r="F222" s="40">
        <v>241.45000000000002</v>
      </c>
      <c r="G222" s="40">
        <v>238.90000000000003</v>
      </c>
      <c r="H222" s="40">
        <v>250.90000000000003</v>
      </c>
      <c r="I222" s="40">
        <v>253.45000000000005</v>
      </c>
      <c r="J222" s="40">
        <v>256.90000000000003</v>
      </c>
      <c r="K222" s="31">
        <v>250</v>
      </c>
      <c r="L222" s="31">
        <v>244</v>
      </c>
      <c r="M222" s="31">
        <v>1.4664999999999999</v>
      </c>
      <c r="N222" s="1"/>
      <c r="O222" s="1"/>
    </row>
    <row r="223" spans="1:15" ht="12.75" customHeight="1">
      <c r="A223" s="31">
        <v>213</v>
      </c>
      <c r="B223" s="31" t="s">
        <v>397</v>
      </c>
      <c r="C223" s="31">
        <v>55.1</v>
      </c>
      <c r="D223" s="40">
        <v>54.866666666666667</v>
      </c>
      <c r="E223" s="40">
        <v>54.233333333333334</v>
      </c>
      <c r="F223" s="40">
        <v>53.366666666666667</v>
      </c>
      <c r="G223" s="40">
        <v>52.733333333333334</v>
      </c>
      <c r="H223" s="40">
        <v>55.733333333333334</v>
      </c>
      <c r="I223" s="40">
        <v>56.366666666666674</v>
      </c>
      <c r="J223" s="40">
        <v>57.233333333333334</v>
      </c>
      <c r="K223" s="31">
        <v>55.5</v>
      </c>
      <c r="L223" s="31">
        <v>54</v>
      </c>
      <c r="M223" s="31">
        <v>41.729640000000003</v>
      </c>
      <c r="N223" s="1"/>
      <c r="O223" s="1"/>
    </row>
    <row r="224" spans="1:15" ht="12.75" customHeight="1">
      <c r="A224" s="31">
        <v>214</v>
      </c>
      <c r="B224" s="31" t="s">
        <v>128</v>
      </c>
      <c r="C224" s="31">
        <v>10</v>
      </c>
      <c r="D224" s="40">
        <v>10.016666666666667</v>
      </c>
      <c r="E224" s="40">
        <v>9.9333333333333353</v>
      </c>
      <c r="F224" s="40">
        <v>9.8666666666666671</v>
      </c>
      <c r="G224" s="40">
        <v>9.783333333333335</v>
      </c>
      <c r="H224" s="40">
        <v>10.083333333333336</v>
      </c>
      <c r="I224" s="40">
        <v>10.166666666666668</v>
      </c>
      <c r="J224" s="40">
        <v>10.233333333333336</v>
      </c>
      <c r="K224" s="31">
        <v>10.1</v>
      </c>
      <c r="L224" s="31">
        <v>9.9499999999999993</v>
      </c>
      <c r="M224" s="31">
        <v>325.09433999999999</v>
      </c>
      <c r="N224" s="1"/>
      <c r="O224" s="1"/>
    </row>
    <row r="225" spans="1:15" ht="12.75" customHeight="1">
      <c r="A225" s="31">
        <v>215</v>
      </c>
      <c r="B225" s="31" t="s">
        <v>398</v>
      </c>
      <c r="C225" s="31">
        <v>56.7</v>
      </c>
      <c r="D225" s="40">
        <v>56.6</v>
      </c>
      <c r="E225" s="40">
        <v>56.2</v>
      </c>
      <c r="F225" s="40">
        <v>55.7</v>
      </c>
      <c r="G225" s="40">
        <v>55.300000000000004</v>
      </c>
      <c r="H225" s="40">
        <v>57.1</v>
      </c>
      <c r="I225" s="40">
        <v>57.499999999999993</v>
      </c>
      <c r="J225" s="40">
        <v>58</v>
      </c>
      <c r="K225" s="31">
        <v>57</v>
      </c>
      <c r="L225" s="31">
        <v>56.1</v>
      </c>
      <c r="M225" s="31">
        <v>10.30733</v>
      </c>
      <c r="N225" s="1"/>
      <c r="O225" s="1"/>
    </row>
    <row r="226" spans="1:15" ht="12.75" customHeight="1">
      <c r="A226" s="31">
        <v>216</v>
      </c>
      <c r="B226" s="31" t="s">
        <v>129</v>
      </c>
      <c r="C226" s="31">
        <v>51.1</v>
      </c>
      <c r="D226" s="40">
        <v>51.199999999999996</v>
      </c>
      <c r="E226" s="40">
        <v>50.899999999999991</v>
      </c>
      <c r="F226" s="40">
        <v>50.699999999999996</v>
      </c>
      <c r="G226" s="40">
        <v>50.399999999999991</v>
      </c>
      <c r="H226" s="40">
        <v>51.399999999999991</v>
      </c>
      <c r="I226" s="40">
        <v>51.699999999999989</v>
      </c>
      <c r="J226" s="40">
        <v>51.899999999999991</v>
      </c>
      <c r="K226" s="31">
        <v>51.5</v>
      </c>
      <c r="L226" s="31">
        <v>51</v>
      </c>
      <c r="M226" s="31">
        <v>55.534849999999999</v>
      </c>
      <c r="N226" s="1"/>
      <c r="O226" s="1"/>
    </row>
    <row r="227" spans="1:15" ht="12.75" customHeight="1">
      <c r="A227" s="31">
        <v>217</v>
      </c>
      <c r="B227" s="31" t="s">
        <v>409</v>
      </c>
      <c r="C227" s="31">
        <v>737.2</v>
      </c>
      <c r="D227" s="40">
        <v>737.18333333333339</v>
      </c>
      <c r="E227" s="40">
        <v>734.16666666666674</v>
      </c>
      <c r="F227" s="40">
        <v>731.13333333333333</v>
      </c>
      <c r="G227" s="40">
        <v>728.11666666666667</v>
      </c>
      <c r="H227" s="40">
        <v>740.21666666666681</v>
      </c>
      <c r="I227" s="40">
        <v>743.23333333333346</v>
      </c>
      <c r="J227" s="40">
        <v>746.26666666666688</v>
      </c>
      <c r="K227" s="31">
        <v>740.2</v>
      </c>
      <c r="L227" s="31">
        <v>734.15</v>
      </c>
      <c r="M227" s="31">
        <v>11.280060000000001</v>
      </c>
      <c r="N227" s="1"/>
      <c r="O227" s="1"/>
    </row>
    <row r="228" spans="1:15" ht="12.75" customHeight="1">
      <c r="A228" s="31">
        <v>218</v>
      </c>
      <c r="B228" s="31" t="s">
        <v>399</v>
      </c>
      <c r="C228" s="31">
        <v>1247.1500000000001</v>
      </c>
      <c r="D228" s="40">
        <v>1245.7666666666667</v>
      </c>
      <c r="E228" s="40">
        <v>1231.5333333333333</v>
      </c>
      <c r="F228" s="40">
        <v>1215.9166666666667</v>
      </c>
      <c r="G228" s="40">
        <v>1201.6833333333334</v>
      </c>
      <c r="H228" s="40">
        <v>1261.3833333333332</v>
      </c>
      <c r="I228" s="40">
        <v>1275.6166666666663</v>
      </c>
      <c r="J228" s="40">
        <v>1291.2333333333331</v>
      </c>
      <c r="K228" s="31">
        <v>1260</v>
      </c>
      <c r="L228" s="31">
        <v>1230.1500000000001</v>
      </c>
      <c r="M228" s="31">
        <v>3.125E-2</v>
      </c>
      <c r="N228" s="1"/>
      <c r="O228" s="1"/>
    </row>
    <row r="229" spans="1:15" ht="12.75" customHeight="1">
      <c r="A229" s="31">
        <v>219</v>
      </c>
      <c r="B229" s="31" t="s">
        <v>130</v>
      </c>
      <c r="C229" s="31">
        <v>480.95</v>
      </c>
      <c r="D229" s="40">
        <v>481.11666666666662</v>
      </c>
      <c r="E229" s="40">
        <v>478.83333333333326</v>
      </c>
      <c r="F229" s="40">
        <v>476.71666666666664</v>
      </c>
      <c r="G229" s="40">
        <v>474.43333333333328</v>
      </c>
      <c r="H229" s="40">
        <v>483.23333333333323</v>
      </c>
      <c r="I229" s="40">
        <v>485.51666666666665</v>
      </c>
      <c r="J229" s="40">
        <v>487.63333333333321</v>
      </c>
      <c r="K229" s="31">
        <v>483.4</v>
      </c>
      <c r="L229" s="31">
        <v>479</v>
      </c>
      <c r="M229" s="31">
        <v>2.1135000000000002</v>
      </c>
      <c r="N229" s="1"/>
      <c r="O229" s="1"/>
    </row>
    <row r="230" spans="1:15" ht="12.75" customHeight="1">
      <c r="A230" s="31">
        <v>220</v>
      </c>
      <c r="B230" s="31" t="s">
        <v>400</v>
      </c>
      <c r="C230" s="31">
        <v>357</v>
      </c>
      <c r="D230" s="40">
        <v>353.0333333333333</v>
      </c>
      <c r="E230" s="40">
        <v>349.06666666666661</v>
      </c>
      <c r="F230" s="40">
        <v>341.13333333333333</v>
      </c>
      <c r="G230" s="40">
        <v>337.16666666666663</v>
      </c>
      <c r="H230" s="40">
        <v>360.96666666666658</v>
      </c>
      <c r="I230" s="40">
        <v>364.93333333333328</v>
      </c>
      <c r="J230" s="40">
        <v>372.86666666666656</v>
      </c>
      <c r="K230" s="31">
        <v>357</v>
      </c>
      <c r="L230" s="31">
        <v>345.1</v>
      </c>
      <c r="M230" s="31">
        <v>3.8835000000000002</v>
      </c>
      <c r="N230" s="1"/>
      <c r="O230" s="1"/>
    </row>
    <row r="231" spans="1:15" ht="12.75" customHeight="1">
      <c r="A231" s="31">
        <v>221</v>
      </c>
      <c r="B231" s="31" t="s">
        <v>401</v>
      </c>
      <c r="C231" s="31">
        <v>1602.85</v>
      </c>
      <c r="D231" s="40">
        <v>1604.05</v>
      </c>
      <c r="E231" s="40">
        <v>1589.1</v>
      </c>
      <c r="F231" s="40">
        <v>1575.35</v>
      </c>
      <c r="G231" s="40">
        <v>1560.3999999999999</v>
      </c>
      <c r="H231" s="40">
        <v>1617.8</v>
      </c>
      <c r="I231" s="40">
        <v>1632.7500000000002</v>
      </c>
      <c r="J231" s="40">
        <v>1646.5</v>
      </c>
      <c r="K231" s="31">
        <v>1619</v>
      </c>
      <c r="L231" s="31">
        <v>1590.3</v>
      </c>
      <c r="M231" s="31">
        <v>2.3210000000000001E-2</v>
      </c>
      <c r="N231" s="1"/>
      <c r="O231" s="1"/>
    </row>
    <row r="232" spans="1:15" ht="12.75" customHeight="1">
      <c r="A232" s="31">
        <v>222</v>
      </c>
      <c r="B232" s="31" t="s">
        <v>131</v>
      </c>
      <c r="C232" s="31">
        <v>215.4</v>
      </c>
      <c r="D232" s="40">
        <v>212.16666666666666</v>
      </c>
      <c r="E232" s="40">
        <v>207.58333333333331</v>
      </c>
      <c r="F232" s="40">
        <v>199.76666666666665</v>
      </c>
      <c r="G232" s="40">
        <v>195.18333333333331</v>
      </c>
      <c r="H232" s="40">
        <v>219.98333333333332</v>
      </c>
      <c r="I232" s="40">
        <v>224.56666666666663</v>
      </c>
      <c r="J232" s="40">
        <v>232.38333333333333</v>
      </c>
      <c r="K232" s="31">
        <v>216.75</v>
      </c>
      <c r="L232" s="31">
        <v>204.35</v>
      </c>
      <c r="M232" s="31">
        <v>84.007769999999994</v>
      </c>
      <c r="N232" s="1"/>
      <c r="O232" s="1"/>
    </row>
    <row r="233" spans="1:15" ht="12.75" customHeight="1">
      <c r="A233" s="31">
        <v>223</v>
      </c>
      <c r="B233" s="31" t="s">
        <v>406</v>
      </c>
      <c r="C233" s="31">
        <v>213.15</v>
      </c>
      <c r="D233" s="40">
        <v>213.54999999999998</v>
      </c>
      <c r="E233" s="40">
        <v>212.09999999999997</v>
      </c>
      <c r="F233" s="40">
        <v>211.04999999999998</v>
      </c>
      <c r="G233" s="40">
        <v>209.59999999999997</v>
      </c>
      <c r="H233" s="40">
        <v>214.59999999999997</v>
      </c>
      <c r="I233" s="40">
        <v>216.04999999999995</v>
      </c>
      <c r="J233" s="40">
        <v>217.09999999999997</v>
      </c>
      <c r="K233" s="31">
        <v>215</v>
      </c>
      <c r="L233" s="31">
        <v>212.5</v>
      </c>
      <c r="M233" s="31">
        <v>9.3275900000000007</v>
      </c>
      <c r="N233" s="1"/>
      <c r="O233" s="1"/>
    </row>
    <row r="234" spans="1:15" ht="12.75" customHeight="1">
      <c r="A234" s="31">
        <v>224</v>
      </c>
      <c r="B234" s="31" t="s">
        <v>265</v>
      </c>
      <c r="C234" s="31">
        <v>7391.8</v>
      </c>
      <c r="D234" s="40">
        <v>7383.0999999999995</v>
      </c>
      <c r="E234" s="40">
        <v>7318.6999999999989</v>
      </c>
      <c r="F234" s="40">
        <v>7245.5999999999995</v>
      </c>
      <c r="G234" s="40">
        <v>7181.1999999999989</v>
      </c>
      <c r="H234" s="40">
        <v>7456.1999999999989</v>
      </c>
      <c r="I234" s="40">
        <v>7520.5999999999985</v>
      </c>
      <c r="J234" s="40">
        <v>7593.6999999999989</v>
      </c>
      <c r="K234" s="31">
        <v>7447.5</v>
      </c>
      <c r="L234" s="31">
        <v>7310</v>
      </c>
      <c r="M234" s="31">
        <v>0.20707</v>
      </c>
      <c r="N234" s="1"/>
      <c r="O234" s="1"/>
    </row>
    <row r="235" spans="1:15" ht="12.75" customHeight="1">
      <c r="A235" s="31">
        <v>225</v>
      </c>
      <c r="B235" s="31" t="s">
        <v>408</v>
      </c>
      <c r="C235" s="31">
        <v>172.85</v>
      </c>
      <c r="D235" s="40">
        <v>172.14999999999998</v>
      </c>
      <c r="E235" s="40">
        <v>169.84999999999997</v>
      </c>
      <c r="F235" s="40">
        <v>166.85</v>
      </c>
      <c r="G235" s="40">
        <v>164.54999999999998</v>
      </c>
      <c r="H235" s="40">
        <v>175.14999999999995</v>
      </c>
      <c r="I235" s="40">
        <v>177.44999999999996</v>
      </c>
      <c r="J235" s="40">
        <v>180.44999999999993</v>
      </c>
      <c r="K235" s="31">
        <v>174.45</v>
      </c>
      <c r="L235" s="31">
        <v>169.15</v>
      </c>
      <c r="M235" s="31">
        <v>13.49133</v>
      </c>
      <c r="N235" s="1"/>
      <c r="O235" s="1"/>
    </row>
    <row r="236" spans="1:15" ht="12.75" customHeight="1">
      <c r="A236" s="31">
        <v>226</v>
      </c>
      <c r="B236" s="31" t="s">
        <v>132</v>
      </c>
      <c r="C236" s="31">
        <v>2170.9499999999998</v>
      </c>
      <c r="D236" s="40">
        <v>2175.65</v>
      </c>
      <c r="E236" s="40">
        <v>2159.3000000000002</v>
      </c>
      <c r="F236" s="40">
        <v>2147.65</v>
      </c>
      <c r="G236" s="40">
        <v>2131.3000000000002</v>
      </c>
      <c r="H236" s="40">
        <v>2187.3000000000002</v>
      </c>
      <c r="I236" s="40">
        <v>2203.6499999999996</v>
      </c>
      <c r="J236" s="40">
        <v>2215.3000000000002</v>
      </c>
      <c r="K236" s="31">
        <v>2192</v>
      </c>
      <c r="L236" s="31">
        <v>2164</v>
      </c>
      <c r="M236" s="31">
        <v>0.51063999999999998</v>
      </c>
      <c r="N236" s="1"/>
      <c r="O236" s="1"/>
    </row>
    <row r="237" spans="1:15" ht="12.75" customHeight="1">
      <c r="A237" s="31">
        <v>227</v>
      </c>
      <c r="B237" s="31" t="s">
        <v>866</v>
      </c>
      <c r="C237" s="31">
        <v>2349.85</v>
      </c>
      <c r="D237" s="40">
        <v>2349.2666666666669</v>
      </c>
      <c r="E237" s="40">
        <v>2340.5333333333338</v>
      </c>
      <c r="F237" s="40">
        <v>2331.2166666666667</v>
      </c>
      <c r="G237" s="40">
        <v>2322.4833333333336</v>
      </c>
      <c r="H237" s="40">
        <v>2358.5833333333339</v>
      </c>
      <c r="I237" s="40">
        <v>2367.3166666666666</v>
      </c>
      <c r="J237" s="40">
        <v>2376.6333333333341</v>
      </c>
      <c r="K237" s="31">
        <v>2358</v>
      </c>
      <c r="L237" s="31">
        <v>2339.9499999999998</v>
      </c>
      <c r="M237" s="31">
        <v>3.9559999999999998E-2</v>
      </c>
      <c r="N237" s="1"/>
      <c r="O237" s="1"/>
    </row>
    <row r="238" spans="1:15" ht="12.75" customHeight="1">
      <c r="A238" s="31">
        <v>228</v>
      </c>
      <c r="B238" s="31" t="s">
        <v>412</v>
      </c>
      <c r="C238" s="31">
        <v>454.3</v>
      </c>
      <c r="D238" s="40">
        <v>455.33333333333331</v>
      </c>
      <c r="E238" s="40">
        <v>450.96666666666664</v>
      </c>
      <c r="F238" s="40">
        <v>447.63333333333333</v>
      </c>
      <c r="G238" s="40">
        <v>443.26666666666665</v>
      </c>
      <c r="H238" s="40">
        <v>458.66666666666663</v>
      </c>
      <c r="I238" s="40">
        <v>463.0333333333333</v>
      </c>
      <c r="J238" s="40">
        <v>466.36666666666662</v>
      </c>
      <c r="K238" s="31">
        <v>459.7</v>
      </c>
      <c r="L238" s="31">
        <v>452</v>
      </c>
      <c r="M238" s="31">
        <v>0.33071</v>
      </c>
      <c r="N238" s="1"/>
      <c r="O238" s="1"/>
    </row>
    <row r="239" spans="1:15" ht="12.75" customHeight="1">
      <c r="A239" s="31">
        <v>229</v>
      </c>
      <c r="B239" s="31" t="s">
        <v>133</v>
      </c>
      <c r="C239" s="31">
        <v>1189.0999999999999</v>
      </c>
      <c r="D239" s="40">
        <v>1189.7</v>
      </c>
      <c r="E239" s="40">
        <v>1184.4000000000001</v>
      </c>
      <c r="F239" s="40">
        <v>1179.7</v>
      </c>
      <c r="G239" s="40">
        <v>1174.4000000000001</v>
      </c>
      <c r="H239" s="40">
        <v>1194.4000000000001</v>
      </c>
      <c r="I239" s="40">
        <v>1199.6999999999998</v>
      </c>
      <c r="J239" s="40">
        <v>1204.4000000000001</v>
      </c>
      <c r="K239" s="31">
        <v>1195</v>
      </c>
      <c r="L239" s="31">
        <v>1185</v>
      </c>
      <c r="M239" s="31">
        <v>2.7845800000000001</v>
      </c>
      <c r="N239" s="1"/>
      <c r="O239" s="1"/>
    </row>
    <row r="240" spans="1:15" ht="12.75" customHeight="1">
      <c r="A240" s="31">
        <v>230</v>
      </c>
      <c r="B240" s="31" t="s">
        <v>134</v>
      </c>
      <c r="C240" s="31">
        <v>287.14999999999998</v>
      </c>
      <c r="D240" s="40">
        <v>287.56666666666666</v>
      </c>
      <c r="E240" s="40">
        <v>284.93333333333334</v>
      </c>
      <c r="F240" s="40">
        <v>282.7166666666667</v>
      </c>
      <c r="G240" s="40">
        <v>280.08333333333337</v>
      </c>
      <c r="H240" s="40">
        <v>289.7833333333333</v>
      </c>
      <c r="I240" s="40">
        <v>292.41666666666663</v>
      </c>
      <c r="J240" s="40">
        <v>294.63333333333327</v>
      </c>
      <c r="K240" s="31">
        <v>290.2</v>
      </c>
      <c r="L240" s="31">
        <v>285.35000000000002</v>
      </c>
      <c r="M240" s="31">
        <v>2.2156099999999999</v>
      </c>
      <c r="N240" s="1"/>
      <c r="O240" s="1"/>
    </row>
    <row r="241" spans="1:15" ht="12.75" customHeight="1">
      <c r="A241" s="31">
        <v>231</v>
      </c>
      <c r="B241" s="31" t="s">
        <v>413</v>
      </c>
      <c r="C241" s="31">
        <v>45.55</v>
      </c>
      <c r="D241" s="40">
        <v>45.483333333333327</v>
      </c>
      <c r="E241" s="40">
        <v>45.366666666666653</v>
      </c>
      <c r="F241" s="40">
        <v>45.183333333333323</v>
      </c>
      <c r="G241" s="40">
        <v>45.066666666666649</v>
      </c>
      <c r="H241" s="40">
        <v>45.666666666666657</v>
      </c>
      <c r="I241" s="40">
        <v>45.783333333333331</v>
      </c>
      <c r="J241" s="40">
        <v>45.966666666666661</v>
      </c>
      <c r="K241" s="31">
        <v>45.6</v>
      </c>
      <c r="L241" s="31">
        <v>45.3</v>
      </c>
      <c r="M241" s="31">
        <v>7.6485200000000004</v>
      </c>
      <c r="N241" s="1"/>
      <c r="O241" s="1"/>
    </row>
    <row r="242" spans="1:15" ht="12.75" customHeight="1">
      <c r="A242" s="31">
        <v>232</v>
      </c>
      <c r="B242" s="31" t="s">
        <v>135</v>
      </c>
      <c r="C242" s="31">
        <v>1708.7</v>
      </c>
      <c r="D242" s="40">
        <v>1710.2333333333333</v>
      </c>
      <c r="E242" s="40">
        <v>1703.4666666666667</v>
      </c>
      <c r="F242" s="40">
        <v>1698.2333333333333</v>
      </c>
      <c r="G242" s="40">
        <v>1691.4666666666667</v>
      </c>
      <c r="H242" s="40">
        <v>1715.4666666666667</v>
      </c>
      <c r="I242" s="40">
        <v>1722.2333333333336</v>
      </c>
      <c r="J242" s="40">
        <v>1727.4666666666667</v>
      </c>
      <c r="K242" s="31">
        <v>1717</v>
      </c>
      <c r="L242" s="31">
        <v>1705</v>
      </c>
      <c r="M242" s="31">
        <v>4.8340699999999996</v>
      </c>
      <c r="N242" s="1"/>
      <c r="O242" s="1"/>
    </row>
    <row r="243" spans="1:15" ht="12.75" customHeight="1">
      <c r="A243" s="31">
        <v>233</v>
      </c>
      <c r="B243" s="31" t="s">
        <v>414</v>
      </c>
      <c r="C243" s="31">
        <v>1151.7</v>
      </c>
      <c r="D243" s="40">
        <v>1147.6166666666666</v>
      </c>
      <c r="E243" s="40">
        <v>1136.1833333333332</v>
      </c>
      <c r="F243" s="40">
        <v>1120.6666666666665</v>
      </c>
      <c r="G243" s="40">
        <v>1109.2333333333331</v>
      </c>
      <c r="H243" s="40">
        <v>1163.1333333333332</v>
      </c>
      <c r="I243" s="40">
        <v>1174.5666666666666</v>
      </c>
      <c r="J243" s="40">
        <v>1190.0833333333333</v>
      </c>
      <c r="K243" s="31">
        <v>1159.05</v>
      </c>
      <c r="L243" s="31">
        <v>1132.0999999999999</v>
      </c>
      <c r="M243" s="31">
        <v>6.7809999999999995E-2</v>
      </c>
      <c r="N243" s="1"/>
      <c r="O243" s="1"/>
    </row>
    <row r="244" spans="1:15" ht="12.75" customHeight="1">
      <c r="A244" s="31">
        <v>234</v>
      </c>
      <c r="B244" s="31" t="s">
        <v>415</v>
      </c>
      <c r="C244" s="31">
        <v>438</v>
      </c>
      <c r="D244" s="40">
        <v>438.08333333333331</v>
      </c>
      <c r="E244" s="40">
        <v>435.16666666666663</v>
      </c>
      <c r="F244" s="40">
        <v>432.33333333333331</v>
      </c>
      <c r="G244" s="40">
        <v>429.41666666666663</v>
      </c>
      <c r="H244" s="40">
        <v>440.91666666666663</v>
      </c>
      <c r="I244" s="40">
        <v>443.83333333333326</v>
      </c>
      <c r="J244" s="40">
        <v>446.66666666666663</v>
      </c>
      <c r="K244" s="31">
        <v>441</v>
      </c>
      <c r="L244" s="31">
        <v>435.25</v>
      </c>
      <c r="M244" s="31">
        <v>1.5560799999999999</v>
      </c>
      <c r="N244" s="1"/>
      <c r="O244" s="1"/>
    </row>
    <row r="245" spans="1:15" ht="12.75" customHeight="1">
      <c r="A245" s="31">
        <v>235</v>
      </c>
      <c r="B245" s="31" t="s">
        <v>416</v>
      </c>
      <c r="C245" s="31">
        <v>703.2</v>
      </c>
      <c r="D245" s="40">
        <v>703.16666666666663</v>
      </c>
      <c r="E245" s="40">
        <v>696.43333333333328</v>
      </c>
      <c r="F245" s="40">
        <v>689.66666666666663</v>
      </c>
      <c r="G245" s="40">
        <v>682.93333333333328</v>
      </c>
      <c r="H245" s="40">
        <v>709.93333333333328</v>
      </c>
      <c r="I245" s="40">
        <v>716.66666666666663</v>
      </c>
      <c r="J245" s="40">
        <v>723.43333333333328</v>
      </c>
      <c r="K245" s="31">
        <v>709.9</v>
      </c>
      <c r="L245" s="31">
        <v>696.4</v>
      </c>
      <c r="M245" s="31">
        <v>0.83762999999999999</v>
      </c>
      <c r="N245" s="1"/>
      <c r="O245" s="1"/>
    </row>
    <row r="246" spans="1:15" ht="12.75" customHeight="1">
      <c r="A246" s="31">
        <v>236</v>
      </c>
      <c r="B246" s="31" t="s">
        <v>410</v>
      </c>
      <c r="C246" s="31">
        <v>21.35</v>
      </c>
      <c r="D246" s="40">
        <v>21.333333333333332</v>
      </c>
      <c r="E246" s="40">
        <v>21.216666666666665</v>
      </c>
      <c r="F246" s="40">
        <v>21.083333333333332</v>
      </c>
      <c r="G246" s="40">
        <v>20.966666666666665</v>
      </c>
      <c r="H246" s="40">
        <v>21.466666666666665</v>
      </c>
      <c r="I246" s="40">
        <v>21.583333333333332</v>
      </c>
      <c r="J246" s="40">
        <v>21.716666666666665</v>
      </c>
      <c r="K246" s="31">
        <v>21.45</v>
      </c>
      <c r="L246" s="31">
        <v>21.2</v>
      </c>
      <c r="M246" s="31">
        <v>6.7655799999999999</v>
      </c>
      <c r="N246" s="1"/>
      <c r="O246" s="1"/>
    </row>
    <row r="247" spans="1:15" ht="12.75" customHeight="1">
      <c r="A247" s="31">
        <v>237</v>
      </c>
      <c r="B247" s="31" t="s">
        <v>136</v>
      </c>
      <c r="C247" s="31">
        <v>134.65</v>
      </c>
      <c r="D247" s="40">
        <v>134.4</v>
      </c>
      <c r="E247" s="40">
        <v>133.80000000000001</v>
      </c>
      <c r="F247" s="40">
        <v>132.95000000000002</v>
      </c>
      <c r="G247" s="40">
        <v>132.35000000000002</v>
      </c>
      <c r="H247" s="40">
        <v>135.25</v>
      </c>
      <c r="I247" s="40">
        <v>135.84999999999997</v>
      </c>
      <c r="J247" s="40">
        <v>136.69999999999999</v>
      </c>
      <c r="K247" s="31">
        <v>135</v>
      </c>
      <c r="L247" s="31">
        <v>133.55000000000001</v>
      </c>
      <c r="M247" s="31">
        <v>33.241439999999997</v>
      </c>
      <c r="N247" s="1"/>
      <c r="O247" s="1"/>
    </row>
    <row r="248" spans="1:15" ht="12.75" customHeight="1">
      <c r="A248" s="31">
        <v>238</v>
      </c>
      <c r="B248" s="31" t="s">
        <v>402</v>
      </c>
      <c r="C248" s="31">
        <v>552.85</v>
      </c>
      <c r="D248" s="40">
        <v>552.4666666666667</v>
      </c>
      <c r="E248" s="40">
        <v>550.23333333333335</v>
      </c>
      <c r="F248" s="40">
        <v>547.61666666666667</v>
      </c>
      <c r="G248" s="40">
        <v>545.38333333333333</v>
      </c>
      <c r="H248" s="40">
        <v>555.08333333333337</v>
      </c>
      <c r="I248" s="40">
        <v>557.31666666666672</v>
      </c>
      <c r="J248" s="40">
        <v>559.93333333333339</v>
      </c>
      <c r="K248" s="31">
        <v>554.70000000000005</v>
      </c>
      <c r="L248" s="31">
        <v>549.85</v>
      </c>
      <c r="M248" s="31">
        <v>0.33456999999999998</v>
      </c>
      <c r="N248" s="1"/>
      <c r="O248" s="1"/>
    </row>
    <row r="249" spans="1:15" ht="12.75" customHeight="1">
      <c r="A249" s="31">
        <v>239</v>
      </c>
      <c r="B249" s="31" t="s">
        <v>266</v>
      </c>
      <c r="C249" s="31">
        <v>2133.8000000000002</v>
      </c>
      <c r="D249" s="40">
        <v>2131.2333333333336</v>
      </c>
      <c r="E249" s="40">
        <v>2122.4666666666672</v>
      </c>
      <c r="F249" s="40">
        <v>2111.1333333333337</v>
      </c>
      <c r="G249" s="40">
        <v>2102.3666666666672</v>
      </c>
      <c r="H249" s="40">
        <v>2142.5666666666671</v>
      </c>
      <c r="I249" s="40">
        <v>2151.3333333333335</v>
      </c>
      <c r="J249" s="40">
        <v>2162.666666666667</v>
      </c>
      <c r="K249" s="31">
        <v>2140</v>
      </c>
      <c r="L249" s="31">
        <v>2119.9</v>
      </c>
      <c r="M249" s="31">
        <v>8.6139999999999994E-2</v>
      </c>
      <c r="N249" s="1"/>
      <c r="O249" s="1"/>
    </row>
    <row r="250" spans="1:15" ht="12.75" customHeight="1">
      <c r="A250" s="31">
        <v>240</v>
      </c>
      <c r="B250" s="31" t="s">
        <v>403</v>
      </c>
      <c r="C250" s="31">
        <v>234.15</v>
      </c>
      <c r="D250" s="40">
        <v>233.54999999999998</v>
      </c>
      <c r="E250" s="40">
        <v>232.19999999999996</v>
      </c>
      <c r="F250" s="40">
        <v>230.24999999999997</v>
      </c>
      <c r="G250" s="40">
        <v>228.89999999999995</v>
      </c>
      <c r="H250" s="40">
        <v>235.49999999999997</v>
      </c>
      <c r="I250" s="40">
        <v>236.85</v>
      </c>
      <c r="J250" s="40">
        <v>238.79999999999998</v>
      </c>
      <c r="K250" s="31">
        <v>234.9</v>
      </c>
      <c r="L250" s="31">
        <v>231.6</v>
      </c>
      <c r="M250" s="31">
        <v>5.1076499999999996</v>
      </c>
      <c r="N250" s="1"/>
      <c r="O250" s="1"/>
    </row>
    <row r="251" spans="1:15" ht="12.75" customHeight="1">
      <c r="A251" s="31">
        <v>241</v>
      </c>
      <c r="B251" s="31" t="s">
        <v>404</v>
      </c>
      <c r="C251" s="31">
        <v>47.7</v>
      </c>
      <c r="D251" s="40">
        <v>47.65</v>
      </c>
      <c r="E251" s="40">
        <v>47.349999999999994</v>
      </c>
      <c r="F251" s="40">
        <v>46.999999999999993</v>
      </c>
      <c r="G251" s="40">
        <v>46.699999999999989</v>
      </c>
      <c r="H251" s="40">
        <v>48</v>
      </c>
      <c r="I251" s="40">
        <v>48.3</v>
      </c>
      <c r="J251" s="40">
        <v>48.650000000000006</v>
      </c>
      <c r="K251" s="31">
        <v>47.95</v>
      </c>
      <c r="L251" s="31">
        <v>47.3</v>
      </c>
      <c r="M251" s="31">
        <v>7.09178</v>
      </c>
      <c r="N251" s="1"/>
      <c r="O251" s="1"/>
    </row>
    <row r="252" spans="1:15" ht="12.75" customHeight="1">
      <c r="A252" s="31">
        <v>242</v>
      </c>
      <c r="B252" s="31" t="s">
        <v>137</v>
      </c>
      <c r="C252" s="31">
        <v>822.25</v>
      </c>
      <c r="D252" s="40">
        <v>823.5</v>
      </c>
      <c r="E252" s="40">
        <v>818.75</v>
      </c>
      <c r="F252" s="40">
        <v>815.25</v>
      </c>
      <c r="G252" s="40">
        <v>810.5</v>
      </c>
      <c r="H252" s="40">
        <v>827</v>
      </c>
      <c r="I252" s="40">
        <v>831.75</v>
      </c>
      <c r="J252" s="40">
        <v>835.25</v>
      </c>
      <c r="K252" s="31">
        <v>828.25</v>
      </c>
      <c r="L252" s="31">
        <v>820</v>
      </c>
      <c r="M252" s="31">
        <v>22.29843</v>
      </c>
      <c r="N252" s="1"/>
      <c r="O252" s="1"/>
    </row>
    <row r="253" spans="1:15" ht="12.75" customHeight="1">
      <c r="A253" s="31">
        <v>243</v>
      </c>
      <c r="B253" s="31" t="s">
        <v>859</v>
      </c>
      <c r="C253" s="31">
        <v>25.3</v>
      </c>
      <c r="D253" s="40">
        <v>25.333333333333332</v>
      </c>
      <c r="E253" s="40">
        <v>25.166666666666664</v>
      </c>
      <c r="F253" s="40">
        <v>25.033333333333331</v>
      </c>
      <c r="G253" s="40">
        <v>24.866666666666664</v>
      </c>
      <c r="H253" s="40">
        <v>25.466666666666665</v>
      </c>
      <c r="I253" s="40">
        <v>25.633333333333329</v>
      </c>
      <c r="J253" s="40">
        <v>25.766666666666666</v>
      </c>
      <c r="K253" s="31">
        <v>25.5</v>
      </c>
      <c r="L253" s="31">
        <v>25.2</v>
      </c>
      <c r="M253" s="31">
        <v>99.108680000000007</v>
      </c>
      <c r="N253" s="1"/>
      <c r="O253" s="1"/>
    </row>
    <row r="254" spans="1:15" ht="12.75" customHeight="1">
      <c r="A254" s="31">
        <v>244</v>
      </c>
      <c r="B254" s="31" t="s">
        <v>264</v>
      </c>
      <c r="C254" s="31">
        <v>757.95</v>
      </c>
      <c r="D254" s="40">
        <v>754.16666666666663</v>
      </c>
      <c r="E254" s="40">
        <v>748.7833333333333</v>
      </c>
      <c r="F254" s="40">
        <v>739.61666666666667</v>
      </c>
      <c r="G254" s="40">
        <v>734.23333333333335</v>
      </c>
      <c r="H254" s="40">
        <v>763.33333333333326</v>
      </c>
      <c r="I254" s="40">
        <v>768.7166666666667</v>
      </c>
      <c r="J254" s="40">
        <v>777.88333333333321</v>
      </c>
      <c r="K254" s="31">
        <v>759.55</v>
      </c>
      <c r="L254" s="31">
        <v>745</v>
      </c>
      <c r="M254" s="31">
        <v>0.68998999999999999</v>
      </c>
      <c r="N254" s="1"/>
      <c r="O254" s="1"/>
    </row>
    <row r="255" spans="1:15" ht="12.75" customHeight="1">
      <c r="A255" s="31">
        <v>245</v>
      </c>
      <c r="B255" s="31" t="s">
        <v>138</v>
      </c>
      <c r="C255" s="31">
        <v>226.55</v>
      </c>
      <c r="D255" s="40">
        <v>225.95000000000002</v>
      </c>
      <c r="E255" s="40">
        <v>224.60000000000002</v>
      </c>
      <c r="F255" s="40">
        <v>222.65</v>
      </c>
      <c r="G255" s="40">
        <v>221.3</v>
      </c>
      <c r="H255" s="40">
        <v>227.90000000000003</v>
      </c>
      <c r="I255" s="40">
        <v>229.25</v>
      </c>
      <c r="J255" s="40">
        <v>231.20000000000005</v>
      </c>
      <c r="K255" s="31">
        <v>227.3</v>
      </c>
      <c r="L255" s="31">
        <v>224</v>
      </c>
      <c r="M255" s="31">
        <v>70.247960000000006</v>
      </c>
      <c r="N255" s="1"/>
      <c r="O255" s="1"/>
    </row>
    <row r="256" spans="1:15" ht="12.75" customHeight="1">
      <c r="A256" s="31">
        <v>246</v>
      </c>
      <c r="B256" s="31" t="s">
        <v>405</v>
      </c>
      <c r="C256" s="31">
        <v>119.9</v>
      </c>
      <c r="D256" s="40">
        <v>120</v>
      </c>
      <c r="E256" s="40">
        <v>118.75</v>
      </c>
      <c r="F256" s="40">
        <v>117.6</v>
      </c>
      <c r="G256" s="40">
        <v>116.35</v>
      </c>
      <c r="H256" s="40">
        <v>121.15</v>
      </c>
      <c r="I256" s="40">
        <v>122.4</v>
      </c>
      <c r="J256" s="40">
        <v>123.55000000000001</v>
      </c>
      <c r="K256" s="31">
        <v>121.25</v>
      </c>
      <c r="L256" s="31">
        <v>118.85</v>
      </c>
      <c r="M256" s="31">
        <v>0.49182999999999999</v>
      </c>
      <c r="N256" s="1"/>
      <c r="O256" s="1"/>
    </row>
    <row r="257" spans="1:15" ht="12.75" customHeight="1">
      <c r="A257" s="31">
        <v>247</v>
      </c>
      <c r="B257" s="31" t="s">
        <v>423</v>
      </c>
      <c r="C257" s="31">
        <v>100.7</v>
      </c>
      <c r="D257" s="40">
        <v>100.66666666666667</v>
      </c>
      <c r="E257" s="40">
        <v>99.933333333333337</v>
      </c>
      <c r="F257" s="40">
        <v>99.166666666666671</v>
      </c>
      <c r="G257" s="40">
        <v>98.433333333333337</v>
      </c>
      <c r="H257" s="40">
        <v>101.43333333333334</v>
      </c>
      <c r="I257" s="40">
        <v>102.16666666666666</v>
      </c>
      <c r="J257" s="40">
        <v>102.93333333333334</v>
      </c>
      <c r="K257" s="31">
        <v>101.4</v>
      </c>
      <c r="L257" s="31">
        <v>99.9</v>
      </c>
      <c r="M257" s="31">
        <v>2.20207</v>
      </c>
      <c r="N257" s="1"/>
      <c r="O257" s="1"/>
    </row>
    <row r="258" spans="1:15" ht="12.75" customHeight="1">
      <c r="A258" s="31">
        <v>248</v>
      </c>
      <c r="B258" s="31" t="s">
        <v>417</v>
      </c>
      <c r="C258" s="31">
        <v>1657.15</v>
      </c>
      <c r="D258" s="40">
        <v>1660.6499999999999</v>
      </c>
      <c r="E258" s="40">
        <v>1646.5499999999997</v>
      </c>
      <c r="F258" s="40">
        <v>1635.9499999999998</v>
      </c>
      <c r="G258" s="40">
        <v>1621.8499999999997</v>
      </c>
      <c r="H258" s="40">
        <v>1671.2499999999998</v>
      </c>
      <c r="I258" s="40">
        <v>1685.3499999999997</v>
      </c>
      <c r="J258" s="40">
        <v>1695.9499999999998</v>
      </c>
      <c r="K258" s="31">
        <v>1674.75</v>
      </c>
      <c r="L258" s="31">
        <v>1650.05</v>
      </c>
      <c r="M258" s="31">
        <v>4.9160000000000002E-2</v>
      </c>
      <c r="N258" s="1"/>
      <c r="O258" s="1"/>
    </row>
    <row r="259" spans="1:15" ht="12.75" customHeight="1">
      <c r="A259" s="31">
        <v>249</v>
      </c>
      <c r="B259" s="31" t="s">
        <v>427</v>
      </c>
      <c r="C259" s="31">
        <v>2106.65</v>
      </c>
      <c r="D259" s="40">
        <v>2096.1666666666665</v>
      </c>
      <c r="E259" s="40">
        <v>2069.333333333333</v>
      </c>
      <c r="F259" s="40">
        <v>2032.0166666666664</v>
      </c>
      <c r="G259" s="40">
        <v>2005.1833333333329</v>
      </c>
      <c r="H259" s="40">
        <v>2133.4833333333331</v>
      </c>
      <c r="I259" s="40">
        <v>2160.3166666666662</v>
      </c>
      <c r="J259" s="40">
        <v>2197.6333333333332</v>
      </c>
      <c r="K259" s="31">
        <v>2123</v>
      </c>
      <c r="L259" s="31">
        <v>2058.85</v>
      </c>
      <c r="M259" s="31">
        <v>3.7100000000000001E-2</v>
      </c>
      <c r="N259" s="1"/>
      <c r="O259" s="1"/>
    </row>
    <row r="260" spans="1:15" ht="12.75" customHeight="1">
      <c r="A260" s="31">
        <v>250</v>
      </c>
      <c r="B260" s="31" t="s">
        <v>424</v>
      </c>
      <c r="C260" s="31">
        <v>113.35</v>
      </c>
      <c r="D260" s="40">
        <v>113.25</v>
      </c>
      <c r="E260" s="40">
        <v>112.7</v>
      </c>
      <c r="F260" s="40">
        <v>112.05</v>
      </c>
      <c r="G260" s="40">
        <v>111.5</v>
      </c>
      <c r="H260" s="40">
        <v>113.9</v>
      </c>
      <c r="I260" s="40">
        <v>114.45000000000002</v>
      </c>
      <c r="J260" s="40">
        <v>115.10000000000001</v>
      </c>
      <c r="K260" s="31">
        <v>113.8</v>
      </c>
      <c r="L260" s="31">
        <v>112.6</v>
      </c>
      <c r="M260" s="31">
        <v>1.6915899999999999</v>
      </c>
      <c r="N260" s="1"/>
      <c r="O260" s="1"/>
    </row>
    <row r="261" spans="1:15" ht="12.75" customHeight="1">
      <c r="A261" s="31">
        <v>251</v>
      </c>
      <c r="B261" s="31" t="s">
        <v>139</v>
      </c>
      <c r="C261" s="31">
        <v>423.2</v>
      </c>
      <c r="D261" s="40">
        <v>422.26666666666665</v>
      </c>
      <c r="E261" s="40">
        <v>419.38333333333333</v>
      </c>
      <c r="F261" s="40">
        <v>415.56666666666666</v>
      </c>
      <c r="G261" s="40">
        <v>412.68333333333334</v>
      </c>
      <c r="H261" s="40">
        <v>426.08333333333331</v>
      </c>
      <c r="I261" s="40">
        <v>428.96666666666664</v>
      </c>
      <c r="J261" s="40">
        <v>432.7833333333333</v>
      </c>
      <c r="K261" s="31">
        <v>425.15</v>
      </c>
      <c r="L261" s="31">
        <v>418.45</v>
      </c>
      <c r="M261" s="31">
        <v>4.2102899999999996</v>
      </c>
      <c r="N261" s="1"/>
      <c r="O261" s="1"/>
    </row>
    <row r="262" spans="1:15" ht="12.75" customHeight="1">
      <c r="A262" s="31">
        <v>252</v>
      </c>
      <c r="B262" s="31" t="s">
        <v>418</v>
      </c>
      <c r="C262" s="31">
        <v>3507.1</v>
      </c>
      <c r="D262" s="40">
        <v>3491.9166666666665</v>
      </c>
      <c r="E262" s="40">
        <v>3448.9333333333329</v>
      </c>
      <c r="F262" s="40">
        <v>3390.7666666666664</v>
      </c>
      <c r="G262" s="40">
        <v>3347.7833333333328</v>
      </c>
      <c r="H262" s="40">
        <v>3550.083333333333</v>
      </c>
      <c r="I262" s="40">
        <v>3593.0666666666666</v>
      </c>
      <c r="J262" s="40">
        <v>3651.2333333333331</v>
      </c>
      <c r="K262" s="31">
        <v>3534.9</v>
      </c>
      <c r="L262" s="31">
        <v>3433.75</v>
      </c>
      <c r="M262" s="31">
        <v>0.20976</v>
      </c>
      <c r="N262" s="1"/>
      <c r="O262" s="1"/>
    </row>
    <row r="263" spans="1:15" ht="12.75" customHeight="1">
      <c r="A263" s="31">
        <v>253</v>
      </c>
      <c r="B263" s="31" t="s">
        <v>419</v>
      </c>
      <c r="C263" s="31">
        <v>631.15</v>
      </c>
      <c r="D263" s="40">
        <v>630.53333333333342</v>
      </c>
      <c r="E263" s="40">
        <v>626.06666666666683</v>
      </c>
      <c r="F263" s="40">
        <v>620.98333333333346</v>
      </c>
      <c r="G263" s="40">
        <v>616.51666666666688</v>
      </c>
      <c r="H263" s="40">
        <v>635.61666666666679</v>
      </c>
      <c r="I263" s="40">
        <v>640.08333333333326</v>
      </c>
      <c r="J263" s="40">
        <v>645.16666666666674</v>
      </c>
      <c r="K263" s="31">
        <v>635</v>
      </c>
      <c r="L263" s="31">
        <v>625.45000000000005</v>
      </c>
      <c r="M263" s="31">
        <v>0.66837999999999997</v>
      </c>
      <c r="N263" s="1"/>
      <c r="O263" s="1"/>
    </row>
    <row r="264" spans="1:15" ht="12.75" customHeight="1">
      <c r="A264" s="31">
        <v>254</v>
      </c>
      <c r="B264" s="31" t="s">
        <v>420</v>
      </c>
      <c r="C264" s="31">
        <v>229.35</v>
      </c>
      <c r="D264" s="40">
        <v>228.4666666666667</v>
      </c>
      <c r="E264" s="40">
        <v>226.93333333333339</v>
      </c>
      <c r="F264" s="40">
        <v>224.51666666666671</v>
      </c>
      <c r="G264" s="40">
        <v>222.98333333333341</v>
      </c>
      <c r="H264" s="40">
        <v>230.88333333333338</v>
      </c>
      <c r="I264" s="40">
        <v>232.41666666666669</v>
      </c>
      <c r="J264" s="40">
        <v>234.83333333333337</v>
      </c>
      <c r="K264" s="31">
        <v>230</v>
      </c>
      <c r="L264" s="31">
        <v>226.05</v>
      </c>
      <c r="M264" s="31">
        <v>1.52152</v>
      </c>
      <c r="N264" s="1"/>
      <c r="O264" s="1"/>
    </row>
    <row r="265" spans="1:15" ht="12.75" customHeight="1">
      <c r="A265" s="31">
        <v>255</v>
      </c>
      <c r="B265" s="31" t="s">
        <v>421</v>
      </c>
      <c r="C265" s="31">
        <v>147.25</v>
      </c>
      <c r="D265" s="40">
        <v>147.11666666666667</v>
      </c>
      <c r="E265" s="40">
        <v>146.53333333333336</v>
      </c>
      <c r="F265" s="40">
        <v>145.81666666666669</v>
      </c>
      <c r="G265" s="40">
        <v>145.23333333333338</v>
      </c>
      <c r="H265" s="40">
        <v>147.83333333333334</v>
      </c>
      <c r="I265" s="40">
        <v>148.41666666666666</v>
      </c>
      <c r="J265" s="40">
        <v>149.13333333333333</v>
      </c>
      <c r="K265" s="31">
        <v>147.69999999999999</v>
      </c>
      <c r="L265" s="31">
        <v>146.4</v>
      </c>
      <c r="M265" s="31">
        <v>1.5463</v>
      </c>
      <c r="N265" s="1"/>
      <c r="O265" s="1"/>
    </row>
    <row r="266" spans="1:15" ht="12.75" customHeight="1">
      <c r="A266" s="31">
        <v>256</v>
      </c>
      <c r="B266" s="31" t="s">
        <v>422</v>
      </c>
      <c r="C266" s="31">
        <v>84.7</v>
      </c>
      <c r="D266" s="40">
        <v>84.550000000000011</v>
      </c>
      <c r="E266" s="40">
        <v>84.200000000000017</v>
      </c>
      <c r="F266" s="40">
        <v>83.7</v>
      </c>
      <c r="G266" s="40">
        <v>83.350000000000009</v>
      </c>
      <c r="H266" s="40">
        <v>85.050000000000026</v>
      </c>
      <c r="I266" s="40">
        <v>85.40000000000002</v>
      </c>
      <c r="J266" s="40">
        <v>85.900000000000034</v>
      </c>
      <c r="K266" s="31">
        <v>84.9</v>
      </c>
      <c r="L266" s="31">
        <v>84.05</v>
      </c>
      <c r="M266" s="31">
        <v>1.87459</v>
      </c>
      <c r="N266" s="1"/>
      <c r="O266" s="1"/>
    </row>
    <row r="267" spans="1:15" ht="12.75" customHeight="1">
      <c r="A267" s="31">
        <v>257</v>
      </c>
      <c r="B267" s="31" t="s">
        <v>426</v>
      </c>
      <c r="C267" s="31">
        <v>192.9</v>
      </c>
      <c r="D267" s="40">
        <v>193.36666666666667</v>
      </c>
      <c r="E267" s="40">
        <v>191.33333333333334</v>
      </c>
      <c r="F267" s="40">
        <v>189.76666666666668</v>
      </c>
      <c r="G267" s="40">
        <v>187.73333333333335</v>
      </c>
      <c r="H267" s="40">
        <v>194.93333333333334</v>
      </c>
      <c r="I267" s="40">
        <v>196.96666666666664</v>
      </c>
      <c r="J267" s="40">
        <v>198.53333333333333</v>
      </c>
      <c r="K267" s="31">
        <v>195.4</v>
      </c>
      <c r="L267" s="31">
        <v>191.8</v>
      </c>
      <c r="M267" s="31">
        <v>2.073</v>
      </c>
      <c r="N267" s="1"/>
      <c r="O267" s="1"/>
    </row>
    <row r="268" spans="1:15" ht="12.75" customHeight="1">
      <c r="A268" s="31">
        <v>258</v>
      </c>
      <c r="B268" s="31" t="s">
        <v>425</v>
      </c>
      <c r="C268" s="31">
        <v>340.3</v>
      </c>
      <c r="D268" s="40">
        <v>340.41666666666669</v>
      </c>
      <c r="E268" s="40">
        <v>337.88333333333338</v>
      </c>
      <c r="F268" s="40">
        <v>335.4666666666667</v>
      </c>
      <c r="G268" s="40">
        <v>332.93333333333339</v>
      </c>
      <c r="H268" s="40">
        <v>342.83333333333337</v>
      </c>
      <c r="I268" s="40">
        <v>345.36666666666667</v>
      </c>
      <c r="J268" s="40">
        <v>347.78333333333336</v>
      </c>
      <c r="K268" s="31">
        <v>342.95</v>
      </c>
      <c r="L268" s="31">
        <v>338</v>
      </c>
      <c r="M268" s="31">
        <v>0.81810000000000005</v>
      </c>
      <c r="N268" s="1"/>
      <c r="O268" s="1"/>
    </row>
    <row r="269" spans="1:15" ht="12.75" customHeight="1">
      <c r="A269" s="31">
        <v>259</v>
      </c>
      <c r="B269" s="31" t="s">
        <v>267</v>
      </c>
      <c r="C269" s="31">
        <v>332.5</v>
      </c>
      <c r="D269" s="40">
        <v>333.66666666666669</v>
      </c>
      <c r="E269" s="40">
        <v>327.63333333333338</v>
      </c>
      <c r="F269" s="40">
        <v>322.76666666666671</v>
      </c>
      <c r="G269" s="40">
        <v>316.73333333333341</v>
      </c>
      <c r="H269" s="40">
        <v>338.53333333333336</v>
      </c>
      <c r="I269" s="40">
        <v>344.56666666666666</v>
      </c>
      <c r="J269" s="40">
        <v>349.43333333333334</v>
      </c>
      <c r="K269" s="31">
        <v>339.7</v>
      </c>
      <c r="L269" s="31">
        <v>328.8</v>
      </c>
      <c r="M269" s="31">
        <v>1.9319999999999999</v>
      </c>
      <c r="N269" s="1"/>
      <c r="O269" s="1"/>
    </row>
    <row r="270" spans="1:15" ht="12.75" customHeight="1">
      <c r="A270" s="31">
        <v>260</v>
      </c>
      <c r="B270" s="31" t="s">
        <v>140</v>
      </c>
      <c r="C270" s="31">
        <v>678.65</v>
      </c>
      <c r="D270" s="40">
        <v>680.26666666666677</v>
      </c>
      <c r="E270" s="40">
        <v>675.53333333333353</v>
      </c>
      <c r="F270" s="40">
        <v>672.41666666666674</v>
      </c>
      <c r="G270" s="40">
        <v>667.68333333333351</v>
      </c>
      <c r="H270" s="40">
        <v>683.38333333333355</v>
      </c>
      <c r="I270" s="40">
        <v>688.1166666666669</v>
      </c>
      <c r="J270" s="40">
        <v>691.23333333333358</v>
      </c>
      <c r="K270" s="31">
        <v>685</v>
      </c>
      <c r="L270" s="31">
        <v>677.15</v>
      </c>
      <c r="M270" s="31">
        <v>3.5270000000000001</v>
      </c>
      <c r="N270" s="1"/>
      <c r="O270" s="1"/>
    </row>
    <row r="271" spans="1:15" ht="12.75" customHeight="1">
      <c r="A271" s="31">
        <v>261</v>
      </c>
      <c r="B271" s="31" t="s">
        <v>141</v>
      </c>
      <c r="C271" s="31">
        <v>3775.65</v>
      </c>
      <c r="D271" s="40">
        <v>3771.5666666666671</v>
      </c>
      <c r="E271" s="40">
        <v>3754.1333333333341</v>
      </c>
      <c r="F271" s="40">
        <v>3732.6166666666672</v>
      </c>
      <c r="G271" s="40">
        <v>3715.1833333333343</v>
      </c>
      <c r="H271" s="40">
        <v>3793.0833333333339</v>
      </c>
      <c r="I271" s="40">
        <v>3810.5166666666673</v>
      </c>
      <c r="J271" s="40">
        <v>3832.0333333333338</v>
      </c>
      <c r="K271" s="31">
        <v>3789</v>
      </c>
      <c r="L271" s="31">
        <v>3750.05</v>
      </c>
      <c r="M271" s="31">
        <v>0.66876000000000002</v>
      </c>
      <c r="N271" s="1"/>
      <c r="O271" s="1"/>
    </row>
    <row r="272" spans="1:15" ht="12.75" customHeight="1">
      <c r="A272" s="31">
        <v>262</v>
      </c>
      <c r="B272" s="31" t="s">
        <v>867</v>
      </c>
      <c r="C272" s="31">
        <v>636.25</v>
      </c>
      <c r="D272" s="40">
        <v>634.58333333333337</v>
      </c>
      <c r="E272" s="40">
        <v>624.7166666666667</v>
      </c>
      <c r="F272" s="40">
        <v>613.18333333333328</v>
      </c>
      <c r="G272" s="40">
        <v>603.31666666666661</v>
      </c>
      <c r="H272" s="40">
        <v>646.11666666666679</v>
      </c>
      <c r="I272" s="40">
        <v>655.98333333333335</v>
      </c>
      <c r="J272" s="40">
        <v>667.51666666666688</v>
      </c>
      <c r="K272" s="31">
        <v>644.45000000000005</v>
      </c>
      <c r="L272" s="31">
        <v>623.04999999999995</v>
      </c>
      <c r="M272" s="31">
        <v>4.0080499999999999</v>
      </c>
      <c r="N272" s="1"/>
      <c r="O272" s="1"/>
    </row>
    <row r="273" spans="1:15" ht="12.75" customHeight="1">
      <c r="A273" s="31">
        <v>263</v>
      </c>
      <c r="B273" s="31" t="s">
        <v>868</v>
      </c>
      <c r="C273" s="31">
        <v>611.1</v>
      </c>
      <c r="D273" s="40">
        <v>610.55000000000007</v>
      </c>
      <c r="E273" s="40">
        <v>606.75000000000011</v>
      </c>
      <c r="F273" s="40">
        <v>602.40000000000009</v>
      </c>
      <c r="G273" s="40">
        <v>598.60000000000014</v>
      </c>
      <c r="H273" s="40">
        <v>614.90000000000009</v>
      </c>
      <c r="I273" s="40">
        <v>618.70000000000005</v>
      </c>
      <c r="J273" s="40">
        <v>623.05000000000007</v>
      </c>
      <c r="K273" s="31">
        <v>614.35</v>
      </c>
      <c r="L273" s="31">
        <v>606.20000000000005</v>
      </c>
      <c r="M273" s="31">
        <v>0.1754</v>
      </c>
      <c r="N273" s="1"/>
      <c r="O273" s="1"/>
    </row>
    <row r="274" spans="1:15" ht="12.75" customHeight="1">
      <c r="A274" s="31">
        <v>264</v>
      </c>
      <c r="B274" s="31" t="s">
        <v>428</v>
      </c>
      <c r="C274" s="31">
        <v>794.7</v>
      </c>
      <c r="D274" s="40">
        <v>790.38333333333333</v>
      </c>
      <c r="E274" s="40">
        <v>781.76666666666665</v>
      </c>
      <c r="F274" s="40">
        <v>768.83333333333337</v>
      </c>
      <c r="G274" s="40">
        <v>760.2166666666667</v>
      </c>
      <c r="H274" s="40">
        <v>803.31666666666661</v>
      </c>
      <c r="I274" s="40">
        <v>811.93333333333317</v>
      </c>
      <c r="J274" s="40">
        <v>824.86666666666656</v>
      </c>
      <c r="K274" s="31">
        <v>799</v>
      </c>
      <c r="L274" s="31">
        <v>777.45</v>
      </c>
      <c r="M274" s="31">
        <v>1.49983</v>
      </c>
      <c r="N274" s="1"/>
      <c r="O274" s="1"/>
    </row>
    <row r="275" spans="1:15" ht="12.75" customHeight="1">
      <c r="A275" s="31">
        <v>265</v>
      </c>
      <c r="B275" s="31" t="s">
        <v>429</v>
      </c>
      <c r="C275" s="31">
        <v>158.15</v>
      </c>
      <c r="D275" s="40">
        <v>158.15</v>
      </c>
      <c r="E275" s="40">
        <v>156.85000000000002</v>
      </c>
      <c r="F275" s="40">
        <v>155.55000000000001</v>
      </c>
      <c r="G275" s="40">
        <v>154.25000000000003</v>
      </c>
      <c r="H275" s="40">
        <v>159.45000000000002</v>
      </c>
      <c r="I275" s="40">
        <v>160.75000000000003</v>
      </c>
      <c r="J275" s="40">
        <v>162.05000000000001</v>
      </c>
      <c r="K275" s="31">
        <v>159.44999999999999</v>
      </c>
      <c r="L275" s="31">
        <v>156.85</v>
      </c>
      <c r="M275" s="31">
        <v>1.1694500000000001</v>
      </c>
      <c r="N275" s="1"/>
      <c r="O275" s="1"/>
    </row>
    <row r="276" spans="1:15" ht="12.75" customHeight="1">
      <c r="A276" s="31">
        <v>266</v>
      </c>
      <c r="B276" s="31" t="s">
        <v>436</v>
      </c>
      <c r="C276" s="31">
        <v>1225.6500000000001</v>
      </c>
      <c r="D276" s="40">
        <v>1220.1833333333334</v>
      </c>
      <c r="E276" s="40">
        <v>1210.4666666666667</v>
      </c>
      <c r="F276" s="40">
        <v>1195.2833333333333</v>
      </c>
      <c r="G276" s="40">
        <v>1185.5666666666666</v>
      </c>
      <c r="H276" s="40">
        <v>1235.3666666666668</v>
      </c>
      <c r="I276" s="40">
        <v>1245.0833333333335</v>
      </c>
      <c r="J276" s="40">
        <v>1260.2666666666669</v>
      </c>
      <c r="K276" s="31">
        <v>1229.9000000000001</v>
      </c>
      <c r="L276" s="31">
        <v>1205</v>
      </c>
      <c r="M276" s="31">
        <v>0.30747999999999998</v>
      </c>
      <c r="N276" s="1"/>
      <c r="O276" s="1"/>
    </row>
    <row r="277" spans="1:15" ht="12.75" customHeight="1">
      <c r="A277" s="31">
        <v>267</v>
      </c>
      <c r="B277" s="31" t="s">
        <v>437</v>
      </c>
      <c r="C277" s="31">
        <v>416.75</v>
      </c>
      <c r="D277" s="40">
        <v>417.25</v>
      </c>
      <c r="E277" s="40">
        <v>413.5</v>
      </c>
      <c r="F277" s="40">
        <v>410.25</v>
      </c>
      <c r="G277" s="40">
        <v>406.5</v>
      </c>
      <c r="H277" s="40">
        <v>420.5</v>
      </c>
      <c r="I277" s="40">
        <v>424.25</v>
      </c>
      <c r="J277" s="40">
        <v>427.5</v>
      </c>
      <c r="K277" s="31">
        <v>421</v>
      </c>
      <c r="L277" s="31">
        <v>414</v>
      </c>
      <c r="M277" s="31">
        <v>0.77475000000000005</v>
      </c>
      <c r="N277" s="1"/>
      <c r="O277" s="1"/>
    </row>
    <row r="278" spans="1:15" ht="12.75" customHeight="1">
      <c r="A278" s="31">
        <v>268</v>
      </c>
      <c r="B278" s="31" t="s">
        <v>869</v>
      </c>
      <c r="C278" s="31">
        <v>78</v>
      </c>
      <c r="D278" s="40">
        <v>78.266666666666666</v>
      </c>
      <c r="E278" s="40">
        <v>77.433333333333337</v>
      </c>
      <c r="F278" s="40">
        <v>76.866666666666674</v>
      </c>
      <c r="G278" s="40">
        <v>76.033333333333346</v>
      </c>
      <c r="H278" s="40">
        <v>78.833333333333329</v>
      </c>
      <c r="I278" s="40">
        <v>79.666666666666671</v>
      </c>
      <c r="J278" s="40">
        <v>80.23333333333332</v>
      </c>
      <c r="K278" s="31">
        <v>79.099999999999994</v>
      </c>
      <c r="L278" s="31">
        <v>77.7</v>
      </c>
      <c r="M278" s="31">
        <v>5.72607</v>
      </c>
      <c r="N278" s="1"/>
      <c r="O278" s="1"/>
    </row>
    <row r="279" spans="1:15" ht="12.75" customHeight="1">
      <c r="A279" s="31">
        <v>269</v>
      </c>
      <c r="B279" s="31" t="s">
        <v>438</v>
      </c>
      <c r="C279" s="31">
        <v>574.85</v>
      </c>
      <c r="D279" s="40">
        <v>576.06666666666661</v>
      </c>
      <c r="E279" s="40">
        <v>570.13333333333321</v>
      </c>
      <c r="F279" s="40">
        <v>565.41666666666663</v>
      </c>
      <c r="G279" s="40">
        <v>559.48333333333323</v>
      </c>
      <c r="H279" s="40">
        <v>580.78333333333319</v>
      </c>
      <c r="I279" s="40">
        <v>586.71666666666658</v>
      </c>
      <c r="J279" s="40">
        <v>591.43333333333317</v>
      </c>
      <c r="K279" s="31">
        <v>582</v>
      </c>
      <c r="L279" s="31">
        <v>571.35</v>
      </c>
      <c r="M279" s="31">
        <v>0.21625</v>
      </c>
      <c r="N279" s="1"/>
      <c r="O279" s="1"/>
    </row>
    <row r="280" spans="1:15" ht="12.75" customHeight="1">
      <c r="A280" s="31">
        <v>270</v>
      </c>
      <c r="B280" s="31" t="s">
        <v>439</v>
      </c>
      <c r="C280" s="31">
        <v>51.35</v>
      </c>
      <c r="D280" s="40">
        <v>51.316666666666663</v>
      </c>
      <c r="E280" s="40">
        <v>51.033333333333324</v>
      </c>
      <c r="F280" s="40">
        <v>50.716666666666661</v>
      </c>
      <c r="G280" s="40">
        <v>50.433333333333323</v>
      </c>
      <c r="H280" s="40">
        <v>51.633333333333326</v>
      </c>
      <c r="I280" s="40">
        <v>51.916666666666657</v>
      </c>
      <c r="J280" s="40">
        <v>52.233333333333327</v>
      </c>
      <c r="K280" s="31">
        <v>51.6</v>
      </c>
      <c r="L280" s="31">
        <v>51</v>
      </c>
      <c r="M280" s="31">
        <v>7.5052300000000001</v>
      </c>
      <c r="N280" s="1"/>
      <c r="O280" s="1"/>
    </row>
    <row r="281" spans="1:15" ht="12.75" customHeight="1">
      <c r="A281" s="31">
        <v>271</v>
      </c>
      <c r="B281" s="31" t="s">
        <v>441</v>
      </c>
      <c r="C281" s="31">
        <v>466.45</v>
      </c>
      <c r="D281" s="40">
        <v>463.81666666666666</v>
      </c>
      <c r="E281" s="40">
        <v>457.63333333333333</v>
      </c>
      <c r="F281" s="40">
        <v>448.81666666666666</v>
      </c>
      <c r="G281" s="40">
        <v>442.63333333333333</v>
      </c>
      <c r="H281" s="40">
        <v>472.63333333333333</v>
      </c>
      <c r="I281" s="40">
        <v>478.81666666666661</v>
      </c>
      <c r="J281" s="40">
        <v>487.63333333333333</v>
      </c>
      <c r="K281" s="31">
        <v>470</v>
      </c>
      <c r="L281" s="31">
        <v>455</v>
      </c>
      <c r="M281" s="31">
        <v>0.82147999999999999</v>
      </c>
      <c r="N281" s="1"/>
      <c r="O281" s="1"/>
    </row>
    <row r="282" spans="1:15" ht="12.75" customHeight="1">
      <c r="A282" s="31">
        <v>272</v>
      </c>
      <c r="B282" s="31" t="s">
        <v>431</v>
      </c>
      <c r="C282" s="31">
        <v>969.5</v>
      </c>
      <c r="D282" s="40">
        <v>973.85</v>
      </c>
      <c r="E282" s="40">
        <v>960.7</v>
      </c>
      <c r="F282" s="40">
        <v>951.9</v>
      </c>
      <c r="G282" s="40">
        <v>938.75</v>
      </c>
      <c r="H282" s="40">
        <v>982.65000000000009</v>
      </c>
      <c r="I282" s="40">
        <v>995.8</v>
      </c>
      <c r="J282" s="40">
        <v>1004.6000000000001</v>
      </c>
      <c r="K282" s="31">
        <v>987</v>
      </c>
      <c r="L282" s="31">
        <v>965.05</v>
      </c>
      <c r="M282" s="31">
        <v>0.41166999999999998</v>
      </c>
      <c r="N282" s="1"/>
      <c r="O282" s="1"/>
    </row>
    <row r="283" spans="1:15" ht="12.75" customHeight="1">
      <c r="A283" s="31">
        <v>273</v>
      </c>
      <c r="B283" s="31" t="s">
        <v>432</v>
      </c>
      <c r="C283" s="31">
        <v>294.95</v>
      </c>
      <c r="D283" s="40">
        <v>294.56666666666666</v>
      </c>
      <c r="E283" s="40">
        <v>293.13333333333333</v>
      </c>
      <c r="F283" s="40">
        <v>291.31666666666666</v>
      </c>
      <c r="G283" s="40">
        <v>289.88333333333333</v>
      </c>
      <c r="H283" s="40">
        <v>296.38333333333333</v>
      </c>
      <c r="I283" s="40">
        <v>297.81666666666661</v>
      </c>
      <c r="J283" s="40">
        <v>299.63333333333333</v>
      </c>
      <c r="K283" s="31">
        <v>296</v>
      </c>
      <c r="L283" s="31">
        <v>292.75</v>
      </c>
      <c r="M283" s="31">
        <v>0.91866999999999999</v>
      </c>
      <c r="N283" s="1"/>
      <c r="O283" s="1"/>
    </row>
    <row r="284" spans="1:15" ht="12.75" customHeight="1">
      <c r="A284" s="31">
        <v>274</v>
      </c>
      <c r="B284" s="31" t="s">
        <v>142</v>
      </c>
      <c r="C284" s="31">
        <v>2057</v>
      </c>
      <c r="D284" s="40">
        <v>2052.6666666666665</v>
      </c>
      <c r="E284" s="40">
        <v>2043.333333333333</v>
      </c>
      <c r="F284" s="40">
        <v>2029.6666666666665</v>
      </c>
      <c r="G284" s="40">
        <v>2020.333333333333</v>
      </c>
      <c r="H284" s="40">
        <v>2066.333333333333</v>
      </c>
      <c r="I284" s="40">
        <v>2075.6666666666661</v>
      </c>
      <c r="J284" s="40">
        <v>2089.333333333333</v>
      </c>
      <c r="K284" s="31">
        <v>2062</v>
      </c>
      <c r="L284" s="31">
        <v>2039</v>
      </c>
      <c r="M284" s="31">
        <v>2.0517699999999999</v>
      </c>
      <c r="N284" s="1"/>
      <c r="O284" s="1"/>
    </row>
    <row r="285" spans="1:15" ht="12.75" customHeight="1">
      <c r="A285" s="31">
        <v>275</v>
      </c>
      <c r="B285" s="31" t="s">
        <v>433</v>
      </c>
      <c r="C285" s="31">
        <v>348.65</v>
      </c>
      <c r="D285" s="40">
        <v>349.43333333333339</v>
      </c>
      <c r="E285" s="40">
        <v>346.56666666666678</v>
      </c>
      <c r="F285" s="40">
        <v>344.48333333333341</v>
      </c>
      <c r="G285" s="40">
        <v>341.61666666666679</v>
      </c>
      <c r="H285" s="40">
        <v>351.51666666666677</v>
      </c>
      <c r="I285" s="40">
        <v>354.38333333333333</v>
      </c>
      <c r="J285" s="40">
        <v>356.46666666666675</v>
      </c>
      <c r="K285" s="31">
        <v>352.3</v>
      </c>
      <c r="L285" s="31">
        <v>347.35</v>
      </c>
      <c r="M285" s="31">
        <v>4.2455100000000003</v>
      </c>
      <c r="N285" s="1"/>
      <c r="O285" s="1"/>
    </row>
    <row r="286" spans="1:15" ht="12.75" customHeight="1">
      <c r="A286" s="31">
        <v>276</v>
      </c>
      <c r="B286" s="31" t="s">
        <v>430</v>
      </c>
      <c r="C286" s="31">
        <v>512.04999999999995</v>
      </c>
      <c r="D286" s="40">
        <v>509.58333333333331</v>
      </c>
      <c r="E286" s="40">
        <v>500.66666666666663</v>
      </c>
      <c r="F286" s="40">
        <v>489.2833333333333</v>
      </c>
      <c r="G286" s="40">
        <v>480.36666666666662</v>
      </c>
      <c r="H286" s="40">
        <v>520.9666666666667</v>
      </c>
      <c r="I286" s="40">
        <v>529.88333333333321</v>
      </c>
      <c r="J286" s="40">
        <v>541.26666666666665</v>
      </c>
      <c r="K286" s="31">
        <v>518.5</v>
      </c>
      <c r="L286" s="31">
        <v>498.2</v>
      </c>
      <c r="M286" s="31">
        <v>4.2303300000000004</v>
      </c>
      <c r="N286" s="1"/>
      <c r="O286" s="1"/>
    </row>
    <row r="287" spans="1:15" ht="12.75" customHeight="1">
      <c r="A287" s="31">
        <v>277</v>
      </c>
      <c r="B287" s="31" t="s">
        <v>434</v>
      </c>
      <c r="C287" s="31">
        <v>285.5</v>
      </c>
      <c r="D287" s="40">
        <v>285.05</v>
      </c>
      <c r="E287" s="40">
        <v>282.45000000000005</v>
      </c>
      <c r="F287" s="40">
        <v>279.40000000000003</v>
      </c>
      <c r="G287" s="40">
        <v>276.80000000000007</v>
      </c>
      <c r="H287" s="40">
        <v>288.10000000000002</v>
      </c>
      <c r="I287" s="40">
        <v>290.70000000000005</v>
      </c>
      <c r="J287" s="40">
        <v>293.75</v>
      </c>
      <c r="K287" s="31">
        <v>287.64999999999998</v>
      </c>
      <c r="L287" s="31">
        <v>282</v>
      </c>
      <c r="M287" s="31">
        <v>0.76095999999999997</v>
      </c>
      <c r="N287" s="1"/>
      <c r="O287" s="1"/>
    </row>
    <row r="288" spans="1:15" ht="12.75" customHeight="1">
      <c r="A288" s="31">
        <v>278</v>
      </c>
      <c r="B288" s="31" t="s">
        <v>435</v>
      </c>
      <c r="C288" s="31">
        <v>1317</v>
      </c>
      <c r="D288" s="40">
        <v>1311.4833333333333</v>
      </c>
      <c r="E288" s="40">
        <v>1295.6666666666667</v>
      </c>
      <c r="F288" s="40">
        <v>1274.3333333333335</v>
      </c>
      <c r="G288" s="40">
        <v>1258.5166666666669</v>
      </c>
      <c r="H288" s="40">
        <v>1332.8166666666666</v>
      </c>
      <c r="I288" s="40">
        <v>1348.6333333333332</v>
      </c>
      <c r="J288" s="40">
        <v>1369.9666666666665</v>
      </c>
      <c r="K288" s="31">
        <v>1327.3</v>
      </c>
      <c r="L288" s="31">
        <v>1290.1500000000001</v>
      </c>
      <c r="M288" s="31">
        <v>5.8220000000000001E-2</v>
      </c>
      <c r="N288" s="1"/>
      <c r="O288" s="1"/>
    </row>
    <row r="289" spans="1:15" ht="12.75" customHeight="1">
      <c r="A289" s="31">
        <v>279</v>
      </c>
      <c r="B289" s="31" t="s">
        <v>440</v>
      </c>
      <c r="C289" s="31">
        <v>526.1</v>
      </c>
      <c r="D289" s="40">
        <v>524.36666666666667</v>
      </c>
      <c r="E289" s="40">
        <v>521.73333333333335</v>
      </c>
      <c r="F289" s="40">
        <v>517.36666666666667</v>
      </c>
      <c r="G289" s="40">
        <v>514.73333333333335</v>
      </c>
      <c r="H289" s="40">
        <v>528.73333333333335</v>
      </c>
      <c r="I289" s="40">
        <v>531.36666666666679</v>
      </c>
      <c r="J289" s="40">
        <v>535.73333333333335</v>
      </c>
      <c r="K289" s="31">
        <v>527</v>
      </c>
      <c r="L289" s="31">
        <v>520</v>
      </c>
      <c r="M289" s="31">
        <v>0.24005000000000001</v>
      </c>
      <c r="N289" s="1"/>
      <c r="O289" s="1"/>
    </row>
    <row r="290" spans="1:15" ht="12.75" customHeight="1">
      <c r="A290" s="31">
        <v>280</v>
      </c>
      <c r="B290" s="31" t="s">
        <v>143</v>
      </c>
      <c r="C290" s="31">
        <v>85.3</v>
      </c>
      <c r="D290" s="40">
        <v>85.399999999999991</v>
      </c>
      <c r="E290" s="40">
        <v>84.899999999999977</v>
      </c>
      <c r="F290" s="40">
        <v>84.499999999999986</v>
      </c>
      <c r="G290" s="40">
        <v>83.999999999999972</v>
      </c>
      <c r="H290" s="40">
        <v>85.799999999999983</v>
      </c>
      <c r="I290" s="40">
        <v>86.300000000000011</v>
      </c>
      <c r="J290" s="40">
        <v>86.699999999999989</v>
      </c>
      <c r="K290" s="31">
        <v>85.9</v>
      </c>
      <c r="L290" s="31">
        <v>85</v>
      </c>
      <c r="M290" s="31">
        <v>10.551550000000001</v>
      </c>
      <c r="N290" s="1"/>
      <c r="O290" s="1"/>
    </row>
    <row r="291" spans="1:15" ht="12.75" customHeight="1">
      <c r="A291" s="31">
        <v>281</v>
      </c>
      <c r="B291" s="31" t="s">
        <v>144</v>
      </c>
      <c r="C291" s="31">
        <v>3639.5</v>
      </c>
      <c r="D291" s="40">
        <v>3642.9833333333336</v>
      </c>
      <c r="E291" s="40">
        <v>3621.0666666666671</v>
      </c>
      <c r="F291" s="40">
        <v>3602.6333333333337</v>
      </c>
      <c r="G291" s="40">
        <v>3580.7166666666672</v>
      </c>
      <c r="H291" s="40">
        <v>3661.416666666667</v>
      </c>
      <c r="I291" s="40">
        <v>3683.333333333333</v>
      </c>
      <c r="J291" s="40">
        <v>3701.7666666666669</v>
      </c>
      <c r="K291" s="31">
        <v>3664.9</v>
      </c>
      <c r="L291" s="31">
        <v>3624.55</v>
      </c>
      <c r="M291" s="31">
        <v>9.6710000000000004E-2</v>
      </c>
      <c r="N291" s="1"/>
      <c r="O291" s="1"/>
    </row>
    <row r="292" spans="1:15" ht="12.75" customHeight="1">
      <c r="A292" s="31">
        <v>282</v>
      </c>
      <c r="B292" s="31" t="s">
        <v>442</v>
      </c>
      <c r="C292" s="31">
        <v>346.6</v>
      </c>
      <c r="D292" s="40">
        <v>345.95</v>
      </c>
      <c r="E292" s="40">
        <v>343.04999999999995</v>
      </c>
      <c r="F292" s="40">
        <v>339.49999999999994</v>
      </c>
      <c r="G292" s="40">
        <v>336.59999999999991</v>
      </c>
      <c r="H292" s="40">
        <v>349.5</v>
      </c>
      <c r="I292" s="40">
        <v>352.4</v>
      </c>
      <c r="J292" s="40">
        <v>355.95000000000005</v>
      </c>
      <c r="K292" s="31">
        <v>348.85</v>
      </c>
      <c r="L292" s="31">
        <v>342.4</v>
      </c>
      <c r="M292" s="31">
        <v>1.39615</v>
      </c>
      <c r="N292" s="1"/>
      <c r="O292" s="1"/>
    </row>
    <row r="293" spans="1:15" ht="12.75" customHeight="1">
      <c r="A293" s="31">
        <v>283</v>
      </c>
      <c r="B293" s="31" t="s">
        <v>268</v>
      </c>
      <c r="C293" s="31">
        <v>498.5</v>
      </c>
      <c r="D293" s="40">
        <v>499</v>
      </c>
      <c r="E293" s="40">
        <v>496</v>
      </c>
      <c r="F293" s="40">
        <v>493.5</v>
      </c>
      <c r="G293" s="40">
        <v>490.5</v>
      </c>
      <c r="H293" s="40">
        <v>501.5</v>
      </c>
      <c r="I293" s="40">
        <v>504.5</v>
      </c>
      <c r="J293" s="40">
        <v>507</v>
      </c>
      <c r="K293" s="31">
        <v>502</v>
      </c>
      <c r="L293" s="31">
        <v>496.5</v>
      </c>
      <c r="M293" s="31">
        <v>5.14961</v>
      </c>
      <c r="N293" s="1"/>
      <c r="O293" s="1"/>
    </row>
    <row r="294" spans="1:15" ht="12.75" customHeight="1">
      <c r="A294" s="31">
        <v>284</v>
      </c>
      <c r="B294" s="31" t="s">
        <v>443</v>
      </c>
      <c r="C294" s="31">
        <v>9105.75</v>
      </c>
      <c r="D294" s="40">
        <v>9102.2833333333328</v>
      </c>
      <c r="E294" s="40">
        <v>8954.5666666666657</v>
      </c>
      <c r="F294" s="40">
        <v>8803.3833333333332</v>
      </c>
      <c r="G294" s="40">
        <v>8655.6666666666661</v>
      </c>
      <c r="H294" s="40">
        <v>9253.4666666666653</v>
      </c>
      <c r="I294" s="40">
        <v>9401.1833333333325</v>
      </c>
      <c r="J294" s="40">
        <v>9552.366666666665</v>
      </c>
      <c r="K294" s="31">
        <v>9250</v>
      </c>
      <c r="L294" s="31">
        <v>8951.1</v>
      </c>
      <c r="M294" s="31">
        <v>2.9899999999999999E-2</v>
      </c>
      <c r="N294" s="1"/>
      <c r="O294" s="1"/>
    </row>
    <row r="295" spans="1:15" ht="12.75" customHeight="1">
      <c r="A295" s="31">
        <v>285</v>
      </c>
      <c r="B295" s="31" t="s">
        <v>444</v>
      </c>
      <c r="C295" s="31">
        <v>57.35</v>
      </c>
      <c r="D295" s="40">
        <v>57.683333333333337</v>
      </c>
      <c r="E295" s="40">
        <v>56.666666666666671</v>
      </c>
      <c r="F295" s="40">
        <v>55.983333333333334</v>
      </c>
      <c r="G295" s="40">
        <v>54.966666666666669</v>
      </c>
      <c r="H295" s="40">
        <v>58.366666666666674</v>
      </c>
      <c r="I295" s="40">
        <v>59.38333333333334</v>
      </c>
      <c r="J295" s="40">
        <v>60.066666666666677</v>
      </c>
      <c r="K295" s="31">
        <v>58.7</v>
      </c>
      <c r="L295" s="31">
        <v>57</v>
      </c>
      <c r="M295" s="31">
        <v>20.275279999999999</v>
      </c>
      <c r="N295" s="1"/>
      <c r="O295" s="1"/>
    </row>
    <row r="296" spans="1:15" ht="12.75" customHeight="1">
      <c r="A296" s="31">
        <v>286</v>
      </c>
      <c r="B296" s="31" t="s">
        <v>145</v>
      </c>
      <c r="C296" s="31">
        <v>426.8</v>
      </c>
      <c r="D296" s="40">
        <v>426.93333333333334</v>
      </c>
      <c r="E296" s="40">
        <v>424.86666666666667</v>
      </c>
      <c r="F296" s="40">
        <v>422.93333333333334</v>
      </c>
      <c r="G296" s="40">
        <v>420.86666666666667</v>
      </c>
      <c r="H296" s="40">
        <v>428.86666666666667</v>
      </c>
      <c r="I296" s="40">
        <v>430.93333333333339</v>
      </c>
      <c r="J296" s="40">
        <v>432.86666666666667</v>
      </c>
      <c r="K296" s="31">
        <v>429</v>
      </c>
      <c r="L296" s="31">
        <v>425</v>
      </c>
      <c r="M296" s="31">
        <v>2.6447400000000001</v>
      </c>
      <c r="N296" s="1"/>
      <c r="O296" s="1"/>
    </row>
    <row r="297" spans="1:15" ht="12.75" customHeight="1">
      <c r="A297" s="31">
        <v>287</v>
      </c>
      <c r="B297" s="31" t="s">
        <v>445</v>
      </c>
      <c r="C297" s="31">
        <v>2531.85</v>
      </c>
      <c r="D297" s="40">
        <v>2522.9</v>
      </c>
      <c r="E297" s="40">
        <v>2497.8000000000002</v>
      </c>
      <c r="F297" s="40">
        <v>2463.75</v>
      </c>
      <c r="G297" s="40">
        <v>2438.65</v>
      </c>
      <c r="H297" s="40">
        <v>2556.9500000000003</v>
      </c>
      <c r="I297" s="40">
        <v>2582.0499999999997</v>
      </c>
      <c r="J297" s="40">
        <v>2616.1000000000004</v>
      </c>
      <c r="K297" s="31">
        <v>2548</v>
      </c>
      <c r="L297" s="31">
        <v>2488.85</v>
      </c>
      <c r="M297" s="31">
        <v>0.26678000000000002</v>
      </c>
      <c r="N297" s="1"/>
      <c r="O297" s="1"/>
    </row>
    <row r="298" spans="1:15" ht="12.75" customHeight="1">
      <c r="A298" s="31">
        <v>288</v>
      </c>
      <c r="B298" s="31" t="s">
        <v>870</v>
      </c>
      <c r="C298" s="31">
        <v>1169.95</v>
      </c>
      <c r="D298" s="40">
        <v>1172.6499999999999</v>
      </c>
      <c r="E298" s="40">
        <v>1151.4999999999998</v>
      </c>
      <c r="F298" s="40">
        <v>1133.05</v>
      </c>
      <c r="G298" s="40">
        <v>1111.8999999999999</v>
      </c>
      <c r="H298" s="40">
        <v>1191.0999999999997</v>
      </c>
      <c r="I298" s="40">
        <v>1212.2499999999998</v>
      </c>
      <c r="J298" s="40">
        <v>1230.6999999999996</v>
      </c>
      <c r="K298" s="31">
        <v>1193.8</v>
      </c>
      <c r="L298" s="31">
        <v>1154.2</v>
      </c>
      <c r="M298" s="31">
        <v>0.69337000000000004</v>
      </c>
      <c r="N298" s="1"/>
      <c r="O298" s="1"/>
    </row>
    <row r="299" spans="1:15" ht="12.75" customHeight="1">
      <c r="A299" s="31">
        <v>289</v>
      </c>
      <c r="B299" s="31" t="s">
        <v>146</v>
      </c>
      <c r="C299" s="31">
        <v>1908.95</v>
      </c>
      <c r="D299" s="40">
        <v>1909.9333333333334</v>
      </c>
      <c r="E299" s="40">
        <v>1899.0166666666669</v>
      </c>
      <c r="F299" s="40">
        <v>1889.0833333333335</v>
      </c>
      <c r="G299" s="40">
        <v>1878.166666666667</v>
      </c>
      <c r="H299" s="40">
        <v>1919.8666666666668</v>
      </c>
      <c r="I299" s="40">
        <v>1930.7833333333333</v>
      </c>
      <c r="J299" s="40">
        <v>1940.7166666666667</v>
      </c>
      <c r="K299" s="31">
        <v>1920.85</v>
      </c>
      <c r="L299" s="31">
        <v>1900</v>
      </c>
      <c r="M299" s="31">
        <v>7.6419100000000002</v>
      </c>
      <c r="N299" s="1"/>
      <c r="O299" s="1"/>
    </row>
    <row r="300" spans="1:15" ht="12.75" customHeight="1">
      <c r="A300" s="31">
        <v>290</v>
      </c>
      <c r="B300" s="31" t="s">
        <v>147</v>
      </c>
      <c r="C300" s="31">
        <v>6765</v>
      </c>
      <c r="D300" s="40">
        <v>6773.6500000000005</v>
      </c>
      <c r="E300" s="40">
        <v>6741.4000000000015</v>
      </c>
      <c r="F300" s="40">
        <v>6717.8000000000011</v>
      </c>
      <c r="G300" s="40">
        <v>6685.550000000002</v>
      </c>
      <c r="H300" s="40">
        <v>6797.2500000000009</v>
      </c>
      <c r="I300" s="40">
        <v>6829.4999999999991</v>
      </c>
      <c r="J300" s="40">
        <v>6853.1</v>
      </c>
      <c r="K300" s="31">
        <v>6805.9</v>
      </c>
      <c r="L300" s="31">
        <v>6750.05</v>
      </c>
      <c r="M300" s="31">
        <v>0.24254999999999999</v>
      </c>
      <c r="N300" s="1"/>
      <c r="O300" s="1"/>
    </row>
    <row r="301" spans="1:15" ht="12.75" customHeight="1">
      <c r="A301" s="31">
        <v>291</v>
      </c>
      <c r="B301" s="31" t="s">
        <v>148</v>
      </c>
      <c r="C301" s="31">
        <v>5012.2</v>
      </c>
      <c r="D301" s="40">
        <v>5013.2166666666662</v>
      </c>
      <c r="E301" s="40">
        <v>4990.9833333333327</v>
      </c>
      <c r="F301" s="40">
        <v>4969.7666666666664</v>
      </c>
      <c r="G301" s="40">
        <v>4947.5333333333328</v>
      </c>
      <c r="H301" s="40">
        <v>5034.4333333333325</v>
      </c>
      <c r="I301" s="40">
        <v>5056.6666666666661</v>
      </c>
      <c r="J301" s="40">
        <v>5077.8833333333323</v>
      </c>
      <c r="K301" s="31">
        <v>5035.45</v>
      </c>
      <c r="L301" s="31">
        <v>4992</v>
      </c>
      <c r="M301" s="31">
        <v>0.50151999999999997</v>
      </c>
      <c r="N301" s="1"/>
      <c r="O301" s="1"/>
    </row>
    <row r="302" spans="1:15" ht="12.75" customHeight="1">
      <c r="A302" s="31">
        <v>292</v>
      </c>
      <c r="B302" s="31" t="s">
        <v>149</v>
      </c>
      <c r="C302" s="31">
        <v>934.25</v>
      </c>
      <c r="D302" s="40">
        <v>935.75</v>
      </c>
      <c r="E302" s="40">
        <v>930.5</v>
      </c>
      <c r="F302" s="40">
        <v>926.75</v>
      </c>
      <c r="G302" s="40">
        <v>921.5</v>
      </c>
      <c r="H302" s="40">
        <v>939.5</v>
      </c>
      <c r="I302" s="40">
        <v>944.75</v>
      </c>
      <c r="J302" s="40">
        <v>948.5</v>
      </c>
      <c r="K302" s="31">
        <v>941</v>
      </c>
      <c r="L302" s="31">
        <v>932</v>
      </c>
      <c r="M302" s="31">
        <v>0.63427999999999995</v>
      </c>
      <c r="N302" s="1"/>
      <c r="O302" s="1"/>
    </row>
    <row r="303" spans="1:15" ht="12.75" customHeight="1">
      <c r="A303" s="31">
        <v>293</v>
      </c>
      <c r="B303" s="31" t="s">
        <v>446</v>
      </c>
      <c r="C303" s="31">
        <v>3891.1</v>
      </c>
      <c r="D303" s="40">
        <v>3893.7000000000003</v>
      </c>
      <c r="E303" s="40">
        <v>3862.4000000000005</v>
      </c>
      <c r="F303" s="40">
        <v>3833.7000000000003</v>
      </c>
      <c r="G303" s="40">
        <v>3802.4000000000005</v>
      </c>
      <c r="H303" s="40">
        <v>3922.4000000000005</v>
      </c>
      <c r="I303" s="40">
        <v>3953.7000000000007</v>
      </c>
      <c r="J303" s="40">
        <v>3982.4000000000005</v>
      </c>
      <c r="K303" s="31">
        <v>3925</v>
      </c>
      <c r="L303" s="31">
        <v>3865</v>
      </c>
      <c r="M303" s="31">
        <v>0.25735999999999998</v>
      </c>
      <c r="N303" s="1"/>
      <c r="O303" s="1"/>
    </row>
    <row r="304" spans="1:15" ht="12.75" customHeight="1">
      <c r="A304" s="31">
        <v>294</v>
      </c>
      <c r="B304" s="31" t="s">
        <v>871</v>
      </c>
      <c r="C304" s="31">
        <v>431.15</v>
      </c>
      <c r="D304" s="40">
        <v>428.23333333333335</v>
      </c>
      <c r="E304" s="40">
        <v>418.4666666666667</v>
      </c>
      <c r="F304" s="40">
        <v>405.78333333333336</v>
      </c>
      <c r="G304" s="40">
        <v>396.01666666666671</v>
      </c>
      <c r="H304" s="40">
        <v>440.91666666666669</v>
      </c>
      <c r="I304" s="40">
        <v>450.68333333333334</v>
      </c>
      <c r="J304" s="40">
        <v>463.36666666666667</v>
      </c>
      <c r="K304" s="31">
        <v>438</v>
      </c>
      <c r="L304" s="31">
        <v>415.55</v>
      </c>
      <c r="M304" s="31">
        <v>12.22264</v>
      </c>
      <c r="N304" s="1"/>
      <c r="O304" s="1"/>
    </row>
    <row r="305" spans="1:15" ht="12.75" customHeight="1">
      <c r="A305" s="31">
        <v>295</v>
      </c>
      <c r="B305" s="31" t="s">
        <v>150</v>
      </c>
      <c r="C305" s="31">
        <v>872.85</v>
      </c>
      <c r="D305" s="40">
        <v>866.94999999999993</v>
      </c>
      <c r="E305" s="40">
        <v>858.89999999999986</v>
      </c>
      <c r="F305" s="40">
        <v>844.94999999999993</v>
      </c>
      <c r="G305" s="40">
        <v>836.89999999999986</v>
      </c>
      <c r="H305" s="40">
        <v>880.89999999999986</v>
      </c>
      <c r="I305" s="40">
        <v>888.94999999999982</v>
      </c>
      <c r="J305" s="40">
        <v>902.89999999999986</v>
      </c>
      <c r="K305" s="31">
        <v>875</v>
      </c>
      <c r="L305" s="31">
        <v>853</v>
      </c>
      <c r="M305" s="31">
        <v>9.7331500000000002</v>
      </c>
      <c r="N305" s="1"/>
      <c r="O305" s="1"/>
    </row>
    <row r="306" spans="1:15" ht="12.75" customHeight="1">
      <c r="A306" s="31">
        <v>296</v>
      </c>
      <c r="B306" s="31" t="s">
        <v>151</v>
      </c>
      <c r="C306" s="31">
        <v>195.45</v>
      </c>
      <c r="D306" s="40">
        <v>195.94999999999996</v>
      </c>
      <c r="E306" s="40">
        <v>193.69999999999993</v>
      </c>
      <c r="F306" s="40">
        <v>191.94999999999996</v>
      </c>
      <c r="G306" s="40">
        <v>189.69999999999993</v>
      </c>
      <c r="H306" s="40">
        <v>197.69999999999993</v>
      </c>
      <c r="I306" s="40">
        <v>199.95</v>
      </c>
      <c r="J306" s="40">
        <v>201.69999999999993</v>
      </c>
      <c r="K306" s="31">
        <v>198.2</v>
      </c>
      <c r="L306" s="31">
        <v>194.2</v>
      </c>
      <c r="M306" s="31">
        <v>6.9743899999999996</v>
      </c>
      <c r="N306" s="1"/>
      <c r="O306" s="1"/>
    </row>
    <row r="307" spans="1:15" ht="12.75" customHeight="1">
      <c r="A307" s="31">
        <v>297</v>
      </c>
      <c r="B307" s="31" t="s">
        <v>319</v>
      </c>
      <c r="C307" s="31">
        <v>21.4</v>
      </c>
      <c r="D307" s="40">
        <v>21.299999999999997</v>
      </c>
      <c r="E307" s="40">
        <v>21.149999999999995</v>
      </c>
      <c r="F307" s="40">
        <v>20.9</v>
      </c>
      <c r="G307" s="40">
        <v>20.749999999999996</v>
      </c>
      <c r="H307" s="40">
        <v>21.549999999999994</v>
      </c>
      <c r="I307" s="40">
        <v>21.7</v>
      </c>
      <c r="J307" s="40">
        <v>21.949999999999992</v>
      </c>
      <c r="K307" s="31">
        <v>21.45</v>
      </c>
      <c r="L307" s="31">
        <v>21.05</v>
      </c>
      <c r="M307" s="31">
        <v>19.259239999999998</v>
      </c>
      <c r="N307" s="1"/>
      <c r="O307" s="1"/>
    </row>
    <row r="308" spans="1:15" ht="12.75" customHeight="1">
      <c r="A308" s="31">
        <v>298</v>
      </c>
      <c r="B308" s="31" t="s">
        <v>449</v>
      </c>
      <c r="C308" s="31">
        <v>276.60000000000002</v>
      </c>
      <c r="D308" s="40">
        <v>276.75</v>
      </c>
      <c r="E308" s="40">
        <v>273.75</v>
      </c>
      <c r="F308" s="40">
        <v>270.89999999999998</v>
      </c>
      <c r="G308" s="40">
        <v>267.89999999999998</v>
      </c>
      <c r="H308" s="40">
        <v>279.60000000000002</v>
      </c>
      <c r="I308" s="40">
        <v>282.60000000000002</v>
      </c>
      <c r="J308" s="40">
        <v>285.45000000000005</v>
      </c>
      <c r="K308" s="31">
        <v>279.75</v>
      </c>
      <c r="L308" s="31">
        <v>273.89999999999998</v>
      </c>
      <c r="M308" s="31">
        <v>0.53069999999999995</v>
      </c>
      <c r="N308" s="1"/>
      <c r="O308" s="1"/>
    </row>
    <row r="309" spans="1:15" ht="12.75" customHeight="1">
      <c r="A309" s="31">
        <v>299</v>
      </c>
      <c r="B309" s="31" t="s">
        <v>451</v>
      </c>
      <c r="C309" s="31">
        <v>670.7</v>
      </c>
      <c r="D309" s="40">
        <v>670.6</v>
      </c>
      <c r="E309" s="40">
        <v>666.95</v>
      </c>
      <c r="F309" s="40">
        <v>663.2</v>
      </c>
      <c r="G309" s="40">
        <v>659.55000000000007</v>
      </c>
      <c r="H309" s="40">
        <v>674.35</v>
      </c>
      <c r="I309" s="40">
        <v>677.99999999999989</v>
      </c>
      <c r="J309" s="40">
        <v>681.75</v>
      </c>
      <c r="K309" s="31">
        <v>674.25</v>
      </c>
      <c r="L309" s="31">
        <v>666.85</v>
      </c>
      <c r="M309" s="31">
        <v>0.21978</v>
      </c>
      <c r="N309" s="1"/>
      <c r="O309" s="1"/>
    </row>
    <row r="310" spans="1:15" ht="12.75" customHeight="1">
      <c r="A310" s="31">
        <v>300</v>
      </c>
      <c r="B310" s="31" t="s">
        <v>152</v>
      </c>
      <c r="C310" s="31">
        <v>208.25</v>
      </c>
      <c r="D310" s="40">
        <v>207.31666666666669</v>
      </c>
      <c r="E310" s="40">
        <v>204.93333333333339</v>
      </c>
      <c r="F310" s="40">
        <v>201.6166666666667</v>
      </c>
      <c r="G310" s="40">
        <v>199.23333333333341</v>
      </c>
      <c r="H310" s="40">
        <v>210.63333333333338</v>
      </c>
      <c r="I310" s="40">
        <v>213.01666666666665</v>
      </c>
      <c r="J310" s="40">
        <v>216.33333333333337</v>
      </c>
      <c r="K310" s="31">
        <v>209.7</v>
      </c>
      <c r="L310" s="31">
        <v>204</v>
      </c>
      <c r="M310" s="31">
        <v>26.7362</v>
      </c>
      <c r="N310" s="1"/>
      <c r="O310" s="1"/>
    </row>
    <row r="311" spans="1:15" ht="12.75" customHeight="1">
      <c r="A311" s="31">
        <v>301</v>
      </c>
      <c r="B311" s="31" t="s">
        <v>153</v>
      </c>
      <c r="C311" s="31">
        <v>557.85</v>
      </c>
      <c r="D311" s="40">
        <v>558.35</v>
      </c>
      <c r="E311" s="40">
        <v>555.75</v>
      </c>
      <c r="F311" s="40">
        <v>553.65</v>
      </c>
      <c r="G311" s="40">
        <v>551.04999999999995</v>
      </c>
      <c r="H311" s="40">
        <v>560.45000000000005</v>
      </c>
      <c r="I311" s="40">
        <v>563.05000000000018</v>
      </c>
      <c r="J311" s="40">
        <v>565.15000000000009</v>
      </c>
      <c r="K311" s="31">
        <v>560.95000000000005</v>
      </c>
      <c r="L311" s="31">
        <v>556.25</v>
      </c>
      <c r="M311" s="31">
        <v>1.1947099999999999</v>
      </c>
      <c r="N311" s="1"/>
      <c r="O311" s="1"/>
    </row>
    <row r="312" spans="1:15" ht="12.75" customHeight="1">
      <c r="A312" s="31">
        <v>302</v>
      </c>
      <c r="B312" s="31" t="s">
        <v>154</v>
      </c>
      <c r="C312" s="31">
        <v>7747.4</v>
      </c>
      <c r="D312" s="40">
        <v>7767.6166666666659</v>
      </c>
      <c r="E312" s="40">
        <v>7715.2833333333319</v>
      </c>
      <c r="F312" s="40">
        <v>7683.1666666666661</v>
      </c>
      <c r="G312" s="40">
        <v>7630.8333333333321</v>
      </c>
      <c r="H312" s="40">
        <v>7799.7333333333318</v>
      </c>
      <c r="I312" s="40">
        <v>7852.0666666666657</v>
      </c>
      <c r="J312" s="40">
        <v>7884.1833333333316</v>
      </c>
      <c r="K312" s="31">
        <v>7819.95</v>
      </c>
      <c r="L312" s="31">
        <v>7735.5</v>
      </c>
      <c r="M312" s="31">
        <v>0.53364999999999996</v>
      </c>
      <c r="N312" s="1"/>
      <c r="O312" s="1"/>
    </row>
    <row r="313" spans="1:15" ht="12.75" customHeight="1">
      <c r="A313" s="31">
        <v>303</v>
      </c>
      <c r="B313" s="31" t="s">
        <v>872</v>
      </c>
      <c r="C313" s="31">
        <v>2833.85</v>
      </c>
      <c r="D313" s="40">
        <v>2834.9500000000003</v>
      </c>
      <c r="E313" s="40">
        <v>2819.9000000000005</v>
      </c>
      <c r="F313" s="40">
        <v>2805.9500000000003</v>
      </c>
      <c r="G313" s="40">
        <v>2790.9000000000005</v>
      </c>
      <c r="H313" s="40">
        <v>2848.9000000000005</v>
      </c>
      <c r="I313" s="40">
        <v>2863.9500000000007</v>
      </c>
      <c r="J313" s="40">
        <v>2877.9000000000005</v>
      </c>
      <c r="K313" s="31">
        <v>2850</v>
      </c>
      <c r="L313" s="31">
        <v>2821</v>
      </c>
      <c r="M313" s="31">
        <v>0.14768999999999999</v>
      </c>
      <c r="N313" s="1"/>
      <c r="O313" s="1"/>
    </row>
    <row r="314" spans="1:15" ht="12.75" customHeight="1">
      <c r="A314" s="31">
        <v>304</v>
      </c>
      <c r="B314" s="31" t="s">
        <v>453</v>
      </c>
      <c r="C314" s="31">
        <v>345.75</v>
      </c>
      <c r="D314" s="40">
        <v>345.38333333333338</v>
      </c>
      <c r="E314" s="40">
        <v>343.76666666666677</v>
      </c>
      <c r="F314" s="40">
        <v>341.78333333333336</v>
      </c>
      <c r="G314" s="40">
        <v>340.16666666666674</v>
      </c>
      <c r="H314" s="40">
        <v>347.36666666666679</v>
      </c>
      <c r="I314" s="40">
        <v>348.98333333333346</v>
      </c>
      <c r="J314" s="40">
        <v>350.96666666666681</v>
      </c>
      <c r="K314" s="31">
        <v>347</v>
      </c>
      <c r="L314" s="31">
        <v>343.4</v>
      </c>
      <c r="M314" s="31">
        <v>0.81542999999999999</v>
      </c>
      <c r="N314" s="1"/>
      <c r="O314" s="1"/>
    </row>
    <row r="315" spans="1:15" ht="12.75" customHeight="1">
      <c r="A315" s="31">
        <v>305</v>
      </c>
      <c r="B315" s="31" t="s">
        <v>454</v>
      </c>
      <c r="C315" s="31">
        <v>299.75</v>
      </c>
      <c r="D315" s="40">
        <v>299.48333333333335</v>
      </c>
      <c r="E315" s="40">
        <v>296.9666666666667</v>
      </c>
      <c r="F315" s="40">
        <v>294.18333333333334</v>
      </c>
      <c r="G315" s="40">
        <v>291.66666666666669</v>
      </c>
      <c r="H315" s="40">
        <v>302.26666666666671</v>
      </c>
      <c r="I315" s="40">
        <v>304.78333333333336</v>
      </c>
      <c r="J315" s="40">
        <v>307.56666666666672</v>
      </c>
      <c r="K315" s="31">
        <v>302</v>
      </c>
      <c r="L315" s="31">
        <v>296.7</v>
      </c>
      <c r="M315" s="31">
        <v>8.1086799999999997</v>
      </c>
      <c r="N315" s="1"/>
      <c r="O315" s="1"/>
    </row>
    <row r="316" spans="1:15" ht="12.75" customHeight="1">
      <c r="A316" s="31">
        <v>306</v>
      </c>
      <c r="B316" s="31" t="s">
        <v>155</v>
      </c>
      <c r="C316" s="31">
        <v>976.2</v>
      </c>
      <c r="D316" s="40">
        <v>975.4</v>
      </c>
      <c r="E316" s="40">
        <v>970.8</v>
      </c>
      <c r="F316" s="40">
        <v>965.4</v>
      </c>
      <c r="G316" s="40">
        <v>960.8</v>
      </c>
      <c r="H316" s="40">
        <v>980.8</v>
      </c>
      <c r="I316" s="40">
        <v>985.40000000000009</v>
      </c>
      <c r="J316" s="40">
        <v>990.8</v>
      </c>
      <c r="K316" s="31">
        <v>980</v>
      </c>
      <c r="L316" s="31">
        <v>970</v>
      </c>
      <c r="M316" s="31">
        <v>4.8122199999999999</v>
      </c>
      <c r="N316" s="1"/>
      <c r="O316" s="1"/>
    </row>
    <row r="317" spans="1:15" ht="12.75" customHeight="1">
      <c r="A317" s="31">
        <v>307</v>
      </c>
      <c r="B317" s="31" t="s">
        <v>459</v>
      </c>
      <c r="C317" s="31">
        <v>1776.15</v>
      </c>
      <c r="D317" s="40">
        <v>1776</v>
      </c>
      <c r="E317" s="40">
        <v>1763.2</v>
      </c>
      <c r="F317" s="40">
        <v>1750.25</v>
      </c>
      <c r="G317" s="40">
        <v>1737.45</v>
      </c>
      <c r="H317" s="40">
        <v>1788.95</v>
      </c>
      <c r="I317" s="40">
        <v>1801.7500000000002</v>
      </c>
      <c r="J317" s="40">
        <v>1814.7</v>
      </c>
      <c r="K317" s="31">
        <v>1788.8</v>
      </c>
      <c r="L317" s="31">
        <v>1763.05</v>
      </c>
      <c r="M317" s="31">
        <v>0.95204999999999995</v>
      </c>
      <c r="N317" s="1"/>
      <c r="O317" s="1"/>
    </row>
    <row r="318" spans="1:15" ht="12.75" customHeight="1">
      <c r="A318" s="31">
        <v>308</v>
      </c>
      <c r="B318" s="31" t="s">
        <v>156</v>
      </c>
      <c r="C318" s="31">
        <v>3046.5</v>
      </c>
      <c r="D318" s="40">
        <v>3050.9500000000003</v>
      </c>
      <c r="E318" s="40">
        <v>3016.9000000000005</v>
      </c>
      <c r="F318" s="40">
        <v>2987.3</v>
      </c>
      <c r="G318" s="40">
        <v>2953.2500000000005</v>
      </c>
      <c r="H318" s="40">
        <v>3080.5500000000006</v>
      </c>
      <c r="I318" s="40">
        <v>3114.6000000000008</v>
      </c>
      <c r="J318" s="40">
        <v>3144.2000000000007</v>
      </c>
      <c r="K318" s="31">
        <v>3085</v>
      </c>
      <c r="L318" s="31">
        <v>3021.35</v>
      </c>
      <c r="M318" s="31">
        <v>0.16364999999999999</v>
      </c>
      <c r="N318" s="1"/>
      <c r="O318" s="1"/>
    </row>
    <row r="319" spans="1:15" ht="12.75" customHeight="1">
      <c r="A319" s="31">
        <v>309</v>
      </c>
      <c r="B319" s="31" t="s">
        <v>157</v>
      </c>
      <c r="C319" s="31">
        <v>979.75</v>
      </c>
      <c r="D319" s="40">
        <v>980.13333333333333</v>
      </c>
      <c r="E319" s="40">
        <v>972.26666666666665</v>
      </c>
      <c r="F319" s="40">
        <v>964.7833333333333</v>
      </c>
      <c r="G319" s="40">
        <v>956.91666666666663</v>
      </c>
      <c r="H319" s="40">
        <v>987.61666666666667</v>
      </c>
      <c r="I319" s="40">
        <v>995.48333333333323</v>
      </c>
      <c r="J319" s="40">
        <v>1002.9666666666667</v>
      </c>
      <c r="K319" s="31">
        <v>988</v>
      </c>
      <c r="L319" s="31">
        <v>972.65</v>
      </c>
      <c r="M319" s="31">
        <v>0.16378999999999999</v>
      </c>
      <c r="N319" s="1"/>
      <c r="O319" s="1"/>
    </row>
    <row r="320" spans="1:15" ht="12.75" customHeight="1">
      <c r="A320" s="31">
        <v>310</v>
      </c>
      <c r="B320" s="31" t="s">
        <v>158</v>
      </c>
      <c r="C320" s="31">
        <v>1013.3</v>
      </c>
      <c r="D320" s="40">
        <v>1013.4333333333334</v>
      </c>
      <c r="E320" s="40">
        <v>1006.8666666666668</v>
      </c>
      <c r="F320" s="40">
        <v>1000.4333333333334</v>
      </c>
      <c r="G320" s="40">
        <v>993.86666666666679</v>
      </c>
      <c r="H320" s="40">
        <v>1019.8666666666668</v>
      </c>
      <c r="I320" s="40">
        <v>1026.4333333333334</v>
      </c>
      <c r="J320" s="40">
        <v>1032.8666666666668</v>
      </c>
      <c r="K320" s="31">
        <v>1020</v>
      </c>
      <c r="L320" s="31">
        <v>1007</v>
      </c>
      <c r="M320" s="31">
        <v>0.45345999999999997</v>
      </c>
      <c r="N320" s="1"/>
      <c r="O320" s="1"/>
    </row>
    <row r="321" spans="1:15" ht="12.75" customHeight="1">
      <c r="A321" s="31">
        <v>311</v>
      </c>
      <c r="B321" s="31" t="s">
        <v>450</v>
      </c>
      <c r="C321" s="31">
        <v>237.8</v>
      </c>
      <c r="D321" s="40">
        <v>237.33333333333334</v>
      </c>
      <c r="E321" s="40">
        <v>235.66666666666669</v>
      </c>
      <c r="F321" s="40">
        <v>233.53333333333333</v>
      </c>
      <c r="G321" s="40">
        <v>231.86666666666667</v>
      </c>
      <c r="H321" s="40">
        <v>239.4666666666667</v>
      </c>
      <c r="I321" s="40">
        <v>241.13333333333338</v>
      </c>
      <c r="J321" s="40">
        <v>243.26666666666671</v>
      </c>
      <c r="K321" s="31">
        <v>239</v>
      </c>
      <c r="L321" s="31">
        <v>235.2</v>
      </c>
      <c r="M321" s="31">
        <v>0.98377000000000003</v>
      </c>
      <c r="N321" s="1"/>
      <c r="O321" s="1"/>
    </row>
    <row r="322" spans="1:15" ht="12.75" customHeight="1">
      <c r="A322" s="31">
        <v>312</v>
      </c>
      <c r="B322" s="31" t="s">
        <v>457</v>
      </c>
      <c r="C322" s="31">
        <v>199.25</v>
      </c>
      <c r="D322" s="40">
        <v>199.71666666666667</v>
      </c>
      <c r="E322" s="40">
        <v>197.53333333333333</v>
      </c>
      <c r="F322" s="40">
        <v>195.81666666666666</v>
      </c>
      <c r="G322" s="40">
        <v>193.63333333333333</v>
      </c>
      <c r="H322" s="40">
        <v>201.43333333333334</v>
      </c>
      <c r="I322" s="40">
        <v>203.61666666666667</v>
      </c>
      <c r="J322" s="40">
        <v>205.33333333333334</v>
      </c>
      <c r="K322" s="31">
        <v>201.9</v>
      </c>
      <c r="L322" s="31">
        <v>198</v>
      </c>
      <c r="M322" s="31">
        <v>1.8436399999999999</v>
      </c>
      <c r="N322" s="1"/>
      <c r="O322" s="1"/>
    </row>
    <row r="323" spans="1:15" ht="12.75" customHeight="1">
      <c r="A323" s="31">
        <v>313</v>
      </c>
      <c r="B323" s="31" t="s">
        <v>455</v>
      </c>
      <c r="C323" s="31">
        <v>175.35</v>
      </c>
      <c r="D323" s="40">
        <v>176.03333333333333</v>
      </c>
      <c r="E323" s="40">
        <v>173.81666666666666</v>
      </c>
      <c r="F323" s="40">
        <v>172.28333333333333</v>
      </c>
      <c r="G323" s="40">
        <v>170.06666666666666</v>
      </c>
      <c r="H323" s="40">
        <v>177.56666666666666</v>
      </c>
      <c r="I323" s="40">
        <v>179.7833333333333</v>
      </c>
      <c r="J323" s="40">
        <v>181.31666666666666</v>
      </c>
      <c r="K323" s="31">
        <v>178.25</v>
      </c>
      <c r="L323" s="31">
        <v>174.5</v>
      </c>
      <c r="M323" s="31">
        <v>2.57301</v>
      </c>
      <c r="N323" s="1"/>
      <c r="O323" s="1"/>
    </row>
    <row r="324" spans="1:15" ht="12.75" customHeight="1">
      <c r="A324" s="31">
        <v>314</v>
      </c>
      <c r="B324" s="31" t="s">
        <v>456</v>
      </c>
      <c r="C324" s="31">
        <v>798.35</v>
      </c>
      <c r="D324" s="40">
        <v>797.93333333333339</v>
      </c>
      <c r="E324" s="40">
        <v>793.61666666666679</v>
      </c>
      <c r="F324" s="40">
        <v>788.88333333333344</v>
      </c>
      <c r="G324" s="40">
        <v>784.56666666666683</v>
      </c>
      <c r="H324" s="40">
        <v>802.66666666666674</v>
      </c>
      <c r="I324" s="40">
        <v>806.98333333333335</v>
      </c>
      <c r="J324" s="40">
        <v>811.7166666666667</v>
      </c>
      <c r="K324" s="31">
        <v>802.25</v>
      </c>
      <c r="L324" s="31">
        <v>793.2</v>
      </c>
      <c r="M324" s="31">
        <v>0.30432999999999999</v>
      </c>
      <c r="N324" s="1"/>
      <c r="O324" s="1"/>
    </row>
    <row r="325" spans="1:15" ht="12.75" customHeight="1">
      <c r="A325" s="31">
        <v>315</v>
      </c>
      <c r="B325" s="31" t="s">
        <v>159</v>
      </c>
      <c r="C325" s="31">
        <v>4665.8</v>
      </c>
      <c r="D325" s="40">
        <v>4666.1166666666668</v>
      </c>
      <c r="E325" s="40">
        <v>4639.6833333333334</v>
      </c>
      <c r="F325" s="40">
        <v>4613.5666666666666</v>
      </c>
      <c r="G325" s="40">
        <v>4587.1333333333332</v>
      </c>
      <c r="H325" s="40">
        <v>4692.2333333333336</v>
      </c>
      <c r="I325" s="40">
        <v>4718.6666666666679</v>
      </c>
      <c r="J325" s="40">
        <v>4744.7833333333338</v>
      </c>
      <c r="K325" s="31">
        <v>4692.55</v>
      </c>
      <c r="L325" s="31">
        <v>4640</v>
      </c>
      <c r="M325" s="31">
        <v>0.85994999999999999</v>
      </c>
      <c r="N325" s="1"/>
      <c r="O325" s="1"/>
    </row>
    <row r="326" spans="1:15" ht="12.75" customHeight="1">
      <c r="A326" s="31">
        <v>316</v>
      </c>
      <c r="B326" s="31" t="s">
        <v>447</v>
      </c>
      <c r="C326" s="31">
        <v>43.35</v>
      </c>
      <c r="D326" s="40">
        <v>43.366666666666667</v>
      </c>
      <c r="E326" s="40">
        <v>43.083333333333336</v>
      </c>
      <c r="F326" s="40">
        <v>42.81666666666667</v>
      </c>
      <c r="G326" s="40">
        <v>42.533333333333339</v>
      </c>
      <c r="H326" s="40">
        <v>43.633333333333333</v>
      </c>
      <c r="I326" s="40">
        <v>43.916666666666664</v>
      </c>
      <c r="J326" s="40">
        <v>44.18333333333333</v>
      </c>
      <c r="K326" s="31">
        <v>43.65</v>
      </c>
      <c r="L326" s="31">
        <v>43.1</v>
      </c>
      <c r="M326" s="31">
        <v>2.3555000000000001</v>
      </c>
      <c r="N326" s="1"/>
      <c r="O326" s="1"/>
    </row>
    <row r="327" spans="1:15" ht="12.75" customHeight="1">
      <c r="A327" s="31">
        <v>317</v>
      </c>
      <c r="B327" s="31" t="s">
        <v>448</v>
      </c>
      <c r="C327" s="31">
        <v>169.35</v>
      </c>
      <c r="D327" s="40">
        <v>169.31666666666669</v>
      </c>
      <c r="E327" s="40">
        <v>168.63333333333338</v>
      </c>
      <c r="F327" s="40">
        <v>167.91666666666669</v>
      </c>
      <c r="G327" s="40">
        <v>167.23333333333338</v>
      </c>
      <c r="H327" s="40">
        <v>170.03333333333339</v>
      </c>
      <c r="I327" s="40">
        <v>170.71666666666673</v>
      </c>
      <c r="J327" s="40">
        <v>171.43333333333339</v>
      </c>
      <c r="K327" s="31">
        <v>170</v>
      </c>
      <c r="L327" s="31">
        <v>168.6</v>
      </c>
      <c r="M327" s="31">
        <v>1.85599</v>
      </c>
      <c r="N327" s="1"/>
      <c r="O327" s="1"/>
    </row>
    <row r="328" spans="1:15" ht="12.75" customHeight="1">
      <c r="A328" s="31">
        <v>318</v>
      </c>
      <c r="B328" s="31" t="s">
        <v>458</v>
      </c>
      <c r="C328" s="31">
        <v>923.35</v>
      </c>
      <c r="D328" s="40">
        <v>923.7833333333333</v>
      </c>
      <c r="E328" s="40">
        <v>919.56666666666661</v>
      </c>
      <c r="F328" s="40">
        <v>915.7833333333333</v>
      </c>
      <c r="G328" s="40">
        <v>911.56666666666661</v>
      </c>
      <c r="H328" s="40">
        <v>927.56666666666661</v>
      </c>
      <c r="I328" s="40">
        <v>931.7833333333333</v>
      </c>
      <c r="J328" s="40">
        <v>935.56666666666661</v>
      </c>
      <c r="K328" s="31">
        <v>928</v>
      </c>
      <c r="L328" s="31">
        <v>920</v>
      </c>
      <c r="M328" s="31">
        <v>0.39117000000000002</v>
      </c>
      <c r="N328" s="1"/>
      <c r="O328" s="1"/>
    </row>
    <row r="329" spans="1:15" ht="12.75" customHeight="1">
      <c r="A329" s="31">
        <v>319</v>
      </c>
      <c r="B329" s="31" t="s">
        <v>161</v>
      </c>
      <c r="C329" s="31">
        <v>3316.6</v>
      </c>
      <c r="D329" s="40">
        <v>3319.4833333333336</v>
      </c>
      <c r="E329" s="40">
        <v>3297.1166666666672</v>
      </c>
      <c r="F329" s="40">
        <v>3277.6333333333337</v>
      </c>
      <c r="G329" s="40">
        <v>3255.2666666666673</v>
      </c>
      <c r="H329" s="40">
        <v>3338.9666666666672</v>
      </c>
      <c r="I329" s="40">
        <v>3361.3333333333339</v>
      </c>
      <c r="J329" s="40">
        <v>3380.8166666666671</v>
      </c>
      <c r="K329" s="31">
        <v>3341.85</v>
      </c>
      <c r="L329" s="31">
        <v>3300</v>
      </c>
      <c r="M329" s="31">
        <v>0.3196</v>
      </c>
      <c r="N329" s="1"/>
      <c r="O329" s="1"/>
    </row>
    <row r="330" spans="1:15" ht="12.75" customHeight="1">
      <c r="A330" s="31">
        <v>320</v>
      </c>
      <c r="B330" s="31" t="s">
        <v>162</v>
      </c>
      <c r="C330" s="31">
        <v>78412.5</v>
      </c>
      <c r="D330" s="40">
        <v>78382.166666666672</v>
      </c>
      <c r="E330" s="40">
        <v>78130.383333333346</v>
      </c>
      <c r="F330" s="40">
        <v>77848.266666666677</v>
      </c>
      <c r="G330" s="40">
        <v>77596.483333333352</v>
      </c>
      <c r="H330" s="40">
        <v>78664.28333333334</v>
      </c>
      <c r="I330" s="40">
        <v>78916.066666666666</v>
      </c>
      <c r="J330" s="40">
        <v>79198.183333333334</v>
      </c>
      <c r="K330" s="31">
        <v>78633.95</v>
      </c>
      <c r="L330" s="31">
        <v>78100.05</v>
      </c>
      <c r="M330" s="31">
        <v>1.2449999999999999E-2</v>
      </c>
      <c r="N330" s="1"/>
      <c r="O330" s="1"/>
    </row>
    <row r="331" spans="1:15" ht="12.75" customHeight="1">
      <c r="A331" s="31">
        <v>321</v>
      </c>
      <c r="B331" s="31" t="s">
        <v>452</v>
      </c>
      <c r="C331" s="31">
        <v>49.75</v>
      </c>
      <c r="D331" s="40">
        <v>49.683333333333337</v>
      </c>
      <c r="E331" s="40">
        <v>49.366666666666674</v>
      </c>
      <c r="F331" s="40">
        <v>48.983333333333334</v>
      </c>
      <c r="G331" s="40">
        <v>48.666666666666671</v>
      </c>
      <c r="H331" s="40">
        <v>50.066666666666677</v>
      </c>
      <c r="I331" s="40">
        <v>50.38333333333334</v>
      </c>
      <c r="J331" s="40">
        <v>50.76666666666668</v>
      </c>
      <c r="K331" s="31">
        <v>50</v>
      </c>
      <c r="L331" s="31">
        <v>49.3</v>
      </c>
      <c r="M331" s="31">
        <v>2.1175199999999998</v>
      </c>
      <c r="N331" s="1"/>
      <c r="O331" s="1"/>
    </row>
    <row r="332" spans="1:15" ht="12.75" customHeight="1">
      <c r="A332" s="31">
        <v>322</v>
      </c>
      <c r="B332" s="31" t="s">
        <v>163</v>
      </c>
      <c r="C332" s="31">
        <v>1530.1</v>
      </c>
      <c r="D332" s="40">
        <v>1541.3666666666668</v>
      </c>
      <c r="E332" s="40">
        <v>1507.7333333333336</v>
      </c>
      <c r="F332" s="40">
        <v>1485.3666666666668</v>
      </c>
      <c r="G332" s="40">
        <v>1451.7333333333336</v>
      </c>
      <c r="H332" s="40">
        <v>1563.7333333333336</v>
      </c>
      <c r="I332" s="40">
        <v>1597.3666666666668</v>
      </c>
      <c r="J332" s="40">
        <v>1619.7333333333336</v>
      </c>
      <c r="K332" s="31">
        <v>1575</v>
      </c>
      <c r="L332" s="31">
        <v>1519</v>
      </c>
      <c r="M332" s="31">
        <v>5.3880299999999997</v>
      </c>
      <c r="N332" s="1"/>
      <c r="O332" s="1"/>
    </row>
    <row r="333" spans="1:15" ht="12.75" customHeight="1">
      <c r="A333" s="31">
        <v>323</v>
      </c>
      <c r="B333" s="31" t="s">
        <v>164</v>
      </c>
      <c r="C333" s="31">
        <v>425.1</v>
      </c>
      <c r="D333" s="40">
        <v>424.68333333333339</v>
      </c>
      <c r="E333" s="40">
        <v>423.31666666666678</v>
      </c>
      <c r="F333" s="40">
        <v>421.53333333333336</v>
      </c>
      <c r="G333" s="40">
        <v>420.16666666666674</v>
      </c>
      <c r="H333" s="40">
        <v>426.46666666666681</v>
      </c>
      <c r="I333" s="40">
        <v>427.83333333333337</v>
      </c>
      <c r="J333" s="40">
        <v>429.61666666666684</v>
      </c>
      <c r="K333" s="31">
        <v>426.05</v>
      </c>
      <c r="L333" s="31">
        <v>422.9</v>
      </c>
      <c r="M333" s="31">
        <v>0.95606999999999998</v>
      </c>
      <c r="N333" s="1"/>
      <c r="O333" s="1"/>
    </row>
    <row r="334" spans="1:15" ht="12.75" customHeight="1">
      <c r="A334" s="31">
        <v>324</v>
      </c>
      <c r="B334" s="31" t="s">
        <v>269</v>
      </c>
      <c r="C334" s="31">
        <v>859.95</v>
      </c>
      <c r="D334" s="40">
        <v>862.01666666666677</v>
      </c>
      <c r="E334" s="40">
        <v>856.03333333333353</v>
      </c>
      <c r="F334" s="40">
        <v>852.11666666666679</v>
      </c>
      <c r="G334" s="40">
        <v>846.13333333333355</v>
      </c>
      <c r="H334" s="40">
        <v>865.93333333333351</v>
      </c>
      <c r="I334" s="40">
        <v>871.91666666666686</v>
      </c>
      <c r="J334" s="40">
        <v>875.83333333333348</v>
      </c>
      <c r="K334" s="31">
        <v>868</v>
      </c>
      <c r="L334" s="31">
        <v>858.1</v>
      </c>
      <c r="M334" s="31">
        <v>0.16175</v>
      </c>
      <c r="N334" s="1"/>
      <c r="O334" s="1"/>
    </row>
    <row r="335" spans="1:15" ht="12.75" customHeight="1">
      <c r="A335" s="31">
        <v>325</v>
      </c>
      <c r="B335" s="31" t="s">
        <v>165</v>
      </c>
      <c r="C335" s="31">
        <v>100.1</v>
      </c>
      <c r="D335" s="40">
        <v>100.39999999999999</v>
      </c>
      <c r="E335" s="40">
        <v>99.199999999999989</v>
      </c>
      <c r="F335" s="40">
        <v>98.3</v>
      </c>
      <c r="G335" s="40">
        <v>97.1</v>
      </c>
      <c r="H335" s="40">
        <v>101.29999999999998</v>
      </c>
      <c r="I335" s="40">
        <v>102.5</v>
      </c>
      <c r="J335" s="40">
        <v>103.39999999999998</v>
      </c>
      <c r="K335" s="31">
        <v>101.6</v>
      </c>
      <c r="L335" s="31">
        <v>99.5</v>
      </c>
      <c r="M335" s="31">
        <v>44.949809999999999</v>
      </c>
      <c r="N335" s="1"/>
      <c r="O335" s="1"/>
    </row>
    <row r="336" spans="1:15" ht="12.75" customHeight="1">
      <c r="A336" s="31">
        <v>326</v>
      </c>
      <c r="B336" s="31" t="s">
        <v>166</v>
      </c>
      <c r="C336" s="31">
        <v>6114.35</v>
      </c>
      <c r="D336" s="40">
        <v>6117.7833333333328</v>
      </c>
      <c r="E336" s="40">
        <v>6096.5666666666657</v>
      </c>
      <c r="F336" s="40">
        <v>6078.7833333333328</v>
      </c>
      <c r="G336" s="40">
        <v>6057.5666666666657</v>
      </c>
      <c r="H336" s="40">
        <v>6135.5666666666657</v>
      </c>
      <c r="I336" s="40">
        <v>6156.7833333333328</v>
      </c>
      <c r="J336" s="40">
        <v>6174.5666666666657</v>
      </c>
      <c r="K336" s="31">
        <v>6139</v>
      </c>
      <c r="L336" s="31">
        <v>6100</v>
      </c>
      <c r="M336" s="31">
        <v>0.33006999999999997</v>
      </c>
      <c r="N336" s="1"/>
      <c r="O336" s="1"/>
    </row>
    <row r="337" spans="1:15" ht="12.75" customHeight="1">
      <c r="A337" s="31">
        <v>327</v>
      </c>
      <c r="B337" s="31" t="s">
        <v>167</v>
      </c>
      <c r="C337" s="31">
        <v>3440</v>
      </c>
      <c r="D337" s="40">
        <v>3443.3166666666671</v>
      </c>
      <c r="E337" s="40">
        <v>3426.6833333333343</v>
      </c>
      <c r="F337" s="40">
        <v>3413.3666666666672</v>
      </c>
      <c r="G337" s="40">
        <v>3396.7333333333345</v>
      </c>
      <c r="H337" s="40">
        <v>3456.6333333333341</v>
      </c>
      <c r="I337" s="40">
        <v>3473.2666666666664</v>
      </c>
      <c r="J337" s="40">
        <v>3486.5833333333339</v>
      </c>
      <c r="K337" s="31">
        <v>3459.95</v>
      </c>
      <c r="L337" s="31">
        <v>3430</v>
      </c>
      <c r="M337" s="31">
        <v>0.1666</v>
      </c>
      <c r="N337" s="1"/>
      <c r="O337" s="1"/>
    </row>
    <row r="338" spans="1:15" ht="12.75" customHeight="1">
      <c r="A338" s="31">
        <v>328</v>
      </c>
      <c r="B338" s="31" t="s">
        <v>873</v>
      </c>
      <c r="C338" s="31">
        <v>2301.6</v>
      </c>
      <c r="D338" s="40">
        <v>2306.3333333333335</v>
      </c>
      <c r="E338" s="40">
        <v>2275.2666666666669</v>
      </c>
      <c r="F338" s="40">
        <v>2248.9333333333334</v>
      </c>
      <c r="G338" s="40">
        <v>2217.8666666666668</v>
      </c>
      <c r="H338" s="40">
        <v>2332.666666666667</v>
      </c>
      <c r="I338" s="40">
        <v>2363.7333333333336</v>
      </c>
      <c r="J338" s="40">
        <v>2390.0666666666671</v>
      </c>
      <c r="K338" s="31">
        <v>2337.4</v>
      </c>
      <c r="L338" s="31">
        <v>2280</v>
      </c>
      <c r="M338" s="31">
        <v>0.40973999999999999</v>
      </c>
      <c r="N338" s="1"/>
      <c r="O338" s="1"/>
    </row>
    <row r="339" spans="1:15" ht="12.75" customHeight="1">
      <c r="A339" s="31">
        <v>329</v>
      </c>
      <c r="B339" s="31" t="s">
        <v>460</v>
      </c>
      <c r="C339" s="31">
        <v>46.45</v>
      </c>
      <c r="D339" s="40">
        <v>46.433333333333337</v>
      </c>
      <c r="E339" s="40">
        <v>46.216666666666676</v>
      </c>
      <c r="F339" s="40">
        <v>45.983333333333341</v>
      </c>
      <c r="G339" s="40">
        <v>45.76666666666668</v>
      </c>
      <c r="H339" s="40">
        <v>46.666666666666671</v>
      </c>
      <c r="I339" s="40">
        <v>46.88333333333334</v>
      </c>
      <c r="J339" s="40">
        <v>47.116666666666667</v>
      </c>
      <c r="K339" s="31">
        <v>46.65</v>
      </c>
      <c r="L339" s="31">
        <v>46.2</v>
      </c>
      <c r="M339" s="31">
        <v>8.5815000000000001</v>
      </c>
      <c r="N339" s="1"/>
      <c r="O339" s="1"/>
    </row>
    <row r="340" spans="1:15" ht="12.75" customHeight="1">
      <c r="A340" s="31">
        <v>330</v>
      </c>
      <c r="B340" s="31" t="s">
        <v>461</v>
      </c>
      <c r="C340" s="31">
        <v>75.05</v>
      </c>
      <c r="D340" s="40">
        <v>74.766666666666666</v>
      </c>
      <c r="E340" s="40">
        <v>74.283333333333331</v>
      </c>
      <c r="F340" s="40">
        <v>73.516666666666666</v>
      </c>
      <c r="G340" s="40">
        <v>73.033333333333331</v>
      </c>
      <c r="H340" s="40">
        <v>75.533333333333331</v>
      </c>
      <c r="I340" s="40">
        <v>76.016666666666652</v>
      </c>
      <c r="J340" s="40">
        <v>76.783333333333331</v>
      </c>
      <c r="K340" s="31">
        <v>75.25</v>
      </c>
      <c r="L340" s="31">
        <v>74</v>
      </c>
      <c r="M340" s="31">
        <v>9.9416799999999999</v>
      </c>
      <c r="N340" s="1"/>
      <c r="O340" s="1"/>
    </row>
    <row r="341" spans="1:15" ht="12.75" customHeight="1">
      <c r="A341" s="31">
        <v>331</v>
      </c>
      <c r="B341" s="31" t="s">
        <v>462</v>
      </c>
      <c r="C341" s="31">
        <v>626.9</v>
      </c>
      <c r="D341" s="40">
        <v>627.88333333333333</v>
      </c>
      <c r="E341" s="40">
        <v>622.76666666666665</v>
      </c>
      <c r="F341" s="40">
        <v>618.63333333333333</v>
      </c>
      <c r="G341" s="40">
        <v>613.51666666666665</v>
      </c>
      <c r="H341" s="40">
        <v>632.01666666666665</v>
      </c>
      <c r="I341" s="40">
        <v>637.13333333333321</v>
      </c>
      <c r="J341" s="40">
        <v>641.26666666666665</v>
      </c>
      <c r="K341" s="31">
        <v>633</v>
      </c>
      <c r="L341" s="31">
        <v>623.75</v>
      </c>
      <c r="M341" s="31">
        <v>0.13086999999999999</v>
      </c>
      <c r="N341" s="1"/>
      <c r="O341" s="1"/>
    </row>
    <row r="342" spans="1:15" ht="12.75" customHeight="1">
      <c r="A342" s="31">
        <v>332</v>
      </c>
      <c r="B342" s="31" t="s">
        <v>168</v>
      </c>
      <c r="C342" s="31">
        <v>18889.25</v>
      </c>
      <c r="D342" s="40">
        <v>18883.383333333335</v>
      </c>
      <c r="E342" s="40">
        <v>18817.76666666667</v>
      </c>
      <c r="F342" s="40">
        <v>18746.283333333336</v>
      </c>
      <c r="G342" s="40">
        <v>18680.666666666672</v>
      </c>
      <c r="H342" s="40">
        <v>18954.866666666669</v>
      </c>
      <c r="I342" s="40">
        <v>19020.48333333333</v>
      </c>
      <c r="J342" s="40">
        <v>19091.966666666667</v>
      </c>
      <c r="K342" s="31">
        <v>18949</v>
      </c>
      <c r="L342" s="31">
        <v>18811.900000000001</v>
      </c>
      <c r="M342" s="31">
        <v>6.905E-2</v>
      </c>
      <c r="N342" s="1"/>
      <c r="O342" s="1"/>
    </row>
    <row r="343" spans="1:15" ht="12.75" customHeight="1">
      <c r="A343" s="31">
        <v>333</v>
      </c>
      <c r="B343" s="31" t="s">
        <v>468</v>
      </c>
      <c r="C343" s="31">
        <v>87.95</v>
      </c>
      <c r="D343" s="40">
        <v>87.466666666666654</v>
      </c>
      <c r="E343" s="40">
        <v>86.633333333333312</v>
      </c>
      <c r="F343" s="40">
        <v>85.316666666666663</v>
      </c>
      <c r="G343" s="40">
        <v>84.48333333333332</v>
      </c>
      <c r="H343" s="40">
        <v>88.783333333333303</v>
      </c>
      <c r="I343" s="40">
        <v>89.616666666666646</v>
      </c>
      <c r="J343" s="40">
        <v>90.933333333333294</v>
      </c>
      <c r="K343" s="31">
        <v>88.3</v>
      </c>
      <c r="L343" s="31">
        <v>86.15</v>
      </c>
      <c r="M343" s="31">
        <v>11.322319999999999</v>
      </c>
      <c r="N343" s="1"/>
      <c r="O343" s="1"/>
    </row>
    <row r="344" spans="1:15" ht="12.75" customHeight="1">
      <c r="A344" s="31">
        <v>334</v>
      </c>
      <c r="B344" s="31" t="s">
        <v>467</v>
      </c>
      <c r="C344" s="31">
        <v>55.55</v>
      </c>
      <c r="D344" s="40">
        <v>55.550000000000004</v>
      </c>
      <c r="E344" s="40">
        <v>55.400000000000006</v>
      </c>
      <c r="F344" s="40">
        <v>55.25</v>
      </c>
      <c r="G344" s="40">
        <v>55.1</v>
      </c>
      <c r="H344" s="40">
        <v>55.70000000000001</v>
      </c>
      <c r="I344" s="40">
        <v>55.85</v>
      </c>
      <c r="J344" s="40">
        <v>56.000000000000014</v>
      </c>
      <c r="K344" s="31">
        <v>55.7</v>
      </c>
      <c r="L344" s="31">
        <v>55.4</v>
      </c>
      <c r="M344" s="31">
        <v>0.65902000000000005</v>
      </c>
      <c r="N344" s="1"/>
      <c r="O344" s="1"/>
    </row>
    <row r="345" spans="1:15" ht="12.75" customHeight="1">
      <c r="A345" s="31">
        <v>335</v>
      </c>
      <c r="B345" s="31" t="s">
        <v>466</v>
      </c>
      <c r="C345" s="31">
        <v>544.1</v>
      </c>
      <c r="D345" s="40">
        <v>546.4</v>
      </c>
      <c r="E345" s="40">
        <v>537.9</v>
      </c>
      <c r="F345" s="40">
        <v>531.70000000000005</v>
      </c>
      <c r="G345" s="40">
        <v>523.20000000000005</v>
      </c>
      <c r="H345" s="40">
        <v>552.59999999999991</v>
      </c>
      <c r="I345" s="40">
        <v>561.09999999999991</v>
      </c>
      <c r="J345" s="40">
        <v>567.29999999999984</v>
      </c>
      <c r="K345" s="31">
        <v>554.9</v>
      </c>
      <c r="L345" s="31">
        <v>540.20000000000005</v>
      </c>
      <c r="M345" s="31">
        <v>0.18562999999999999</v>
      </c>
      <c r="N345" s="1"/>
      <c r="O345" s="1"/>
    </row>
    <row r="346" spans="1:15" ht="12.75" customHeight="1">
      <c r="A346" s="31">
        <v>336</v>
      </c>
      <c r="B346" s="31" t="s">
        <v>463</v>
      </c>
      <c r="C346" s="31">
        <v>30.95</v>
      </c>
      <c r="D346" s="40">
        <v>30.883333333333336</v>
      </c>
      <c r="E346" s="40">
        <v>30.666666666666671</v>
      </c>
      <c r="F346" s="40">
        <v>30.383333333333336</v>
      </c>
      <c r="G346" s="40">
        <v>30.166666666666671</v>
      </c>
      <c r="H346" s="40">
        <v>31.166666666666671</v>
      </c>
      <c r="I346" s="40">
        <v>31.383333333333333</v>
      </c>
      <c r="J346" s="40">
        <v>31.666666666666671</v>
      </c>
      <c r="K346" s="31">
        <v>31.1</v>
      </c>
      <c r="L346" s="31">
        <v>30.6</v>
      </c>
      <c r="M346" s="31">
        <v>15.739089999999999</v>
      </c>
      <c r="N346" s="1"/>
      <c r="O346" s="1"/>
    </row>
    <row r="347" spans="1:15" ht="12.75" customHeight="1">
      <c r="A347" s="31">
        <v>337</v>
      </c>
      <c r="B347" s="31" t="s">
        <v>539</v>
      </c>
      <c r="C347" s="31">
        <v>156.85</v>
      </c>
      <c r="D347" s="40">
        <v>156.71666666666667</v>
      </c>
      <c r="E347" s="40">
        <v>155.78333333333333</v>
      </c>
      <c r="F347" s="40">
        <v>154.71666666666667</v>
      </c>
      <c r="G347" s="40">
        <v>153.78333333333333</v>
      </c>
      <c r="H347" s="40">
        <v>157.78333333333333</v>
      </c>
      <c r="I347" s="40">
        <v>158.71666666666667</v>
      </c>
      <c r="J347" s="40">
        <v>159.78333333333333</v>
      </c>
      <c r="K347" s="31">
        <v>157.65</v>
      </c>
      <c r="L347" s="31">
        <v>155.65</v>
      </c>
      <c r="M347" s="31">
        <v>0.53449999999999998</v>
      </c>
      <c r="N347" s="1"/>
      <c r="O347" s="1"/>
    </row>
    <row r="348" spans="1:15" ht="12.75" customHeight="1">
      <c r="A348" s="31">
        <v>338</v>
      </c>
      <c r="B348" s="31" t="s">
        <v>469</v>
      </c>
      <c r="C348" s="31">
        <v>2395.35</v>
      </c>
      <c r="D348" s="40">
        <v>2391.1833333333334</v>
      </c>
      <c r="E348" s="40">
        <v>2363.3666666666668</v>
      </c>
      <c r="F348" s="40">
        <v>2331.3833333333332</v>
      </c>
      <c r="G348" s="40">
        <v>2303.5666666666666</v>
      </c>
      <c r="H348" s="40">
        <v>2423.166666666667</v>
      </c>
      <c r="I348" s="40">
        <v>2450.9833333333336</v>
      </c>
      <c r="J348" s="40">
        <v>2482.9666666666672</v>
      </c>
      <c r="K348" s="31">
        <v>2419</v>
      </c>
      <c r="L348" s="31">
        <v>2359.1999999999998</v>
      </c>
      <c r="M348" s="31">
        <v>1.4250000000000001E-2</v>
      </c>
      <c r="N348" s="1"/>
      <c r="O348" s="1"/>
    </row>
    <row r="349" spans="1:15" ht="12.75" customHeight="1">
      <c r="A349" s="31">
        <v>339</v>
      </c>
      <c r="B349" s="31" t="s">
        <v>464</v>
      </c>
      <c r="C349" s="31">
        <v>67.650000000000006</v>
      </c>
      <c r="D349" s="40">
        <v>67.649999999999991</v>
      </c>
      <c r="E349" s="40">
        <v>67.299999999999983</v>
      </c>
      <c r="F349" s="40">
        <v>66.949999999999989</v>
      </c>
      <c r="G349" s="40">
        <v>66.59999999999998</v>
      </c>
      <c r="H349" s="40">
        <v>67.999999999999986</v>
      </c>
      <c r="I349" s="40">
        <v>68.34999999999998</v>
      </c>
      <c r="J349" s="40">
        <v>68.699999999999989</v>
      </c>
      <c r="K349" s="31">
        <v>68</v>
      </c>
      <c r="L349" s="31">
        <v>67.3</v>
      </c>
      <c r="M349" s="31">
        <v>10.99301</v>
      </c>
      <c r="N349" s="1"/>
      <c r="O349" s="1"/>
    </row>
    <row r="350" spans="1:15" ht="12.75" customHeight="1">
      <c r="A350" s="31">
        <v>340</v>
      </c>
      <c r="B350" s="31" t="s">
        <v>169</v>
      </c>
      <c r="C350" s="31">
        <v>142.35</v>
      </c>
      <c r="D350" s="40">
        <v>142.43333333333334</v>
      </c>
      <c r="E350" s="40">
        <v>141.96666666666667</v>
      </c>
      <c r="F350" s="40">
        <v>141.58333333333334</v>
      </c>
      <c r="G350" s="40">
        <v>141.11666666666667</v>
      </c>
      <c r="H350" s="40">
        <v>142.81666666666666</v>
      </c>
      <c r="I350" s="40">
        <v>143.28333333333336</v>
      </c>
      <c r="J350" s="40">
        <v>143.66666666666666</v>
      </c>
      <c r="K350" s="31">
        <v>142.9</v>
      </c>
      <c r="L350" s="31">
        <v>142.05000000000001</v>
      </c>
      <c r="M350" s="31">
        <v>13.60849</v>
      </c>
      <c r="N350" s="1"/>
      <c r="O350" s="1"/>
    </row>
    <row r="351" spans="1:15" ht="12.75" customHeight="1">
      <c r="A351" s="31">
        <v>341</v>
      </c>
      <c r="B351" s="31" t="s">
        <v>465</v>
      </c>
      <c r="C351" s="31">
        <v>268.25</v>
      </c>
      <c r="D351" s="40">
        <v>266.66666666666669</v>
      </c>
      <c r="E351" s="40">
        <v>263.58333333333337</v>
      </c>
      <c r="F351" s="40">
        <v>258.91666666666669</v>
      </c>
      <c r="G351" s="40">
        <v>255.83333333333337</v>
      </c>
      <c r="H351" s="40">
        <v>271.33333333333337</v>
      </c>
      <c r="I351" s="40">
        <v>274.41666666666674</v>
      </c>
      <c r="J351" s="40">
        <v>279.08333333333337</v>
      </c>
      <c r="K351" s="31">
        <v>269.75</v>
      </c>
      <c r="L351" s="31">
        <v>262</v>
      </c>
      <c r="M351" s="31">
        <v>2.8869699999999998</v>
      </c>
      <c r="N351" s="1"/>
      <c r="O351" s="1"/>
    </row>
    <row r="352" spans="1:15" ht="12.75" customHeight="1">
      <c r="A352" s="31">
        <v>342</v>
      </c>
      <c r="B352" s="31" t="s">
        <v>171</v>
      </c>
      <c r="C352" s="31">
        <v>137.15</v>
      </c>
      <c r="D352" s="40">
        <v>137.46666666666667</v>
      </c>
      <c r="E352" s="40">
        <v>136.63333333333333</v>
      </c>
      <c r="F352" s="40">
        <v>136.11666666666665</v>
      </c>
      <c r="G352" s="40">
        <v>135.2833333333333</v>
      </c>
      <c r="H352" s="40">
        <v>137.98333333333335</v>
      </c>
      <c r="I352" s="40">
        <v>138.81666666666666</v>
      </c>
      <c r="J352" s="40">
        <v>139.33333333333337</v>
      </c>
      <c r="K352" s="31">
        <v>138.30000000000001</v>
      </c>
      <c r="L352" s="31">
        <v>136.94999999999999</v>
      </c>
      <c r="M352" s="31">
        <v>10.26849</v>
      </c>
      <c r="N352" s="1"/>
      <c r="O352" s="1"/>
    </row>
    <row r="353" spans="1:15" ht="12.75" customHeight="1">
      <c r="A353" s="31">
        <v>343</v>
      </c>
      <c r="B353" s="31" t="s">
        <v>270</v>
      </c>
      <c r="C353" s="31">
        <v>1031.95</v>
      </c>
      <c r="D353" s="40">
        <v>1031.7166666666667</v>
      </c>
      <c r="E353" s="40">
        <v>1020.2333333333333</v>
      </c>
      <c r="F353" s="40">
        <v>1008.5166666666667</v>
      </c>
      <c r="G353" s="40">
        <v>997.0333333333333</v>
      </c>
      <c r="H353" s="40">
        <v>1043.4333333333334</v>
      </c>
      <c r="I353" s="40">
        <v>1054.916666666667</v>
      </c>
      <c r="J353" s="40">
        <v>1066.6333333333334</v>
      </c>
      <c r="K353" s="31">
        <v>1043.2</v>
      </c>
      <c r="L353" s="31">
        <v>1020</v>
      </c>
      <c r="M353" s="31">
        <v>3.7142499999999998</v>
      </c>
      <c r="N353" s="1"/>
      <c r="O353" s="1"/>
    </row>
    <row r="354" spans="1:15" ht="12.75" customHeight="1">
      <c r="A354" s="31">
        <v>344</v>
      </c>
      <c r="B354" s="31" t="s">
        <v>470</v>
      </c>
      <c r="C354" s="31">
        <v>4427.05</v>
      </c>
      <c r="D354" s="40">
        <v>4429.6833333333334</v>
      </c>
      <c r="E354" s="40">
        <v>4409.3666666666668</v>
      </c>
      <c r="F354" s="40">
        <v>4391.6833333333334</v>
      </c>
      <c r="G354" s="40">
        <v>4371.3666666666668</v>
      </c>
      <c r="H354" s="40">
        <v>4447.3666666666668</v>
      </c>
      <c r="I354" s="40">
        <v>4467.6833333333343</v>
      </c>
      <c r="J354" s="40">
        <v>4485.3666666666668</v>
      </c>
      <c r="K354" s="31">
        <v>4450</v>
      </c>
      <c r="L354" s="31">
        <v>4412</v>
      </c>
      <c r="M354" s="31">
        <v>8.6059999999999998E-2</v>
      </c>
      <c r="N354" s="1"/>
      <c r="O354" s="1"/>
    </row>
    <row r="355" spans="1:15" ht="12.75" customHeight="1">
      <c r="A355" s="31">
        <v>345</v>
      </c>
      <c r="B355" s="31" t="s">
        <v>271</v>
      </c>
      <c r="C355" s="31">
        <v>220.25</v>
      </c>
      <c r="D355" s="40">
        <v>220.18333333333331</v>
      </c>
      <c r="E355" s="40">
        <v>218.91666666666663</v>
      </c>
      <c r="F355" s="40">
        <v>217.58333333333331</v>
      </c>
      <c r="G355" s="40">
        <v>216.31666666666663</v>
      </c>
      <c r="H355" s="40">
        <v>221.51666666666662</v>
      </c>
      <c r="I355" s="40">
        <v>222.78333333333333</v>
      </c>
      <c r="J355" s="40">
        <v>224.11666666666662</v>
      </c>
      <c r="K355" s="31">
        <v>221.45</v>
      </c>
      <c r="L355" s="31">
        <v>218.85</v>
      </c>
      <c r="M355" s="31">
        <v>0.84133000000000002</v>
      </c>
      <c r="N355" s="1"/>
      <c r="O355" s="1"/>
    </row>
    <row r="356" spans="1:15" ht="12.75" customHeight="1">
      <c r="A356" s="31">
        <v>346</v>
      </c>
      <c r="B356" s="31" t="s">
        <v>172</v>
      </c>
      <c r="C356" s="31">
        <v>152.05000000000001</v>
      </c>
      <c r="D356" s="40">
        <v>152.04999999999998</v>
      </c>
      <c r="E356" s="40">
        <v>151.24999999999997</v>
      </c>
      <c r="F356" s="40">
        <v>150.44999999999999</v>
      </c>
      <c r="G356" s="40">
        <v>149.64999999999998</v>
      </c>
      <c r="H356" s="40">
        <v>152.84999999999997</v>
      </c>
      <c r="I356" s="40">
        <v>153.64999999999998</v>
      </c>
      <c r="J356" s="40">
        <v>154.44999999999996</v>
      </c>
      <c r="K356" s="31">
        <v>152.85</v>
      </c>
      <c r="L356" s="31">
        <v>151.25</v>
      </c>
      <c r="M356" s="31">
        <v>11.142160000000001</v>
      </c>
      <c r="N356" s="1"/>
      <c r="O356" s="1"/>
    </row>
    <row r="357" spans="1:15" ht="12.75" customHeight="1">
      <c r="A357" s="31">
        <v>347</v>
      </c>
      <c r="B357" s="31" t="s">
        <v>471</v>
      </c>
      <c r="C357" s="31">
        <v>384</v>
      </c>
      <c r="D357" s="40">
        <v>382.5</v>
      </c>
      <c r="E357" s="40">
        <v>379.5</v>
      </c>
      <c r="F357" s="40">
        <v>375</v>
      </c>
      <c r="G357" s="40">
        <v>372</v>
      </c>
      <c r="H357" s="40">
        <v>387</v>
      </c>
      <c r="I357" s="40">
        <v>390</v>
      </c>
      <c r="J357" s="40">
        <v>394.5</v>
      </c>
      <c r="K357" s="31">
        <v>385.5</v>
      </c>
      <c r="L357" s="31">
        <v>378</v>
      </c>
      <c r="M357" s="31">
        <v>2.3847100000000001</v>
      </c>
      <c r="N357" s="1"/>
      <c r="O357" s="1"/>
    </row>
    <row r="358" spans="1:15" ht="12.75" customHeight="1">
      <c r="A358" s="31">
        <v>348</v>
      </c>
      <c r="B358" s="31" t="s">
        <v>173</v>
      </c>
      <c r="C358" s="31">
        <v>39262.300000000003</v>
      </c>
      <c r="D358" s="40">
        <v>39263.666666666672</v>
      </c>
      <c r="E358" s="40">
        <v>39050.683333333342</v>
      </c>
      <c r="F358" s="40">
        <v>38839.066666666673</v>
      </c>
      <c r="G358" s="40">
        <v>38626.083333333343</v>
      </c>
      <c r="H358" s="40">
        <v>39475.28333333334</v>
      </c>
      <c r="I358" s="40">
        <v>39688.266666666677</v>
      </c>
      <c r="J358" s="40">
        <v>39899.883333333339</v>
      </c>
      <c r="K358" s="31">
        <v>39476.65</v>
      </c>
      <c r="L358" s="31">
        <v>39052.050000000003</v>
      </c>
      <c r="M358" s="31">
        <v>2.4850000000000001E-2</v>
      </c>
      <c r="N358" s="1"/>
      <c r="O358" s="1"/>
    </row>
    <row r="359" spans="1:15" ht="12.75" customHeight="1">
      <c r="A359" s="31">
        <v>349</v>
      </c>
      <c r="B359" s="31" t="s">
        <v>174</v>
      </c>
      <c r="C359" s="31">
        <v>2747.95</v>
      </c>
      <c r="D359" s="40">
        <v>2747.0333333333333</v>
      </c>
      <c r="E359" s="40">
        <v>2736.0666666666666</v>
      </c>
      <c r="F359" s="40">
        <v>2724.1833333333334</v>
      </c>
      <c r="G359" s="40">
        <v>2713.2166666666667</v>
      </c>
      <c r="H359" s="40">
        <v>2758.9166666666665</v>
      </c>
      <c r="I359" s="40">
        <v>2769.8833333333328</v>
      </c>
      <c r="J359" s="40">
        <v>2781.7666666666664</v>
      </c>
      <c r="K359" s="31">
        <v>2758</v>
      </c>
      <c r="L359" s="31">
        <v>2735.15</v>
      </c>
      <c r="M359" s="31">
        <v>0.8327</v>
      </c>
      <c r="N359" s="1"/>
      <c r="O359" s="1"/>
    </row>
    <row r="360" spans="1:15" ht="12.75" customHeight="1">
      <c r="A360" s="31">
        <v>350</v>
      </c>
      <c r="B360" s="31" t="s">
        <v>475</v>
      </c>
      <c r="C360" s="31">
        <v>4049.35</v>
      </c>
      <c r="D360" s="40">
        <v>4043.4166666666665</v>
      </c>
      <c r="E360" s="40">
        <v>4015.8833333333332</v>
      </c>
      <c r="F360" s="40">
        <v>3982.4166666666665</v>
      </c>
      <c r="G360" s="40">
        <v>3954.8833333333332</v>
      </c>
      <c r="H360" s="40">
        <v>4076.8833333333332</v>
      </c>
      <c r="I360" s="40">
        <v>4104.416666666667</v>
      </c>
      <c r="J360" s="40">
        <v>4137.8833333333332</v>
      </c>
      <c r="K360" s="31">
        <v>4070.95</v>
      </c>
      <c r="L360" s="31">
        <v>4009.95</v>
      </c>
      <c r="M360" s="31">
        <v>0.26541999999999999</v>
      </c>
      <c r="N360" s="1"/>
      <c r="O360" s="1"/>
    </row>
    <row r="361" spans="1:15" ht="12.75" customHeight="1">
      <c r="A361" s="31">
        <v>351</v>
      </c>
      <c r="B361" s="31" t="s">
        <v>175</v>
      </c>
      <c r="C361" s="31">
        <v>231.75</v>
      </c>
      <c r="D361" s="40">
        <v>231.43333333333331</v>
      </c>
      <c r="E361" s="40">
        <v>230.36666666666662</v>
      </c>
      <c r="F361" s="40">
        <v>228.98333333333332</v>
      </c>
      <c r="G361" s="40">
        <v>227.91666666666663</v>
      </c>
      <c r="H361" s="40">
        <v>232.81666666666661</v>
      </c>
      <c r="I361" s="40">
        <v>233.88333333333327</v>
      </c>
      <c r="J361" s="40">
        <v>235.26666666666659</v>
      </c>
      <c r="K361" s="31">
        <v>232.5</v>
      </c>
      <c r="L361" s="31">
        <v>230.05</v>
      </c>
      <c r="M361" s="31">
        <v>1.36883</v>
      </c>
      <c r="N361" s="1"/>
      <c r="O361" s="1"/>
    </row>
    <row r="362" spans="1:15" ht="12.75" customHeight="1">
      <c r="A362" s="31">
        <v>352</v>
      </c>
      <c r="B362" s="31" t="s">
        <v>176</v>
      </c>
      <c r="C362" s="31">
        <v>137.05000000000001</v>
      </c>
      <c r="D362" s="40">
        <v>136.88333333333333</v>
      </c>
      <c r="E362" s="40">
        <v>136.26666666666665</v>
      </c>
      <c r="F362" s="40">
        <v>135.48333333333332</v>
      </c>
      <c r="G362" s="40">
        <v>134.86666666666665</v>
      </c>
      <c r="H362" s="40">
        <v>137.66666666666666</v>
      </c>
      <c r="I362" s="40">
        <v>138.28333333333333</v>
      </c>
      <c r="J362" s="40">
        <v>139.06666666666666</v>
      </c>
      <c r="K362" s="31">
        <v>137.5</v>
      </c>
      <c r="L362" s="31">
        <v>136.1</v>
      </c>
      <c r="M362" s="31">
        <v>4.62636</v>
      </c>
      <c r="N362" s="1"/>
      <c r="O362" s="1"/>
    </row>
    <row r="363" spans="1:15" ht="12.75" customHeight="1">
      <c r="A363" s="31">
        <v>353</v>
      </c>
      <c r="B363" s="31" t="s">
        <v>177</v>
      </c>
      <c r="C363" s="31">
        <v>5007.55</v>
      </c>
      <c r="D363" s="40">
        <v>5001.1833333333334</v>
      </c>
      <c r="E363" s="40">
        <v>4982.3666666666668</v>
      </c>
      <c r="F363" s="40">
        <v>4957.1833333333334</v>
      </c>
      <c r="G363" s="40">
        <v>4938.3666666666668</v>
      </c>
      <c r="H363" s="40">
        <v>5026.3666666666668</v>
      </c>
      <c r="I363" s="40">
        <v>5045.1833333333343</v>
      </c>
      <c r="J363" s="40">
        <v>5070.3666666666668</v>
      </c>
      <c r="K363" s="31">
        <v>5020</v>
      </c>
      <c r="L363" s="31">
        <v>4976</v>
      </c>
      <c r="M363" s="31">
        <v>7.4329999999999993E-2</v>
      </c>
      <c r="N363" s="1"/>
      <c r="O363" s="1"/>
    </row>
    <row r="364" spans="1:15" ht="12.75" customHeight="1">
      <c r="A364" s="31">
        <v>354</v>
      </c>
      <c r="B364" s="31" t="s">
        <v>274</v>
      </c>
      <c r="C364" s="31">
        <v>14411.5</v>
      </c>
      <c r="D364" s="40">
        <v>14426.216666666667</v>
      </c>
      <c r="E364" s="40">
        <v>14185.483333333334</v>
      </c>
      <c r="F364" s="40">
        <v>13959.466666666667</v>
      </c>
      <c r="G364" s="40">
        <v>13718.733333333334</v>
      </c>
      <c r="H364" s="40">
        <v>14652.233333333334</v>
      </c>
      <c r="I364" s="40">
        <v>14892.966666666667</v>
      </c>
      <c r="J364" s="40">
        <v>15118.983333333334</v>
      </c>
      <c r="K364" s="31">
        <v>14666.95</v>
      </c>
      <c r="L364" s="31">
        <v>14200.2</v>
      </c>
      <c r="M364" s="31">
        <v>1.01E-2</v>
      </c>
      <c r="N364" s="1"/>
      <c r="O364" s="1"/>
    </row>
    <row r="365" spans="1:15" ht="12.75" customHeight="1">
      <c r="A365" s="31">
        <v>355</v>
      </c>
      <c r="B365" s="31" t="s">
        <v>482</v>
      </c>
      <c r="C365" s="31">
        <v>5444.2</v>
      </c>
      <c r="D365" s="40">
        <v>5444.4000000000005</v>
      </c>
      <c r="E365" s="40">
        <v>5404.8000000000011</v>
      </c>
      <c r="F365" s="40">
        <v>5365.4000000000005</v>
      </c>
      <c r="G365" s="40">
        <v>5325.8000000000011</v>
      </c>
      <c r="H365" s="40">
        <v>5483.8000000000011</v>
      </c>
      <c r="I365" s="40">
        <v>5523.4000000000015</v>
      </c>
      <c r="J365" s="40">
        <v>5562.8000000000011</v>
      </c>
      <c r="K365" s="31">
        <v>5484</v>
      </c>
      <c r="L365" s="31">
        <v>5405</v>
      </c>
      <c r="M365" s="31">
        <v>1.8370000000000001E-2</v>
      </c>
      <c r="N365" s="1"/>
      <c r="O365" s="1"/>
    </row>
    <row r="366" spans="1:15" ht="12.75" customHeight="1">
      <c r="A366" s="31">
        <v>356</v>
      </c>
      <c r="B366" s="31" t="s">
        <v>476</v>
      </c>
      <c r="C366" s="31">
        <v>225.25</v>
      </c>
      <c r="D366" s="40">
        <v>224.26666666666665</v>
      </c>
      <c r="E366" s="40">
        <v>221.5333333333333</v>
      </c>
      <c r="F366" s="40">
        <v>217.81666666666666</v>
      </c>
      <c r="G366" s="40">
        <v>215.08333333333331</v>
      </c>
      <c r="H366" s="40">
        <v>227.98333333333329</v>
      </c>
      <c r="I366" s="40">
        <v>230.71666666666664</v>
      </c>
      <c r="J366" s="40">
        <v>234.43333333333328</v>
      </c>
      <c r="K366" s="31">
        <v>227</v>
      </c>
      <c r="L366" s="31">
        <v>220.55</v>
      </c>
      <c r="M366" s="31">
        <v>3.8927999999999998</v>
      </c>
      <c r="N366" s="1"/>
      <c r="O366" s="1"/>
    </row>
    <row r="367" spans="1:15" ht="12.75" customHeight="1">
      <c r="A367" s="31">
        <v>357</v>
      </c>
      <c r="B367" s="31" t="s">
        <v>477</v>
      </c>
      <c r="C367" s="31">
        <v>1024.3</v>
      </c>
      <c r="D367" s="40">
        <v>1017.9333333333333</v>
      </c>
      <c r="E367" s="40">
        <v>1000.9666666666665</v>
      </c>
      <c r="F367" s="40">
        <v>977.63333333333321</v>
      </c>
      <c r="G367" s="40">
        <v>960.6666666666664</v>
      </c>
      <c r="H367" s="40">
        <v>1041.2666666666664</v>
      </c>
      <c r="I367" s="40">
        <v>1058.2333333333336</v>
      </c>
      <c r="J367" s="40">
        <v>1081.5666666666666</v>
      </c>
      <c r="K367" s="31">
        <v>1034.9000000000001</v>
      </c>
      <c r="L367" s="31">
        <v>994.6</v>
      </c>
      <c r="M367" s="31">
        <v>0.33767999999999998</v>
      </c>
      <c r="N367" s="1"/>
      <c r="O367" s="1"/>
    </row>
    <row r="368" spans="1:15" ht="12.75" customHeight="1">
      <c r="A368" s="31">
        <v>358</v>
      </c>
      <c r="B368" s="31" t="s">
        <v>178</v>
      </c>
      <c r="C368" s="31">
        <v>2408</v>
      </c>
      <c r="D368" s="40">
        <v>2399.2333333333331</v>
      </c>
      <c r="E368" s="40">
        <v>2383.4666666666662</v>
      </c>
      <c r="F368" s="40">
        <v>2358.9333333333329</v>
      </c>
      <c r="G368" s="40">
        <v>2343.1666666666661</v>
      </c>
      <c r="H368" s="40">
        <v>2423.7666666666664</v>
      </c>
      <c r="I368" s="40">
        <v>2439.5333333333338</v>
      </c>
      <c r="J368" s="40">
        <v>2464.0666666666666</v>
      </c>
      <c r="K368" s="31">
        <v>2415</v>
      </c>
      <c r="L368" s="31">
        <v>2374.6999999999998</v>
      </c>
      <c r="M368" s="31">
        <v>1.6145</v>
      </c>
      <c r="N368" s="1"/>
      <c r="O368" s="1"/>
    </row>
    <row r="369" spans="1:15" ht="12.75" customHeight="1">
      <c r="A369" s="31">
        <v>359</v>
      </c>
      <c r="B369" s="31" t="s">
        <v>179</v>
      </c>
      <c r="C369" s="31">
        <v>2767.7</v>
      </c>
      <c r="D369" s="40">
        <v>2762.0666666666671</v>
      </c>
      <c r="E369" s="40">
        <v>2746.6333333333341</v>
      </c>
      <c r="F369" s="40">
        <v>2725.5666666666671</v>
      </c>
      <c r="G369" s="40">
        <v>2710.1333333333341</v>
      </c>
      <c r="H369" s="40">
        <v>2783.1333333333341</v>
      </c>
      <c r="I369" s="40">
        <v>2798.5666666666675</v>
      </c>
      <c r="J369" s="40">
        <v>2819.6333333333341</v>
      </c>
      <c r="K369" s="31">
        <v>2777.5</v>
      </c>
      <c r="L369" s="31">
        <v>2741</v>
      </c>
      <c r="M369" s="31">
        <v>0.60963000000000001</v>
      </c>
      <c r="N369" s="1"/>
      <c r="O369" s="1"/>
    </row>
    <row r="370" spans="1:15" ht="12.75" customHeight="1">
      <c r="A370" s="31">
        <v>360</v>
      </c>
      <c r="B370" s="31" t="s">
        <v>180</v>
      </c>
      <c r="C370" s="31">
        <v>41.9</v>
      </c>
      <c r="D370" s="40">
        <v>41.833333333333329</v>
      </c>
      <c r="E370" s="40">
        <v>41.61666666666666</v>
      </c>
      <c r="F370" s="40">
        <v>41.333333333333329</v>
      </c>
      <c r="G370" s="40">
        <v>41.11666666666666</v>
      </c>
      <c r="H370" s="40">
        <v>42.11666666666666</v>
      </c>
      <c r="I370" s="40">
        <v>42.333333333333329</v>
      </c>
      <c r="J370" s="40">
        <v>42.61666666666666</v>
      </c>
      <c r="K370" s="31">
        <v>42.05</v>
      </c>
      <c r="L370" s="31">
        <v>41.55</v>
      </c>
      <c r="M370" s="31">
        <v>130.72027</v>
      </c>
      <c r="N370" s="1"/>
      <c r="O370" s="1"/>
    </row>
    <row r="371" spans="1:15" ht="12.75" customHeight="1">
      <c r="A371" s="31">
        <v>361</v>
      </c>
      <c r="B371" s="31" t="s">
        <v>473</v>
      </c>
      <c r="C371" s="31">
        <v>489.7</v>
      </c>
      <c r="D371" s="40">
        <v>489.40000000000003</v>
      </c>
      <c r="E371" s="40">
        <v>484.80000000000007</v>
      </c>
      <c r="F371" s="40">
        <v>479.90000000000003</v>
      </c>
      <c r="G371" s="40">
        <v>475.30000000000007</v>
      </c>
      <c r="H371" s="40">
        <v>494.30000000000007</v>
      </c>
      <c r="I371" s="40">
        <v>498.90000000000009</v>
      </c>
      <c r="J371" s="40">
        <v>503.80000000000007</v>
      </c>
      <c r="K371" s="31">
        <v>494</v>
      </c>
      <c r="L371" s="31">
        <v>484.5</v>
      </c>
      <c r="M371" s="31">
        <v>0.41153000000000001</v>
      </c>
      <c r="N371" s="1"/>
      <c r="O371" s="1"/>
    </row>
    <row r="372" spans="1:15" ht="12.75" customHeight="1">
      <c r="A372" s="31">
        <v>362</v>
      </c>
      <c r="B372" s="31" t="s">
        <v>474</v>
      </c>
      <c r="C372" s="31">
        <v>341.65</v>
      </c>
      <c r="D372" s="40">
        <v>342.31666666666666</v>
      </c>
      <c r="E372" s="40">
        <v>336.0333333333333</v>
      </c>
      <c r="F372" s="40">
        <v>330.41666666666663</v>
      </c>
      <c r="G372" s="40">
        <v>324.13333333333327</v>
      </c>
      <c r="H372" s="40">
        <v>347.93333333333334</v>
      </c>
      <c r="I372" s="40">
        <v>354.21666666666675</v>
      </c>
      <c r="J372" s="40">
        <v>359.83333333333337</v>
      </c>
      <c r="K372" s="31">
        <v>348.6</v>
      </c>
      <c r="L372" s="31">
        <v>336.7</v>
      </c>
      <c r="M372" s="31">
        <v>1.0698399999999999</v>
      </c>
      <c r="N372" s="1"/>
      <c r="O372" s="1"/>
    </row>
    <row r="373" spans="1:15" ht="12.75" customHeight="1">
      <c r="A373" s="31">
        <v>363</v>
      </c>
      <c r="B373" s="31" t="s">
        <v>272</v>
      </c>
      <c r="C373" s="31">
        <v>2392.4499999999998</v>
      </c>
      <c r="D373" s="40">
        <v>2382.5166666666664</v>
      </c>
      <c r="E373" s="40">
        <v>2360.0333333333328</v>
      </c>
      <c r="F373" s="40">
        <v>2327.6166666666663</v>
      </c>
      <c r="G373" s="40">
        <v>2305.1333333333328</v>
      </c>
      <c r="H373" s="40">
        <v>2414.9333333333329</v>
      </c>
      <c r="I373" s="40">
        <v>2437.4166666666665</v>
      </c>
      <c r="J373" s="40">
        <v>2469.833333333333</v>
      </c>
      <c r="K373" s="31">
        <v>2405</v>
      </c>
      <c r="L373" s="31">
        <v>2350.1</v>
      </c>
      <c r="M373" s="31">
        <v>1.3420300000000001</v>
      </c>
      <c r="N373" s="1"/>
      <c r="O373" s="1"/>
    </row>
    <row r="374" spans="1:15" ht="12.75" customHeight="1">
      <c r="A374" s="31">
        <v>364</v>
      </c>
      <c r="B374" s="31" t="s">
        <v>478</v>
      </c>
      <c r="C374" s="31">
        <v>912.15</v>
      </c>
      <c r="D374" s="40">
        <v>913.5333333333333</v>
      </c>
      <c r="E374" s="40">
        <v>907.46666666666658</v>
      </c>
      <c r="F374" s="40">
        <v>902.7833333333333</v>
      </c>
      <c r="G374" s="40">
        <v>896.71666666666658</v>
      </c>
      <c r="H374" s="40">
        <v>918.21666666666658</v>
      </c>
      <c r="I374" s="40">
        <v>924.28333333333319</v>
      </c>
      <c r="J374" s="40">
        <v>928.96666666666658</v>
      </c>
      <c r="K374" s="31">
        <v>919.6</v>
      </c>
      <c r="L374" s="31">
        <v>908.85</v>
      </c>
      <c r="M374" s="31">
        <v>5.0029999999999998E-2</v>
      </c>
      <c r="N374" s="1"/>
      <c r="O374" s="1"/>
    </row>
    <row r="375" spans="1:15" ht="12.75" customHeight="1">
      <c r="A375" s="31">
        <v>365</v>
      </c>
      <c r="B375" s="31" t="s">
        <v>479</v>
      </c>
      <c r="C375" s="31">
        <v>1714.15</v>
      </c>
      <c r="D375" s="40">
        <v>1711</v>
      </c>
      <c r="E375" s="40">
        <v>1682</v>
      </c>
      <c r="F375" s="40">
        <v>1649.85</v>
      </c>
      <c r="G375" s="40">
        <v>1620.85</v>
      </c>
      <c r="H375" s="40">
        <v>1743.15</v>
      </c>
      <c r="I375" s="40">
        <v>1772.15</v>
      </c>
      <c r="J375" s="40">
        <v>1804.3000000000002</v>
      </c>
      <c r="K375" s="31">
        <v>1740</v>
      </c>
      <c r="L375" s="31">
        <v>1678.85</v>
      </c>
      <c r="M375" s="31">
        <v>1.47377</v>
      </c>
      <c r="N375" s="1"/>
      <c r="O375" s="1"/>
    </row>
    <row r="376" spans="1:15" ht="12.75" customHeight="1">
      <c r="A376" s="31">
        <v>366</v>
      </c>
      <c r="B376" s="31" t="s">
        <v>874</v>
      </c>
      <c r="C376" s="31">
        <v>178.9</v>
      </c>
      <c r="D376" s="40">
        <v>176.54999999999998</v>
      </c>
      <c r="E376" s="40">
        <v>172.74999999999997</v>
      </c>
      <c r="F376" s="40">
        <v>166.6</v>
      </c>
      <c r="G376" s="40">
        <v>162.79999999999998</v>
      </c>
      <c r="H376" s="40">
        <v>182.69999999999996</v>
      </c>
      <c r="I376" s="40">
        <v>186.49999999999997</v>
      </c>
      <c r="J376" s="40">
        <v>192.64999999999995</v>
      </c>
      <c r="K376" s="31">
        <v>180.35</v>
      </c>
      <c r="L376" s="31">
        <v>170.4</v>
      </c>
      <c r="M376" s="31">
        <v>94.436220000000006</v>
      </c>
      <c r="N376" s="1"/>
      <c r="O376" s="1"/>
    </row>
    <row r="377" spans="1:15" ht="12.75" customHeight="1">
      <c r="A377" s="31">
        <v>367</v>
      </c>
      <c r="B377" s="31" t="s">
        <v>181</v>
      </c>
      <c r="C377" s="31">
        <v>185.05</v>
      </c>
      <c r="D377" s="40">
        <v>185.04999999999998</v>
      </c>
      <c r="E377" s="40">
        <v>184.24999999999997</v>
      </c>
      <c r="F377" s="40">
        <v>183.45</v>
      </c>
      <c r="G377" s="40">
        <v>182.64999999999998</v>
      </c>
      <c r="H377" s="40">
        <v>185.84999999999997</v>
      </c>
      <c r="I377" s="40">
        <v>186.64999999999998</v>
      </c>
      <c r="J377" s="40">
        <v>187.44999999999996</v>
      </c>
      <c r="K377" s="31">
        <v>185.85</v>
      </c>
      <c r="L377" s="31">
        <v>184.25</v>
      </c>
      <c r="M377" s="31">
        <v>6.22661</v>
      </c>
      <c r="N377" s="1"/>
      <c r="O377" s="1"/>
    </row>
    <row r="378" spans="1:15" ht="12.75" customHeight="1">
      <c r="A378" s="31">
        <v>368</v>
      </c>
      <c r="B378" s="31" t="s">
        <v>291</v>
      </c>
      <c r="C378" s="31">
        <v>2315.6</v>
      </c>
      <c r="D378" s="40">
        <v>2314.8666666666668</v>
      </c>
      <c r="E378" s="40">
        <v>2285.7333333333336</v>
      </c>
      <c r="F378" s="40">
        <v>2255.8666666666668</v>
      </c>
      <c r="G378" s="40">
        <v>2226.7333333333336</v>
      </c>
      <c r="H378" s="40">
        <v>2344.7333333333336</v>
      </c>
      <c r="I378" s="40">
        <v>2373.8666666666668</v>
      </c>
      <c r="J378" s="40">
        <v>2403.7333333333336</v>
      </c>
      <c r="K378" s="31">
        <v>2344</v>
      </c>
      <c r="L378" s="31">
        <v>2285</v>
      </c>
      <c r="M378" s="31">
        <v>9.5930000000000001E-2</v>
      </c>
      <c r="N378" s="1"/>
      <c r="O378" s="1"/>
    </row>
    <row r="379" spans="1:15" ht="12.75" customHeight="1">
      <c r="A379" s="31">
        <v>369</v>
      </c>
      <c r="B379" s="31" t="s">
        <v>875</v>
      </c>
      <c r="C379" s="31">
        <v>354.45</v>
      </c>
      <c r="D379" s="40">
        <v>355.88333333333338</v>
      </c>
      <c r="E379" s="40">
        <v>350.76666666666677</v>
      </c>
      <c r="F379" s="40">
        <v>347.08333333333337</v>
      </c>
      <c r="G379" s="40">
        <v>341.96666666666675</v>
      </c>
      <c r="H379" s="40">
        <v>359.56666666666678</v>
      </c>
      <c r="I379" s="40">
        <v>364.68333333333345</v>
      </c>
      <c r="J379" s="40">
        <v>368.36666666666679</v>
      </c>
      <c r="K379" s="31">
        <v>361</v>
      </c>
      <c r="L379" s="31">
        <v>352.2</v>
      </c>
      <c r="M379" s="31">
        <v>1.22882</v>
      </c>
      <c r="N379" s="1"/>
      <c r="O379" s="1"/>
    </row>
    <row r="380" spans="1:15" ht="12.75" customHeight="1">
      <c r="A380" s="31">
        <v>370</v>
      </c>
      <c r="B380" s="31" t="s">
        <v>273</v>
      </c>
      <c r="C380" s="31">
        <v>470.2</v>
      </c>
      <c r="D380" s="40">
        <v>470.60000000000008</v>
      </c>
      <c r="E380" s="40">
        <v>466.20000000000016</v>
      </c>
      <c r="F380" s="40">
        <v>462.2000000000001</v>
      </c>
      <c r="G380" s="40">
        <v>457.80000000000018</v>
      </c>
      <c r="H380" s="40">
        <v>474.60000000000014</v>
      </c>
      <c r="I380" s="40">
        <v>479.00000000000011</v>
      </c>
      <c r="J380" s="40">
        <v>483.00000000000011</v>
      </c>
      <c r="K380" s="31">
        <v>475</v>
      </c>
      <c r="L380" s="31">
        <v>466.6</v>
      </c>
      <c r="M380" s="31">
        <v>2.23691</v>
      </c>
      <c r="N380" s="1"/>
      <c r="O380" s="1"/>
    </row>
    <row r="381" spans="1:15" ht="12.75" customHeight="1">
      <c r="A381" s="31">
        <v>371</v>
      </c>
      <c r="B381" s="31" t="s">
        <v>480</v>
      </c>
      <c r="C381" s="31">
        <v>760.4</v>
      </c>
      <c r="D381" s="40">
        <v>762.43333333333339</v>
      </c>
      <c r="E381" s="40">
        <v>755.96666666666681</v>
      </c>
      <c r="F381" s="40">
        <v>751.53333333333342</v>
      </c>
      <c r="G381" s="40">
        <v>745.06666666666683</v>
      </c>
      <c r="H381" s="40">
        <v>766.86666666666679</v>
      </c>
      <c r="I381" s="40">
        <v>773.33333333333348</v>
      </c>
      <c r="J381" s="40">
        <v>777.76666666666677</v>
      </c>
      <c r="K381" s="31">
        <v>768.9</v>
      </c>
      <c r="L381" s="31">
        <v>758</v>
      </c>
      <c r="M381" s="31">
        <v>1.1794</v>
      </c>
      <c r="N381" s="1"/>
      <c r="O381" s="1"/>
    </row>
    <row r="382" spans="1:15" ht="12.75" customHeight="1">
      <c r="A382" s="31">
        <v>372</v>
      </c>
      <c r="B382" s="31" t="s">
        <v>481</v>
      </c>
      <c r="C382" s="31">
        <v>123.75</v>
      </c>
      <c r="D382" s="40">
        <v>123.35000000000001</v>
      </c>
      <c r="E382" s="40">
        <v>122.40000000000002</v>
      </c>
      <c r="F382" s="40">
        <v>121.05000000000001</v>
      </c>
      <c r="G382" s="40">
        <v>120.10000000000002</v>
      </c>
      <c r="H382" s="40">
        <v>124.70000000000002</v>
      </c>
      <c r="I382" s="40">
        <v>125.65</v>
      </c>
      <c r="J382" s="40">
        <v>127.00000000000001</v>
      </c>
      <c r="K382" s="31">
        <v>124.3</v>
      </c>
      <c r="L382" s="31">
        <v>122</v>
      </c>
      <c r="M382" s="31">
        <v>0.80501999999999996</v>
      </c>
      <c r="N382" s="1"/>
      <c r="O382" s="1"/>
    </row>
    <row r="383" spans="1:15" ht="12.75" customHeight="1">
      <c r="A383" s="31">
        <v>373</v>
      </c>
      <c r="B383" s="31" t="s">
        <v>183</v>
      </c>
      <c r="C383" s="31">
        <v>1763.85</v>
      </c>
      <c r="D383" s="40">
        <v>1759.9833333333333</v>
      </c>
      <c r="E383" s="40">
        <v>1749.9666666666667</v>
      </c>
      <c r="F383" s="40">
        <v>1736.0833333333333</v>
      </c>
      <c r="G383" s="40">
        <v>1726.0666666666666</v>
      </c>
      <c r="H383" s="40">
        <v>1773.8666666666668</v>
      </c>
      <c r="I383" s="40">
        <v>1783.8833333333337</v>
      </c>
      <c r="J383" s="40">
        <v>1797.7666666666669</v>
      </c>
      <c r="K383" s="31">
        <v>1770</v>
      </c>
      <c r="L383" s="31">
        <v>1746.1</v>
      </c>
      <c r="M383" s="31">
        <v>1.5326900000000001</v>
      </c>
      <c r="N383" s="1"/>
      <c r="O383" s="1"/>
    </row>
    <row r="384" spans="1:15" ht="12.75" customHeight="1">
      <c r="A384" s="31">
        <v>374</v>
      </c>
      <c r="B384" s="31" t="s">
        <v>483</v>
      </c>
      <c r="C384" s="31">
        <v>880.85</v>
      </c>
      <c r="D384" s="40">
        <v>884.28333333333342</v>
      </c>
      <c r="E384" s="40">
        <v>869.86666666666679</v>
      </c>
      <c r="F384" s="40">
        <v>858.88333333333333</v>
      </c>
      <c r="G384" s="40">
        <v>844.4666666666667</v>
      </c>
      <c r="H384" s="40">
        <v>895.26666666666688</v>
      </c>
      <c r="I384" s="40">
        <v>909.68333333333362</v>
      </c>
      <c r="J384" s="40">
        <v>920.66666666666697</v>
      </c>
      <c r="K384" s="31">
        <v>898.7</v>
      </c>
      <c r="L384" s="31">
        <v>873.3</v>
      </c>
      <c r="M384" s="31">
        <v>0.12590000000000001</v>
      </c>
      <c r="N384" s="1"/>
      <c r="O384" s="1"/>
    </row>
    <row r="385" spans="1:15" ht="12.75" customHeight="1">
      <c r="A385" s="31">
        <v>375</v>
      </c>
      <c r="B385" s="31" t="s">
        <v>485</v>
      </c>
      <c r="C385" s="31">
        <v>1051.5999999999999</v>
      </c>
      <c r="D385" s="40">
        <v>1043.8500000000001</v>
      </c>
      <c r="E385" s="40">
        <v>1027.7500000000002</v>
      </c>
      <c r="F385" s="40">
        <v>1003.9000000000001</v>
      </c>
      <c r="G385" s="40">
        <v>987.80000000000018</v>
      </c>
      <c r="H385" s="40">
        <v>1067.7000000000003</v>
      </c>
      <c r="I385" s="40">
        <v>1083.8000000000002</v>
      </c>
      <c r="J385" s="40">
        <v>1107.6500000000003</v>
      </c>
      <c r="K385" s="31">
        <v>1059.95</v>
      </c>
      <c r="L385" s="31">
        <v>1020</v>
      </c>
      <c r="M385" s="31">
        <v>1.19434</v>
      </c>
      <c r="N385" s="1"/>
      <c r="O385" s="1"/>
    </row>
    <row r="386" spans="1:15" ht="12.75" customHeight="1">
      <c r="A386" s="31">
        <v>376</v>
      </c>
      <c r="B386" s="31" t="s">
        <v>876</v>
      </c>
      <c r="C386" s="31">
        <v>123.5</v>
      </c>
      <c r="D386" s="40">
        <v>122.98333333333333</v>
      </c>
      <c r="E386" s="40">
        <v>122.01666666666667</v>
      </c>
      <c r="F386" s="40">
        <v>120.53333333333333</v>
      </c>
      <c r="G386" s="40">
        <v>119.56666666666666</v>
      </c>
      <c r="H386" s="40">
        <v>124.46666666666667</v>
      </c>
      <c r="I386" s="40">
        <v>125.43333333333334</v>
      </c>
      <c r="J386" s="40">
        <v>126.91666666666667</v>
      </c>
      <c r="K386" s="31">
        <v>123.95</v>
      </c>
      <c r="L386" s="31">
        <v>121.5</v>
      </c>
      <c r="M386" s="31">
        <v>5.39635</v>
      </c>
      <c r="N386" s="1"/>
      <c r="O386" s="1"/>
    </row>
    <row r="387" spans="1:15" ht="12.75" customHeight="1">
      <c r="A387" s="31">
        <v>377</v>
      </c>
      <c r="B387" s="31" t="s">
        <v>487</v>
      </c>
      <c r="C387" s="31">
        <v>216.8</v>
      </c>
      <c r="D387" s="40">
        <v>216.93333333333331</v>
      </c>
      <c r="E387" s="40">
        <v>215.36666666666662</v>
      </c>
      <c r="F387" s="40">
        <v>213.93333333333331</v>
      </c>
      <c r="G387" s="40">
        <v>212.36666666666662</v>
      </c>
      <c r="H387" s="40">
        <v>218.36666666666662</v>
      </c>
      <c r="I387" s="40">
        <v>219.93333333333328</v>
      </c>
      <c r="J387" s="40">
        <v>221.36666666666662</v>
      </c>
      <c r="K387" s="31">
        <v>218.5</v>
      </c>
      <c r="L387" s="31">
        <v>215.5</v>
      </c>
      <c r="M387" s="31">
        <v>4.89133</v>
      </c>
      <c r="N387" s="1"/>
      <c r="O387" s="1"/>
    </row>
    <row r="388" spans="1:15" ht="12.75" customHeight="1">
      <c r="A388" s="31">
        <v>378</v>
      </c>
      <c r="B388" s="31" t="s">
        <v>488</v>
      </c>
      <c r="C388" s="31">
        <v>638.29999999999995</v>
      </c>
      <c r="D388" s="40">
        <v>640.31666666666661</v>
      </c>
      <c r="E388" s="40">
        <v>635.98333333333323</v>
      </c>
      <c r="F388" s="40">
        <v>633.66666666666663</v>
      </c>
      <c r="G388" s="40">
        <v>629.33333333333326</v>
      </c>
      <c r="H388" s="40">
        <v>642.63333333333321</v>
      </c>
      <c r="I388" s="40">
        <v>646.9666666666667</v>
      </c>
      <c r="J388" s="40">
        <v>649.28333333333319</v>
      </c>
      <c r="K388" s="31">
        <v>644.65</v>
      </c>
      <c r="L388" s="31">
        <v>638</v>
      </c>
      <c r="M388" s="31">
        <v>0.15640000000000001</v>
      </c>
      <c r="N388" s="1"/>
      <c r="O388" s="1"/>
    </row>
    <row r="389" spans="1:15" ht="12.75" customHeight="1">
      <c r="A389" s="31">
        <v>379</v>
      </c>
      <c r="B389" s="31" t="s">
        <v>489</v>
      </c>
      <c r="C389" s="31">
        <v>269.5</v>
      </c>
      <c r="D389" s="40">
        <v>269.33333333333331</v>
      </c>
      <c r="E389" s="40">
        <v>268.71666666666664</v>
      </c>
      <c r="F389" s="40">
        <v>267.93333333333334</v>
      </c>
      <c r="G389" s="40">
        <v>267.31666666666666</v>
      </c>
      <c r="H389" s="40">
        <v>270.11666666666662</v>
      </c>
      <c r="I389" s="40">
        <v>270.73333333333329</v>
      </c>
      <c r="J389" s="40">
        <v>271.51666666666659</v>
      </c>
      <c r="K389" s="31">
        <v>269.95</v>
      </c>
      <c r="L389" s="31">
        <v>268.55</v>
      </c>
      <c r="M389" s="31">
        <v>0.61238000000000004</v>
      </c>
      <c r="N389" s="1"/>
      <c r="O389" s="1"/>
    </row>
    <row r="390" spans="1:15" ht="12.75" customHeight="1">
      <c r="A390" s="31">
        <v>380</v>
      </c>
      <c r="B390" s="31" t="s">
        <v>184</v>
      </c>
      <c r="C390" s="31">
        <v>1086.5999999999999</v>
      </c>
      <c r="D390" s="40">
        <v>1085.6166666666666</v>
      </c>
      <c r="E390" s="40">
        <v>1076.4333333333332</v>
      </c>
      <c r="F390" s="40">
        <v>1066.2666666666667</v>
      </c>
      <c r="G390" s="40">
        <v>1057.0833333333333</v>
      </c>
      <c r="H390" s="40">
        <v>1095.7833333333331</v>
      </c>
      <c r="I390" s="40">
        <v>1104.9666666666665</v>
      </c>
      <c r="J390" s="40">
        <v>1115.133333333333</v>
      </c>
      <c r="K390" s="31">
        <v>1094.8</v>
      </c>
      <c r="L390" s="31">
        <v>1075.45</v>
      </c>
      <c r="M390" s="31">
        <v>0.98863999999999996</v>
      </c>
      <c r="N390" s="1"/>
      <c r="O390" s="1"/>
    </row>
    <row r="391" spans="1:15" ht="12.75" customHeight="1">
      <c r="A391" s="31">
        <v>381</v>
      </c>
      <c r="B391" s="31" t="s">
        <v>491</v>
      </c>
      <c r="C391" s="31">
        <v>2176.35</v>
      </c>
      <c r="D391" s="40">
        <v>2175.4499999999998</v>
      </c>
      <c r="E391" s="40">
        <v>2151.9499999999998</v>
      </c>
      <c r="F391" s="40">
        <v>2127.5500000000002</v>
      </c>
      <c r="G391" s="40">
        <v>2104.0500000000002</v>
      </c>
      <c r="H391" s="40">
        <v>2199.8499999999995</v>
      </c>
      <c r="I391" s="40">
        <v>2223.3499999999995</v>
      </c>
      <c r="J391" s="40">
        <v>2247.7499999999991</v>
      </c>
      <c r="K391" s="31">
        <v>2198.9499999999998</v>
      </c>
      <c r="L391" s="31">
        <v>2151.0500000000002</v>
      </c>
      <c r="M391" s="31">
        <v>1.286E-2</v>
      </c>
      <c r="N391" s="1"/>
      <c r="O391" s="1"/>
    </row>
    <row r="392" spans="1:15" ht="12.75" customHeight="1">
      <c r="A392" s="31">
        <v>382</v>
      </c>
      <c r="B392" s="31" t="s">
        <v>185</v>
      </c>
      <c r="C392" s="31">
        <v>203.55</v>
      </c>
      <c r="D392" s="40">
        <v>204.20000000000002</v>
      </c>
      <c r="E392" s="40">
        <v>202.40000000000003</v>
      </c>
      <c r="F392" s="40">
        <v>201.25000000000003</v>
      </c>
      <c r="G392" s="40">
        <v>199.45000000000005</v>
      </c>
      <c r="H392" s="40">
        <v>205.35000000000002</v>
      </c>
      <c r="I392" s="40">
        <v>207.15000000000003</v>
      </c>
      <c r="J392" s="40">
        <v>208.3</v>
      </c>
      <c r="K392" s="31">
        <v>206</v>
      </c>
      <c r="L392" s="31">
        <v>203.05</v>
      </c>
      <c r="M392" s="31">
        <v>10.59211</v>
      </c>
      <c r="N392" s="1"/>
      <c r="O392" s="1"/>
    </row>
    <row r="393" spans="1:15" ht="12.75" customHeight="1">
      <c r="A393" s="31">
        <v>383</v>
      </c>
      <c r="B393" s="31" t="s">
        <v>490</v>
      </c>
      <c r="C393" s="31">
        <v>78.650000000000006</v>
      </c>
      <c r="D393" s="40">
        <v>78.650000000000006</v>
      </c>
      <c r="E393" s="40">
        <v>78.350000000000009</v>
      </c>
      <c r="F393" s="40">
        <v>78.05</v>
      </c>
      <c r="G393" s="40">
        <v>77.75</v>
      </c>
      <c r="H393" s="40">
        <v>78.950000000000017</v>
      </c>
      <c r="I393" s="40">
        <v>79.250000000000028</v>
      </c>
      <c r="J393" s="40">
        <v>79.550000000000026</v>
      </c>
      <c r="K393" s="31">
        <v>78.95</v>
      </c>
      <c r="L393" s="31">
        <v>78.349999999999994</v>
      </c>
      <c r="M393" s="31">
        <v>1.9832399999999999</v>
      </c>
      <c r="N393" s="1"/>
      <c r="O393" s="1"/>
    </row>
    <row r="394" spans="1:15" ht="12.75" customHeight="1">
      <c r="A394" s="31">
        <v>384</v>
      </c>
      <c r="B394" s="31" t="s">
        <v>186</v>
      </c>
      <c r="C394" s="31">
        <v>153.30000000000001</v>
      </c>
      <c r="D394" s="40">
        <v>153.36666666666667</v>
      </c>
      <c r="E394" s="40">
        <v>152.78333333333336</v>
      </c>
      <c r="F394" s="40">
        <v>152.26666666666668</v>
      </c>
      <c r="G394" s="40">
        <v>151.68333333333337</v>
      </c>
      <c r="H394" s="40">
        <v>153.88333333333335</v>
      </c>
      <c r="I394" s="40">
        <v>154.46666666666667</v>
      </c>
      <c r="J394" s="40">
        <v>154.98333333333335</v>
      </c>
      <c r="K394" s="31">
        <v>153.94999999999999</v>
      </c>
      <c r="L394" s="31">
        <v>152.85</v>
      </c>
      <c r="M394" s="31">
        <v>4.4643899999999999</v>
      </c>
      <c r="N394" s="1"/>
      <c r="O394" s="1"/>
    </row>
    <row r="395" spans="1:15" ht="12.75" customHeight="1">
      <c r="A395" s="31">
        <v>385</v>
      </c>
      <c r="B395" s="31" t="s">
        <v>492</v>
      </c>
      <c r="C395" s="31">
        <v>147.5</v>
      </c>
      <c r="D395" s="40">
        <v>147.06666666666669</v>
      </c>
      <c r="E395" s="40">
        <v>145.08333333333337</v>
      </c>
      <c r="F395" s="40">
        <v>142.66666666666669</v>
      </c>
      <c r="G395" s="40">
        <v>140.68333333333337</v>
      </c>
      <c r="H395" s="40">
        <v>149.48333333333338</v>
      </c>
      <c r="I395" s="40">
        <v>151.46666666666667</v>
      </c>
      <c r="J395" s="40">
        <v>153.88333333333338</v>
      </c>
      <c r="K395" s="31">
        <v>149.05000000000001</v>
      </c>
      <c r="L395" s="31">
        <v>144.65</v>
      </c>
      <c r="M395" s="31">
        <v>4.4738199999999999</v>
      </c>
      <c r="N395" s="1"/>
      <c r="O395" s="1"/>
    </row>
    <row r="396" spans="1:15" ht="12.75" customHeight="1">
      <c r="A396" s="31">
        <v>386</v>
      </c>
      <c r="B396" s="31" t="s">
        <v>493</v>
      </c>
      <c r="C396" s="31">
        <v>1436.2</v>
      </c>
      <c r="D396" s="40">
        <v>1436.7333333333333</v>
      </c>
      <c r="E396" s="40">
        <v>1425.4666666666667</v>
      </c>
      <c r="F396" s="40">
        <v>1414.7333333333333</v>
      </c>
      <c r="G396" s="40">
        <v>1403.4666666666667</v>
      </c>
      <c r="H396" s="40">
        <v>1447.4666666666667</v>
      </c>
      <c r="I396" s="40">
        <v>1458.7333333333336</v>
      </c>
      <c r="J396" s="40">
        <v>1469.4666666666667</v>
      </c>
      <c r="K396" s="31">
        <v>1448</v>
      </c>
      <c r="L396" s="31">
        <v>1426</v>
      </c>
      <c r="M396" s="31">
        <v>1.5418700000000001</v>
      </c>
      <c r="N396" s="1"/>
      <c r="O396" s="1"/>
    </row>
    <row r="397" spans="1:15" ht="12.75" customHeight="1">
      <c r="A397" s="31">
        <v>387</v>
      </c>
      <c r="B397" s="31" t="s">
        <v>187</v>
      </c>
      <c r="C397" s="31">
        <v>2498.85</v>
      </c>
      <c r="D397" s="40">
        <v>2497.9166666666665</v>
      </c>
      <c r="E397" s="40">
        <v>2490.9333333333329</v>
      </c>
      <c r="F397" s="40">
        <v>2483.0166666666664</v>
      </c>
      <c r="G397" s="40">
        <v>2476.0333333333328</v>
      </c>
      <c r="H397" s="40">
        <v>2505.833333333333</v>
      </c>
      <c r="I397" s="40">
        <v>2512.8166666666666</v>
      </c>
      <c r="J397" s="40">
        <v>2520.7333333333331</v>
      </c>
      <c r="K397" s="31">
        <v>2504.9</v>
      </c>
      <c r="L397" s="31">
        <v>2490</v>
      </c>
      <c r="M397" s="31">
        <v>7.8715999999999999</v>
      </c>
      <c r="N397" s="1"/>
      <c r="O397" s="1"/>
    </row>
    <row r="398" spans="1:15" ht="12.75" customHeight="1">
      <c r="A398" s="31">
        <v>388</v>
      </c>
      <c r="B398" s="31" t="s">
        <v>877</v>
      </c>
      <c r="C398" s="31">
        <v>352.15</v>
      </c>
      <c r="D398" s="40">
        <v>348.38333333333338</v>
      </c>
      <c r="E398" s="40">
        <v>343.76666666666677</v>
      </c>
      <c r="F398" s="40">
        <v>335.38333333333338</v>
      </c>
      <c r="G398" s="40">
        <v>330.76666666666677</v>
      </c>
      <c r="H398" s="40">
        <v>356.76666666666677</v>
      </c>
      <c r="I398" s="40">
        <v>361.38333333333344</v>
      </c>
      <c r="J398" s="40">
        <v>369.76666666666677</v>
      </c>
      <c r="K398" s="31">
        <v>353</v>
      </c>
      <c r="L398" s="31">
        <v>340</v>
      </c>
      <c r="M398" s="31">
        <v>0.12859000000000001</v>
      </c>
      <c r="N398" s="1"/>
      <c r="O398" s="1"/>
    </row>
    <row r="399" spans="1:15" ht="12.75" customHeight="1">
      <c r="A399" s="31">
        <v>389</v>
      </c>
      <c r="B399" s="31" t="s">
        <v>484</v>
      </c>
      <c r="C399" s="31">
        <v>283.2</v>
      </c>
      <c r="D399" s="40">
        <v>283.21666666666664</v>
      </c>
      <c r="E399" s="40">
        <v>281.98333333333329</v>
      </c>
      <c r="F399" s="40">
        <v>280.76666666666665</v>
      </c>
      <c r="G399" s="40">
        <v>279.5333333333333</v>
      </c>
      <c r="H399" s="40">
        <v>284.43333333333328</v>
      </c>
      <c r="I399" s="40">
        <v>285.66666666666663</v>
      </c>
      <c r="J399" s="40">
        <v>286.88333333333327</v>
      </c>
      <c r="K399" s="31">
        <v>284.45</v>
      </c>
      <c r="L399" s="31">
        <v>282</v>
      </c>
      <c r="M399" s="31">
        <v>0.23286000000000001</v>
      </c>
      <c r="N399" s="1"/>
      <c r="O399" s="1"/>
    </row>
    <row r="400" spans="1:15" ht="12.75" customHeight="1">
      <c r="A400" s="31">
        <v>390</v>
      </c>
      <c r="B400" s="31" t="s">
        <v>494</v>
      </c>
      <c r="C400" s="31">
        <v>1363</v>
      </c>
      <c r="D400" s="40">
        <v>1366.6666666666667</v>
      </c>
      <c r="E400" s="40">
        <v>1353.3333333333335</v>
      </c>
      <c r="F400" s="40">
        <v>1343.6666666666667</v>
      </c>
      <c r="G400" s="40">
        <v>1330.3333333333335</v>
      </c>
      <c r="H400" s="40">
        <v>1376.3333333333335</v>
      </c>
      <c r="I400" s="40">
        <v>1389.666666666667</v>
      </c>
      <c r="J400" s="40">
        <v>1399.3333333333335</v>
      </c>
      <c r="K400" s="31">
        <v>1380</v>
      </c>
      <c r="L400" s="31">
        <v>1357</v>
      </c>
      <c r="M400" s="31">
        <v>0.21572</v>
      </c>
      <c r="N400" s="1"/>
      <c r="O400" s="1"/>
    </row>
    <row r="401" spans="1:15" ht="12.75" customHeight="1">
      <c r="A401" s="31">
        <v>391</v>
      </c>
      <c r="B401" s="31" t="s">
        <v>495</v>
      </c>
      <c r="C401" s="31">
        <v>1996.5</v>
      </c>
      <c r="D401" s="40">
        <v>1998.8166666666666</v>
      </c>
      <c r="E401" s="40">
        <v>1988.6833333333332</v>
      </c>
      <c r="F401" s="40">
        <v>1980.8666666666666</v>
      </c>
      <c r="G401" s="40">
        <v>1970.7333333333331</v>
      </c>
      <c r="H401" s="40">
        <v>2006.6333333333332</v>
      </c>
      <c r="I401" s="40">
        <v>2016.7666666666664</v>
      </c>
      <c r="J401" s="40">
        <v>2024.5833333333333</v>
      </c>
      <c r="K401" s="31">
        <v>2008.95</v>
      </c>
      <c r="L401" s="31">
        <v>1991</v>
      </c>
      <c r="M401" s="31">
        <v>0.32804</v>
      </c>
      <c r="N401" s="1"/>
      <c r="O401" s="1"/>
    </row>
    <row r="402" spans="1:15" ht="12.75" customHeight="1">
      <c r="A402" s="31">
        <v>392</v>
      </c>
      <c r="B402" s="31" t="s">
        <v>486</v>
      </c>
      <c r="C402" s="31">
        <v>36.35</v>
      </c>
      <c r="D402" s="40">
        <v>36.183333333333337</v>
      </c>
      <c r="E402" s="40">
        <v>35.766666666666673</v>
      </c>
      <c r="F402" s="40">
        <v>35.183333333333337</v>
      </c>
      <c r="G402" s="40">
        <v>34.766666666666673</v>
      </c>
      <c r="H402" s="40">
        <v>36.766666666666673</v>
      </c>
      <c r="I402" s="40">
        <v>37.18333333333333</v>
      </c>
      <c r="J402" s="40">
        <v>37.766666666666673</v>
      </c>
      <c r="K402" s="31">
        <v>36.6</v>
      </c>
      <c r="L402" s="31">
        <v>35.6</v>
      </c>
      <c r="M402" s="31">
        <v>20.115549999999999</v>
      </c>
      <c r="N402" s="1"/>
      <c r="O402" s="1"/>
    </row>
    <row r="403" spans="1:15" ht="12.75" customHeight="1">
      <c r="A403" s="31">
        <v>393</v>
      </c>
      <c r="B403" s="31" t="s">
        <v>188</v>
      </c>
      <c r="C403" s="31">
        <v>123.25</v>
      </c>
      <c r="D403" s="40">
        <v>123.21666666666665</v>
      </c>
      <c r="E403" s="40">
        <v>122.73333333333331</v>
      </c>
      <c r="F403" s="40">
        <v>122.21666666666665</v>
      </c>
      <c r="G403" s="40">
        <v>121.73333333333331</v>
      </c>
      <c r="H403" s="40">
        <v>123.73333333333331</v>
      </c>
      <c r="I403" s="40">
        <v>124.21666666666665</v>
      </c>
      <c r="J403" s="40">
        <v>124.73333333333331</v>
      </c>
      <c r="K403" s="31">
        <v>123.7</v>
      </c>
      <c r="L403" s="31">
        <v>122.7</v>
      </c>
      <c r="M403" s="31">
        <v>73.279089999999997</v>
      </c>
      <c r="N403" s="1"/>
      <c r="O403" s="1"/>
    </row>
    <row r="404" spans="1:15" ht="12.75" customHeight="1">
      <c r="A404" s="31">
        <v>394</v>
      </c>
      <c r="B404" s="31" t="s">
        <v>276</v>
      </c>
      <c r="C404" s="31">
        <v>8135.75</v>
      </c>
      <c r="D404" s="40">
        <v>8113.5999999999995</v>
      </c>
      <c r="E404" s="40">
        <v>8072.1499999999987</v>
      </c>
      <c r="F404" s="40">
        <v>8008.5499999999993</v>
      </c>
      <c r="G404" s="40">
        <v>7967.0999999999985</v>
      </c>
      <c r="H404" s="40">
        <v>8177.1999999999989</v>
      </c>
      <c r="I404" s="40">
        <v>8218.65</v>
      </c>
      <c r="J404" s="40">
        <v>8282.25</v>
      </c>
      <c r="K404" s="31">
        <v>8155.05</v>
      </c>
      <c r="L404" s="31">
        <v>8050</v>
      </c>
      <c r="M404" s="31">
        <v>2.8459999999999999E-2</v>
      </c>
      <c r="N404" s="1"/>
      <c r="O404" s="1"/>
    </row>
    <row r="405" spans="1:15" ht="12.75" customHeight="1">
      <c r="A405" s="31">
        <v>395</v>
      </c>
      <c r="B405" s="31" t="s">
        <v>275</v>
      </c>
      <c r="C405" s="31">
        <v>1120.5999999999999</v>
      </c>
      <c r="D405" s="40">
        <v>1120.2833333333335</v>
      </c>
      <c r="E405" s="40">
        <v>1112.116666666667</v>
      </c>
      <c r="F405" s="40">
        <v>1103.6333333333334</v>
      </c>
      <c r="G405" s="40">
        <v>1095.4666666666669</v>
      </c>
      <c r="H405" s="40">
        <v>1128.7666666666671</v>
      </c>
      <c r="I405" s="40">
        <v>1136.9333333333336</v>
      </c>
      <c r="J405" s="40">
        <v>1145.4166666666672</v>
      </c>
      <c r="K405" s="31">
        <v>1128.45</v>
      </c>
      <c r="L405" s="31">
        <v>1111.8</v>
      </c>
      <c r="M405" s="31">
        <v>3.74627</v>
      </c>
      <c r="N405" s="1"/>
      <c r="O405" s="1"/>
    </row>
    <row r="406" spans="1:15" ht="12.75" customHeight="1">
      <c r="A406" s="31">
        <v>396</v>
      </c>
      <c r="B406" s="31" t="s">
        <v>189</v>
      </c>
      <c r="C406" s="31">
        <v>1181.75</v>
      </c>
      <c r="D406" s="40">
        <v>1181.4166666666667</v>
      </c>
      <c r="E406" s="40">
        <v>1172.8833333333334</v>
      </c>
      <c r="F406" s="40">
        <v>1164.0166666666667</v>
      </c>
      <c r="G406" s="40">
        <v>1155.4833333333333</v>
      </c>
      <c r="H406" s="40">
        <v>1190.2833333333335</v>
      </c>
      <c r="I406" s="40">
        <v>1198.8166666666668</v>
      </c>
      <c r="J406" s="40">
        <v>1207.6833333333336</v>
      </c>
      <c r="K406" s="31">
        <v>1189.95</v>
      </c>
      <c r="L406" s="31">
        <v>1172.55</v>
      </c>
      <c r="M406" s="31">
        <v>1.1904699999999999</v>
      </c>
      <c r="N406" s="1"/>
      <c r="O406" s="1"/>
    </row>
    <row r="407" spans="1:15" ht="12.75" customHeight="1">
      <c r="A407" s="31">
        <v>397</v>
      </c>
      <c r="B407" s="31" t="s">
        <v>190</v>
      </c>
      <c r="C407" s="31">
        <v>530.45000000000005</v>
      </c>
      <c r="D407" s="40">
        <v>531.46666666666658</v>
      </c>
      <c r="E407" s="40">
        <v>527.03333333333319</v>
      </c>
      <c r="F407" s="40">
        <v>523.61666666666656</v>
      </c>
      <c r="G407" s="40">
        <v>519.18333333333317</v>
      </c>
      <c r="H407" s="40">
        <v>534.88333333333321</v>
      </c>
      <c r="I407" s="40">
        <v>539.31666666666661</v>
      </c>
      <c r="J407" s="40">
        <v>542.73333333333323</v>
      </c>
      <c r="K407" s="31">
        <v>535.9</v>
      </c>
      <c r="L407" s="31">
        <v>528.04999999999995</v>
      </c>
      <c r="M407" s="31">
        <v>97.960459999999998</v>
      </c>
      <c r="N407" s="1"/>
      <c r="O407" s="1"/>
    </row>
    <row r="408" spans="1:15" ht="12.75" customHeight="1">
      <c r="A408" s="31">
        <v>398</v>
      </c>
      <c r="B408" s="31" t="s">
        <v>499</v>
      </c>
      <c r="C408" s="31">
        <v>7818.7</v>
      </c>
      <c r="D408" s="40">
        <v>7809.25</v>
      </c>
      <c r="E408" s="40">
        <v>7759.5</v>
      </c>
      <c r="F408" s="40">
        <v>7700.3</v>
      </c>
      <c r="G408" s="40">
        <v>7650.55</v>
      </c>
      <c r="H408" s="40">
        <v>7868.45</v>
      </c>
      <c r="I408" s="40">
        <v>7918.2</v>
      </c>
      <c r="J408" s="40">
        <v>7977.4</v>
      </c>
      <c r="K408" s="31">
        <v>7859</v>
      </c>
      <c r="L408" s="31">
        <v>7750.05</v>
      </c>
      <c r="M408" s="31">
        <v>6.1600000000000002E-2</v>
      </c>
      <c r="N408" s="1"/>
      <c r="O408" s="1"/>
    </row>
    <row r="409" spans="1:15" ht="12.75" customHeight="1">
      <c r="A409" s="31">
        <v>399</v>
      </c>
      <c r="B409" s="31" t="s">
        <v>500</v>
      </c>
      <c r="C409" s="31">
        <v>118.15</v>
      </c>
      <c r="D409" s="40">
        <v>117.61666666666667</v>
      </c>
      <c r="E409" s="40">
        <v>115.73333333333335</v>
      </c>
      <c r="F409" s="40">
        <v>113.31666666666668</v>
      </c>
      <c r="G409" s="40">
        <v>111.43333333333335</v>
      </c>
      <c r="H409" s="40">
        <v>120.03333333333335</v>
      </c>
      <c r="I409" s="40">
        <v>121.91666666666667</v>
      </c>
      <c r="J409" s="40">
        <v>124.33333333333334</v>
      </c>
      <c r="K409" s="31">
        <v>119.5</v>
      </c>
      <c r="L409" s="31">
        <v>115.2</v>
      </c>
      <c r="M409" s="31">
        <v>4.4333</v>
      </c>
      <c r="N409" s="1"/>
      <c r="O409" s="1"/>
    </row>
    <row r="410" spans="1:15" ht="12.75" customHeight="1">
      <c r="A410" s="31">
        <v>400</v>
      </c>
      <c r="B410" s="31" t="s">
        <v>505</v>
      </c>
      <c r="C410" s="31">
        <v>132.25</v>
      </c>
      <c r="D410" s="40">
        <v>132.65</v>
      </c>
      <c r="E410" s="40">
        <v>131.70000000000002</v>
      </c>
      <c r="F410" s="40">
        <v>131.15</v>
      </c>
      <c r="G410" s="40">
        <v>130.20000000000002</v>
      </c>
      <c r="H410" s="40">
        <v>133.20000000000002</v>
      </c>
      <c r="I410" s="40">
        <v>134.15</v>
      </c>
      <c r="J410" s="40">
        <v>134.70000000000002</v>
      </c>
      <c r="K410" s="31">
        <v>133.6</v>
      </c>
      <c r="L410" s="31">
        <v>132.1</v>
      </c>
      <c r="M410" s="31">
        <v>2.9459599999999999</v>
      </c>
      <c r="N410" s="1"/>
      <c r="O410" s="1"/>
    </row>
    <row r="411" spans="1:15" ht="12.75" customHeight="1">
      <c r="A411" s="31">
        <v>401</v>
      </c>
      <c r="B411" s="31" t="s">
        <v>501</v>
      </c>
      <c r="C411" s="31">
        <v>181</v>
      </c>
      <c r="D411" s="40">
        <v>180.29999999999998</v>
      </c>
      <c r="E411" s="40">
        <v>177.69999999999996</v>
      </c>
      <c r="F411" s="40">
        <v>174.39999999999998</v>
      </c>
      <c r="G411" s="40">
        <v>171.79999999999995</v>
      </c>
      <c r="H411" s="40">
        <v>183.59999999999997</v>
      </c>
      <c r="I411" s="40">
        <v>186.2</v>
      </c>
      <c r="J411" s="40">
        <v>189.49999999999997</v>
      </c>
      <c r="K411" s="31">
        <v>182.9</v>
      </c>
      <c r="L411" s="31">
        <v>177</v>
      </c>
      <c r="M411" s="31">
        <v>4.04732</v>
      </c>
      <c r="N411" s="1"/>
      <c r="O411" s="1"/>
    </row>
    <row r="412" spans="1:15" ht="12.75" customHeight="1">
      <c r="A412" s="31">
        <v>402</v>
      </c>
      <c r="B412" s="31" t="s">
        <v>503</v>
      </c>
      <c r="C412" s="31">
        <v>2713.2</v>
      </c>
      <c r="D412" s="40">
        <v>2704.9666666666667</v>
      </c>
      <c r="E412" s="40">
        <v>2674.9333333333334</v>
      </c>
      <c r="F412" s="40">
        <v>2636.6666666666665</v>
      </c>
      <c r="G412" s="40">
        <v>2606.6333333333332</v>
      </c>
      <c r="H412" s="40">
        <v>2743.2333333333336</v>
      </c>
      <c r="I412" s="40">
        <v>2773.2666666666673</v>
      </c>
      <c r="J412" s="40">
        <v>2811.5333333333338</v>
      </c>
      <c r="K412" s="31">
        <v>2735</v>
      </c>
      <c r="L412" s="31">
        <v>2666.7</v>
      </c>
      <c r="M412" s="31">
        <v>0.11187999999999999</v>
      </c>
      <c r="N412" s="1"/>
      <c r="O412" s="1"/>
    </row>
    <row r="413" spans="1:15" ht="12.75" customHeight="1">
      <c r="A413" s="31">
        <v>403</v>
      </c>
      <c r="B413" s="31" t="s">
        <v>502</v>
      </c>
      <c r="C413" s="31">
        <v>312.45</v>
      </c>
      <c r="D413" s="40">
        <v>311.81666666666666</v>
      </c>
      <c r="E413" s="40">
        <v>300.63333333333333</v>
      </c>
      <c r="F413" s="40">
        <v>288.81666666666666</v>
      </c>
      <c r="G413" s="40">
        <v>277.63333333333333</v>
      </c>
      <c r="H413" s="40">
        <v>323.63333333333333</v>
      </c>
      <c r="I413" s="40">
        <v>334.81666666666661</v>
      </c>
      <c r="J413" s="40">
        <v>346.63333333333333</v>
      </c>
      <c r="K413" s="31">
        <v>323</v>
      </c>
      <c r="L413" s="31">
        <v>300</v>
      </c>
      <c r="M413" s="31">
        <v>1.0045999999999999</v>
      </c>
      <c r="N413" s="1"/>
      <c r="O413" s="1"/>
    </row>
    <row r="414" spans="1:15" ht="12.75" customHeight="1">
      <c r="A414" s="31">
        <v>404</v>
      </c>
      <c r="B414" s="31" t="s">
        <v>504</v>
      </c>
      <c r="C414" s="31">
        <v>598.75</v>
      </c>
      <c r="D414" s="40">
        <v>597.76666666666665</v>
      </c>
      <c r="E414" s="40">
        <v>595.5333333333333</v>
      </c>
      <c r="F414" s="40">
        <v>592.31666666666661</v>
      </c>
      <c r="G414" s="40">
        <v>590.08333333333326</v>
      </c>
      <c r="H414" s="40">
        <v>600.98333333333335</v>
      </c>
      <c r="I414" s="40">
        <v>603.2166666666667</v>
      </c>
      <c r="J414" s="40">
        <v>606.43333333333339</v>
      </c>
      <c r="K414" s="31">
        <v>600</v>
      </c>
      <c r="L414" s="31">
        <v>594.54999999999995</v>
      </c>
      <c r="M414" s="31">
        <v>0.29353000000000001</v>
      </c>
      <c r="N414" s="1"/>
      <c r="O414" s="1"/>
    </row>
    <row r="415" spans="1:15" ht="12.75" customHeight="1">
      <c r="A415" s="31">
        <v>405</v>
      </c>
      <c r="B415" s="31" t="s">
        <v>191</v>
      </c>
      <c r="C415" s="31">
        <v>29047.200000000001</v>
      </c>
      <c r="D415" s="40">
        <v>29082.483333333334</v>
      </c>
      <c r="E415" s="40">
        <v>28945.266666666666</v>
      </c>
      <c r="F415" s="40">
        <v>28843.333333333332</v>
      </c>
      <c r="G415" s="40">
        <v>28706.116666666665</v>
      </c>
      <c r="H415" s="40">
        <v>29184.416666666668</v>
      </c>
      <c r="I415" s="40">
        <v>29321.633333333335</v>
      </c>
      <c r="J415" s="40">
        <v>29423.566666666669</v>
      </c>
      <c r="K415" s="31">
        <v>29219.7</v>
      </c>
      <c r="L415" s="31">
        <v>28980.55</v>
      </c>
      <c r="M415" s="31">
        <v>2.078E-2</v>
      </c>
      <c r="N415" s="1"/>
      <c r="O415" s="1"/>
    </row>
    <row r="416" spans="1:15" ht="12.75" customHeight="1">
      <c r="A416" s="31">
        <v>406</v>
      </c>
      <c r="B416" s="31" t="s">
        <v>506</v>
      </c>
      <c r="C416" s="31">
        <v>2194.35</v>
      </c>
      <c r="D416" s="40">
        <v>2195.7666666666664</v>
      </c>
      <c r="E416" s="40">
        <v>2181.583333333333</v>
      </c>
      <c r="F416" s="40">
        <v>2168.8166666666666</v>
      </c>
      <c r="G416" s="40">
        <v>2154.6333333333332</v>
      </c>
      <c r="H416" s="40">
        <v>2208.5333333333328</v>
      </c>
      <c r="I416" s="40">
        <v>2222.7166666666662</v>
      </c>
      <c r="J416" s="40">
        <v>2235.4833333333327</v>
      </c>
      <c r="K416" s="31">
        <v>2209.9499999999998</v>
      </c>
      <c r="L416" s="31">
        <v>2183</v>
      </c>
      <c r="M416" s="31">
        <v>2.826E-2</v>
      </c>
      <c r="N416" s="1"/>
      <c r="O416" s="1"/>
    </row>
    <row r="417" spans="1:15" ht="12.75" customHeight="1">
      <c r="A417" s="31">
        <v>407</v>
      </c>
      <c r="B417" s="31" t="s">
        <v>192</v>
      </c>
      <c r="C417" s="31">
        <v>2305.85</v>
      </c>
      <c r="D417" s="40">
        <v>2306.9833333333336</v>
      </c>
      <c r="E417" s="40">
        <v>2278.9666666666672</v>
      </c>
      <c r="F417" s="40">
        <v>2252.0833333333335</v>
      </c>
      <c r="G417" s="40">
        <v>2224.0666666666671</v>
      </c>
      <c r="H417" s="40">
        <v>2333.8666666666672</v>
      </c>
      <c r="I417" s="40">
        <v>2361.8833333333337</v>
      </c>
      <c r="J417" s="40">
        <v>2388.7666666666673</v>
      </c>
      <c r="K417" s="31">
        <v>2335</v>
      </c>
      <c r="L417" s="31">
        <v>2280.1</v>
      </c>
      <c r="M417" s="31">
        <v>0.57391000000000003</v>
      </c>
      <c r="N417" s="1"/>
      <c r="O417" s="1"/>
    </row>
    <row r="418" spans="1:15" ht="12.75" customHeight="1">
      <c r="A418" s="31">
        <v>408</v>
      </c>
      <c r="B418" s="31" t="s">
        <v>496</v>
      </c>
      <c r="C418" s="31">
        <v>435.85</v>
      </c>
      <c r="D418" s="40">
        <v>437.11666666666662</v>
      </c>
      <c r="E418" s="40">
        <v>429.83333333333326</v>
      </c>
      <c r="F418" s="40">
        <v>423.81666666666666</v>
      </c>
      <c r="G418" s="40">
        <v>416.5333333333333</v>
      </c>
      <c r="H418" s="40">
        <v>443.13333333333321</v>
      </c>
      <c r="I418" s="40">
        <v>450.41666666666663</v>
      </c>
      <c r="J418" s="40">
        <v>456.43333333333317</v>
      </c>
      <c r="K418" s="31">
        <v>444.4</v>
      </c>
      <c r="L418" s="31">
        <v>431.1</v>
      </c>
      <c r="M418" s="31">
        <v>0.33661000000000002</v>
      </c>
      <c r="N418" s="1"/>
      <c r="O418" s="1"/>
    </row>
    <row r="419" spans="1:15" ht="12.75" customHeight="1">
      <c r="A419" s="31">
        <v>409</v>
      </c>
      <c r="B419" s="31" t="s">
        <v>497</v>
      </c>
      <c r="C419" s="31">
        <v>29.4</v>
      </c>
      <c r="D419" s="40">
        <v>29.216666666666669</v>
      </c>
      <c r="E419" s="40">
        <v>28.933333333333337</v>
      </c>
      <c r="F419" s="40">
        <v>28.466666666666669</v>
      </c>
      <c r="G419" s="40">
        <v>28.183333333333337</v>
      </c>
      <c r="H419" s="40">
        <v>29.683333333333337</v>
      </c>
      <c r="I419" s="40">
        <v>29.966666666666669</v>
      </c>
      <c r="J419" s="40">
        <v>30.433333333333337</v>
      </c>
      <c r="K419" s="31">
        <v>29.5</v>
      </c>
      <c r="L419" s="31">
        <v>28.75</v>
      </c>
      <c r="M419" s="31">
        <v>13.32709</v>
      </c>
      <c r="N419" s="1"/>
      <c r="O419" s="1"/>
    </row>
    <row r="420" spans="1:15" ht="12.75" customHeight="1">
      <c r="A420" s="31">
        <v>410</v>
      </c>
      <c r="B420" s="31" t="s">
        <v>498</v>
      </c>
      <c r="C420" s="31">
        <v>3895.35</v>
      </c>
      <c r="D420" s="40">
        <v>3829.75</v>
      </c>
      <c r="E420" s="40">
        <v>3515.6000000000004</v>
      </c>
      <c r="F420" s="40">
        <v>3135.8500000000004</v>
      </c>
      <c r="G420" s="40">
        <v>2821.7000000000007</v>
      </c>
      <c r="H420" s="40">
        <v>4209.5</v>
      </c>
      <c r="I420" s="40">
        <v>4523.6499999999996</v>
      </c>
      <c r="J420" s="40">
        <v>4903.3999999999996</v>
      </c>
      <c r="K420" s="31">
        <v>4143.8999999999996</v>
      </c>
      <c r="L420" s="31">
        <v>3450</v>
      </c>
      <c r="M420" s="31">
        <v>0.88590999999999998</v>
      </c>
      <c r="N420" s="1"/>
      <c r="O420" s="1"/>
    </row>
    <row r="421" spans="1:15" ht="12.75" customHeight="1">
      <c r="A421" s="31">
        <v>411</v>
      </c>
      <c r="B421" s="31" t="s">
        <v>507</v>
      </c>
      <c r="C421" s="31">
        <v>950.6</v>
      </c>
      <c r="D421" s="40">
        <v>950.25</v>
      </c>
      <c r="E421" s="40">
        <v>931.5</v>
      </c>
      <c r="F421" s="40">
        <v>912.4</v>
      </c>
      <c r="G421" s="40">
        <v>893.65</v>
      </c>
      <c r="H421" s="40">
        <v>969.35</v>
      </c>
      <c r="I421" s="40">
        <v>988.1</v>
      </c>
      <c r="J421" s="40">
        <v>1007.2</v>
      </c>
      <c r="K421" s="31">
        <v>969</v>
      </c>
      <c r="L421" s="31">
        <v>931.15</v>
      </c>
      <c r="M421" s="31">
        <v>3.93384</v>
      </c>
      <c r="N421" s="1"/>
      <c r="O421" s="1"/>
    </row>
    <row r="422" spans="1:15" ht="12.75" customHeight="1">
      <c r="A422" s="31">
        <v>412</v>
      </c>
      <c r="B422" s="31" t="s">
        <v>509</v>
      </c>
      <c r="C422" s="31">
        <v>1252.7</v>
      </c>
      <c r="D422" s="40">
        <v>1257.2166666666669</v>
      </c>
      <c r="E422" s="40">
        <v>1235.5333333333338</v>
      </c>
      <c r="F422" s="40">
        <v>1218.3666666666668</v>
      </c>
      <c r="G422" s="40">
        <v>1196.6833333333336</v>
      </c>
      <c r="H422" s="40">
        <v>1274.3833333333339</v>
      </c>
      <c r="I422" s="40">
        <v>1296.0666666666668</v>
      </c>
      <c r="J422" s="40">
        <v>1313.233333333334</v>
      </c>
      <c r="K422" s="31">
        <v>1278.9000000000001</v>
      </c>
      <c r="L422" s="31">
        <v>1240.05</v>
      </c>
      <c r="M422" s="31">
        <v>0.10536</v>
      </c>
      <c r="N422" s="1"/>
      <c r="O422" s="1"/>
    </row>
    <row r="423" spans="1:15" ht="12.75" customHeight="1">
      <c r="A423" s="31">
        <v>413</v>
      </c>
      <c r="B423" s="31" t="s">
        <v>508</v>
      </c>
      <c r="C423" s="31">
        <v>2324.4</v>
      </c>
      <c r="D423" s="40">
        <v>2316.8166666666671</v>
      </c>
      <c r="E423" s="40">
        <v>2283.5833333333339</v>
      </c>
      <c r="F423" s="40">
        <v>2242.7666666666669</v>
      </c>
      <c r="G423" s="40">
        <v>2209.5333333333338</v>
      </c>
      <c r="H423" s="40">
        <v>2357.6333333333341</v>
      </c>
      <c r="I423" s="40">
        <v>2390.8666666666668</v>
      </c>
      <c r="J423" s="40">
        <v>2431.6833333333343</v>
      </c>
      <c r="K423" s="31">
        <v>2350.0500000000002</v>
      </c>
      <c r="L423" s="31">
        <v>2276</v>
      </c>
      <c r="M423" s="31">
        <v>0.16520000000000001</v>
      </c>
      <c r="N423" s="1"/>
      <c r="O423" s="1"/>
    </row>
    <row r="424" spans="1:15" ht="12.75" customHeight="1">
      <c r="A424" s="31">
        <v>414</v>
      </c>
      <c r="B424" s="31" t="s">
        <v>510</v>
      </c>
      <c r="C424" s="31">
        <v>867.1</v>
      </c>
      <c r="D424" s="40">
        <v>864.33333333333337</v>
      </c>
      <c r="E424" s="40">
        <v>853.81666666666672</v>
      </c>
      <c r="F424" s="40">
        <v>840.5333333333333</v>
      </c>
      <c r="G424" s="40">
        <v>830.01666666666665</v>
      </c>
      <c r="H424" s="40">
        <v>877.61666666666679</v>
      </c>
      <c r="I424" s="40">
        <v>888.13333333333344</v>
      </c>
      <c r="J424" s="40">
        <v>901.41666666666686</v>
      </c>
      <c r="K424" s="31">
        <v>874.85</v>
      </c>
      <c r="L424" s="31">
        <v>851.05</v>
      </c>
      <c r="M424" s="31">
        <v>0.32368000000000002</v>
      </c>
      <c r="N424" s="1"/>
      <c r="O424" s="1"/>
    </row>
    <row r="425" spans="1:15" ht="12.75" customHeight="1">
      <c r="A425" s="31">
        <v>415</v>
      </c>
      <c r="B425" s="31" t="s">
        <v>511</v>
      </c>
      <c r="C425" s="31">
        <v>562.95000000000005</v>
      </c>
      <c r="D425" s="40">
        <v>563.30000000000007</v>
      </c>
      <c r="E425" s="40">
        <v>555.60000000000014</v>
      </c>
      <c r="F425" s="40">
        <v>548.25000000000011</v>
      </c>
      <c r="G425" s="40">
        <v>540.55000000000018</v>
      </c>
      <c r="H425" s="40">
        <v>570.65000000000009</v>
      </c>
      <c r="I425" s="40">
        <v>578.35000000000014</v>
      </c>
      <c r="J425" s="40">
        <v>585.70000000000005</v>
      </c>
      <c r="K425" s="31">
        <v>571</v>
      </c>
      <c r="L425" s="31">
        <v>555.95000000000005</v>
      </c>
      <c r="M425" s="31">
        <v>0.55532000000000004</v>
      </c>
      <c r="N425" s="1"/>
      <c r="O425" s="1"/>
    </row>
    <row r="426" spans="1:15" ht="12.75" customHeight="1">
      <c r="A426" s="31">
        <v>416</v>
      </c>
      <c r="B426" s="31" t="s">
        <v>519</v>
      </c>
      <c r="C426" s="31">
        <v>269.7</v>
      </c>
      <c r="D426" s="40">
        <v>269.63333333333338</v>
      </c>
      <c r="E426" s="40">
        <v>268.26666666666677</v>
      </c>
      <c r="F426" s="40">
        <v>266.83333333333337</v>
      </c>
      <c r="G426" s="40">
        <v>265.46666666666675</v>
      </c>
      <c r="H426" s="40">
        <v>271.06666666666678</v>
      </c>
      <c r="I426" s="40">
        <v>272.43333333333345</v>
      </c>
      <c r="J426" s="40">
        <v>273.86666666666679</v>
      </c>
      <c r="K426" s="31">
        <v>271</v>
      </c>
      <c r="L426" s="31">
        <v>268.2</v>
      </c>
      <c r="M426" s="31">
        <v>0.41066999999999998</v>
      </c>
      <c r="N426" s="1"/>
      <c r="O426" s="1"/>
    </row>
    <row r="427" spans="1:15" ht="12.75" customHeight="1">
      <c r="A427" s="31">
        <v>417</v>
      </c>
      <c r="B427" s="31" t="s">
        <v>512</v>
      </c>
      <c r="C427" s="31">
        <v>70.55</v>
      </c>
      <c r="D427" s="40">
        <v>70.349999999999994</v>
      </c>
      <c r="E427" s="40">
        <v>69.799999999999983</v>
      </c>
      <c r="F427" s="40">
        <v>69.049999999999983</v>
      </c>
      <c r="G427" s="40">
        <v>68.499999999999972</v>
      </c>
      <c r="H427" s="40">
        <v>71.099999999999994</v>
      </c>
      <c r="I427" s="40">
        <v>71.650000000000006</v>
      </c>
      <c r="J427" s="40">
        <v>72.400000000000006</v>
      </c>
      <c r="K427" s="31">
        <v>70.900000000000006</v>
      </c>
      <c r="L427" s="31">
        <v>69.599999999999994</v>
      </c>
      <c r="M427" s="31">
        <v>5.34476</v>
      </c>
      <c r="N427" s="1"/>
      <c r="O427" s="1"/>
    </row>
    <row r="428" spans="1:15" ht="12.75" customHeight="1">
      <c r="A428" s="31">
        <v>418</v>
      </c>
      <c r="B428" s="31" t="s">
        <v>193</v>
      </c>
      <c r="C428" s="31">
        <v>2099.25</v>
      </c>
      <c r="D428" s="40">
        <v>2097.75</v>
      </c>
      <c r="E428" s="40">
        <v>2089.15</v>
      </c>
      <c r="F428" s="40">
        <v>2079.0500000000002</v>
      </c>
      <c r="G428" s="40">
        <v>2070.4500000000003</v>
      </c>
      <c r="H428" s="40">
        <v>2107.85</v>
      </c>
      <c r="I428" s="40">
        <v>2116.4500000000003</v>
      </c>
      <c r="J428" s="40">
        <v>2126.5499999999997</v>
      </c>
      <c r="K428" s="31">
        <v>2106.35</v>
      </c>
      <c r="L428" s="31">
        <v>2087.65</v>
      </c>
      <c r="M428" s="31">
        <v>0.79874999999999996</v>
      </c>
      <c r="N428" s="1"/>
      <c r="O428" s="1"/>
    </row>
    <row r="429" spans="1:15" ht="12.75" customHeight="1">
      <c r="A429" s="31">
        <v>419</v>
      </c>
      <c r="B429" s="31" t="s">
        <v>194</v>
      </c>
      <c r="C429" s="31">
        <v>1617.15</v>
      </c>
      <c r="D429" s="40">
        <v>1617.0333333333335</v>
      </c>
      <c r="E429" s="40">
        <v>1608.116666666667</v>
      </c>
      <c r="F429" s="40">
        <v>1599.0833333333335</v>
      </c>
      <c r="G429" s="40">
        <v>1590.166666666667</v>
      </c>
      <c r="H429" s="40">
        <v>1626.0666666666671</v>
      </c>
      <c r="I429" s="40">
        <v>1634.9833333333336</v>
      </c>
      <c r="J429" s="40">
        <v>1644.0166666666671</v>
      </c>
      <c r="K429" s="31">
        <v>1625.95</v>
      </c>
      <c r="L429" s="31">
        <v>1608</v>
      </c>
      <c r="M429" s="31">
        <v>2.1430099999999999</v>
      </c>
      <c r="N429" s="1"/>
      <c r="O429" s="1"/>
    </row>
    <row r="430" spans="1:15" ht="12.75" customHeight="1">
      <c r="A430" s="31">
        <v>420</v>
      </c>
      <c r="B430" s="31" t="s">
        <v>516</v>
      </c>
      <c r="C430" s="31">
        <v>540.1</v>
      </c>
      <c r="D430" s="40">
        <v>540.31666666666672</v>
      </c>
      <c r="E430" s="40">
        <v>537.43333333333339</v>
      </c>
      <c r="F430" s="40">
        <v>534.76666666666665</v>
      </c>
      <c r="G430" s="40">
        <v>531.88333333333333</v>
      </c>
      <c r="H430" s="40">
        <v>542.98333333333346</v>
      </c>
      <c r="I430" s="40">
        <v>545.8666666666669</v>
      </c>
      <c r="J430" s="40">
        <v>548.53333333333353</v>
      </c>
      <c r="K430" s="31">
        <v>543.20000000000005</v>
      </c>
      <c r="L430" s="31">
        <v>537.65</v>
      </c>
      <c r="M430" s="31">
        <v>0.52036000000000004</v>
      </c>
      <c r="N430" s="1"/>
      <c r="O430" s="1"/>
    </row>
    <row r="431" spans="1:15" ht="12.75" customHeight="1">
      <c r="A431" s="31">
        <v>421</v>
      </c>
      <c r="B431" s="31" t="s">
        <v>513</v>
      </c>
      <c r="C431" s="31">
        <v>100.6</v>
      </c>
      <c r="D431" s="40">
        <v>100.58333333333333</v>
      </c>
      <c r="E431" s="40">
        <v>99.666666666666657</v>
      </c>
      <c r="F431" s="40">
        <v>98.733333333333334</v>
      </c>
      <c r="G431" s="40">
        <v>97.816666666666663</v>
      </c>
      <c r="H431" s="40">
        <v>101.51666666666665</v>
      </c>
      <c r="I431" s="40">
        <v>102.43333333333331</v>
      </c>
      <c r="J431" s="40">
        <v>103.36666666666665</v>
      </c>
      <c r="K431" s="31">
        <v>101.5</v>
      </c>
      <c r="L431" s="31">
        <v>99.65</v>
      </c>
      <c r="M431" s="31">
        <v>0.52000999999999997</v>
      </c>
      <c r="N431" s="1"/>
      <c r="O431" s="1"/>
    </row>
    <row r="432" spans="1:15" ht="12.75" customHeight="1">
      <c r="A432" s="31">
        <v>422</v>
      </c>
      <c r="B432" s="31" t="s">
        <v>515</v>
      </c>
      <c r="C432" s="31">
        <v>275.45</v>
      </c>
      <c r="D432" s="40">
        <v>275.41666666666669</v>
      </c>
      <c r="E432" s="40">
        <v>273.03333333333336</v>
      </c>
      <c r="F432" s="40">
        <v>270.61666666666667</v>
      </c>
      <c r="G432" s="40">
        <v>268.23333333333335</v>
      </c>
      <c r="H432" s="40">
        <v>277.83333333333337</v>
      </c>
      <c r="I432" s="40">
        <v>280.2166666666667</v>
      </c>
      <c r="J432" s="40">
        <v>282.63333333333338</v>
      </c>
      <c r="K432" s="31">
        <v>277.8</v>
      </c>
      <c r="L432" s="31">
        <v>273</v>
      </c>
      <c r="M432" s="31">
        <v>0.70674999999999999</v>
      </c>
      <c r="N432" s="1"/>
      <c r="O432" s="1"/>
    </row>
    <row r="433" spans="1:15" ht="12.75" customHeight="1">
      <c r="A433" s="31">
        <v>423</v>
      </c>
      <c r="B433" s="31" t="s">
        <v>517</v>
      </c>
      <c r="C433" s="31">
        <v>605.70000000000005</v>
      </c>
      <c r="D433" s="40">
        <v>604.55000000000007</v>
      </c>
      <c r="E433" s="40">
        <v>601.40000000000009</v>
      </c>
      <c r="F433" s="40">
        <v>597.1</v>
      </c>
      <c r="G433" s="40">
        <v>593.95000000000005</v>
      </c>
      <c r="H433" s="40">
        <v>608.85000000000014</v>
      </c>
      <c r="I433" s="40">
        <v>612</v>
      </c>
      <c r="J433" s="40">
        <v>616.30000000000018</v>
      </c>
      <c r="K433" s="31">
        <v>607.70000000000005</v>
      </c>
      <c r="L433" s="31">
        <v>600.25</v>
      </c>
      <c r="M433" s="31">
        <v>0.23119999999999999</v>
      </c>
      <c r="N433" s="1"/>
      <c r="O433" s="1"/>
    </row>
    <row r="434" spans="1:15" ht="12.75" customHeight="1">
      <c r="A434" s="31">
        <v>424</v>
      </c>
      <c r="B434" s="31" t="s">
        <v>518</v>
      </c>
      <c r="C434" s="31">
        <v>389.75</v>
      </c>
      <c r="D434" s="40">
        <v>390.18333333333334</v>
      </c>
      <c r="E434" s="40">
        <v>385.51666666666665</v>
      </c>
      <c r="F434" s="40">
        <v>381.2833333333333</v>
      </c>
      <c r="G434" s="40">
        <v>376.61666666666662</v>
      </c>
      <c r="H434" s="40">
        <v>394.41666666666669</v>
      </c>
      <c r="I434" s="40">
        <v>399.08333333333331</v>
      </c>
      <c r="J434" s="40">
        <v>403.31666666666672</v>
      </c>
      <c r="K434" s="31">
        <v>394.85</v>
      </c>
      <c r="L434" s="31">
        <v>385.95</v>
      </c>
      <c r="M434" s="31">
        <v>1.4738500000000001</v>
      </c>
      <c r="N434" s="1"/>
      <c r="O434" s="1"/>
    </row>
    <row r="435" spans="1:15" ht="12.75" customHeight="1">
      <c r="A435" s="31">
        <v>425</v>
      </c>
      <c r="B435" s="31" t="s">
        <v>520</v>
      </c>
      <c r="C435" s="31">
        <v>2505.85</v>
      </c>
      <c r="D435" s="40">
        <v>2504.6166666666668</v>
      </c>
      <c r="E435" s="40">
        <v>2481.2333333333336</v>
      </c>
      <c r="F435" s="40">
        <v>2456.6166666666668</v>
      </c>
      <c r="G435" s="40">
        <v>2433.2333333333336</v>
      </c>
      <c r="H435" s="40">
        <v>2529.2333333333336</v>
      </c>
      <c r="I435" s="40">
        <v>2552.6166666666668</v>
      </c>
      <c r="J435" s="40">
        <v>2577.2333333333336</v>
      </c>
      <c r="K435" s="31">
        <v>2528</v>
      </c>
      <c r="L435" s="31">
        <v>2480</v>
      </c>
      <c r="M435" s="31">
        <v>1.9859999999999999E-2</v>
      </c>
      <c r="N435" s="1"/>
      <c r="O435" s="1"/>
    </row>
    <row r="436" spans="1:15" ht="12.75" customHeight="1">
      <c r="A436" s="31">
        <v>426</v>
      </c>
      <c r="B436" s="31" t="s">
        <v>521</v>
      </c>
      <c r="C436" s="31">
        <v>850.05</v>
      </c>
      <c r="D436" s="40">
        <v>850.48333333333323</v>
      </c>
      <c r="E436" s="40">
        <v>841.01666666666642</v>
      </c>
      <c r="F436" s="40">
        <v>831.98333333333323</v>
      </c>
      <c r="G436" s="40">
        <v>822.51666666666642</v>
      </c>
      <c r="H436" s="40">
        <v>859.51666666666642</v>
      </c>
      <c r="I436" s="40">
        <v>868.98333333333335</v>
      </c>
      <c r="J436" s="40">
        <v>878.01666666666642</v>
      </c>
      <c r="K436" s="31">
        <v>859.95</v>
      </c>
      <c r="L436" s="31">
        <v>841.45</v>
      </c>
      <c r="M436" s="31">
        <v>0.11228</v>
      </c>
      <c r="N436" s="1"/>
      <c r="O436" s="1"/>
    </row>
    <row r="437" spans="1:15" ht="12.75" customHeight="1">
      <c r="A437" s="31">
        <v>427</v>
      </c>
      <c r="B437" s="31" t="s">
        <v>195</v>
      </c>
      <c r="C437" s="31">
        <v>795.45</v>
      </c>
      <c r="D437" s="40">
        <v>793.65</v>
      </c>
      <c r="E437" s="40">
        <v>790.3</v>
      </c>
      <c r="F437" s="40">
        <v>785.15</v>
      </c>
      <c r="G437" s="40">
        <v>781.8</v>
      </c>
      <c r="H437" s="40">
        <v>798.8</v>
      </c>
      <c r="I437" s="40">
        <v>802.15000000000009</v>
      </c>
      <c r="J437" s="40">
        <v>807.3</v>
      </c>
      <c r="K437" s="31">
        <v>797</v>
      </c>
      <c r="L437" s="31">
        <v>788.5</v>
      </c>
      <c r="M437" s="31">
        <v>4.8586999999999998</v>
      </c>
      <c r="N437" s="1"/>
      <c r="O437" s="1"/>
    </row>
    <row r="438" spans="1:15" ht="12.75" customHeight="1">
      <c r="A438" s="31">
        <v>428</v>
      </c>
      <c r="B438" s="31" t="s">
        <v>522</v>
      </c>
      <c r="C438" s="31">
        <v>486.85</v>
      </c>
      <c r="D438" s="40">
        <v>486.55</v>
      </c>
      <c r="E438" s="40">
        <v>480.3</v>
      </c>
      <c r="F438" s="40">
        <v>473.75</v>
      </c>
      <c r="G438" s="40">
        <v>467.5</v>
      </c>
      <c r="H438" s="40">
        <v>493.1</v>
      </c>
      <c r="I438" s="40">
        <v>499.35</v>
      </c>
      <c r="J438" s="40">
        <v>505.90000000000003</v>
      </c>
      <c r="K438" s="31">
        <v>492.8</v>
      </c>
      <c r="L438" s="31">
        <v>480</v>
      </c>
      <c r="M438" s="31">
        <v>2.0943800000000001</v>
      </c>
      <c r="N438" s="1"/>
      <c r="O438" s="1"/>
    </row>
    <row r="439" spans="1:15" ht="12.75" customHeight="1">
      <c r="A439" s="31">
        <v>429</v>
      </c>
      <c r="B439" s="31" t="s">
        <v>196</v>
      </c>
      <c r="C439" s="31">
        <v>607.54999999999995</v>
      </c>
      <c r="D439" s="40">
        <v>604.19999999999993</v>
      </c>
      <c r="E439" s="40">
        <v>597.34999999999991</v>
      </c>
      <c r="F439" s="40">
        <v>587.15</v>
      </c>
      <c r="G439" s="40">
        <v>580.29999999999995</v>
      </c>
      <c r="H439" s="40">
        <v>614.39999999999986</v>
      </c>
      <c r="I439" s="40">
        <v>621.25</v>
      </c>
      <c r="J439" s="40">
        <v>631.44999999999982</v>
      </c>
      <c r="K439" s="31">
        <v>611.04999999999995</v>
      </c>
      <c r="L439" s="31">
        <v>594</v>
      </c>
      <c r="M439" s="31">
        <v>18.881630000000001</v>
      </c>
      <c r="N439" s="1"/>
      <c r="O439" s="1"/>
    </row>
    <row r="440" spans="1:15" ht="12.75" customHeight="1">
      <c r="A440" s="31">
        <v>430</v>
      </c>
      <c r="B440" s="31" t="s">
        <v>525</v>
      </c>
      <c r="C440" s="31">
        <v>674.6</v>
      </c>
      <c r="D440" s="40">
        <v>667.85</v>
      </c>
      <c r="E440" s="40">
        <v>655.7</v>
      </c>
      <c r="F440" s="40">
        <v>636.80000000000007</v>
      </c>
      <c r="G440" s="40">
        <v>624.65000000000009</v>
      </c>
      <c r="H440" s="40">
        <v>686.75</v>
      </c>
      <c r="I440" s="40">
        <v>698.89999999999986</v>
      </c>
      <c r="J440" s="40">
        <v>717.8</v>
      </c>
      <c r="K440" s="31">
        <v>680</v>
      </c>
      <c r="L440" s="31">
        <v>648.95000000000005</v>
      </c>
      <c r="M440" s="31">
        <v>0.57147999999999999</v>
      </c>
      <c r="N440" s="1"/>
      <c r="O440" s="1"/>
    </row>
    <row r="441" spans="1:15" ht="12.75" customHeight="1">
      <c r="A441" s="31">
        <v>431</v>
      </c>
      <c r="B441" s="31" t="s">
        <v>523</v>
      </c>
      <c r="C441" s="31">
        <v>369.8</v>
      </c>
      <c r="D441" s="40">
        <v>370.26666666666665</v>
      </c>
      <c r="E441" s="40">
        <v>364.5333333333333</v>
      </c>
      <c r="F441" s="40">
        <v>359.26666666666665</v>
      </c>
      <c r="G441" s="40">
        <v>353.5333333333333</v>
      </c>
      <c r="H441" s="40">
        <v>375.5333333333333</v>
      </c>
      <c r="I441" s="40">
        <v>381.26666666666665</v>
      </c>
      <c r="J441" s="40">
        <v>386.5333333333333</v>
      </c>
      <c r="K441" s="31">
        <v>376</v>
      </c>
      <c r="L441" s="31">
        <v>365</v>
      </c>
      <c r="M441" s="31">
        <v>0.53430999999999995</v>
      </c>
      <c r="N441" s="1"/>
      <c r="O441" s="1"/>
    </row>
    <row r="442" spans="1:15" ht="12.75" customHeight="1">
      <c r="A442" s="31">
        <v>432</v>
      </c>
      <c r="B442" s="31" t="s">
        <v>524</v>
      </c>
      <c r="C442" s="31">
        <v>2375.1999999999998</v>
      </c>
      <c r="D442" s="40">
        <v>2375.0666666666666</v>
      </c>
      <c r="E442" s="40">
        <v>2360.1333333333332</v>
      </c>
      <c r="F442" s="40">
        <v>2345.0666666666666</v>
      </c>
      <c r="G442" s="40">
        <v>2330.1333333333332</v>
      </c>
      <c r="H442" s="40">
        <v>2390.1333333333332</v>
      </c>
      <c r="I442" s="40">
        <v>2405.0666666666666</v>
      </c>
      <c r="J442" s="40">
        <v>2420.1333333333332</v>
      </c>
      <c r="K442" s="31">
        <v>2390</v>
      </c>
      <c r="L442" s="31">
        <v>2360</v>
      </c>
      <c r="M442" s="31">
        <v>6.7339999999999997E-2</v>
      </c>
      <c r="N442" s="1"/>
      <c r="O442" s="1"/>
    </row>
    <row r="443" spans="1:15" ht="12.75" customHeight="1">
      <c r="A443" s="31">
        <v>433</v>
      </c>
      <c r="B443" s="31" t="s">
        <v>526</v>
      </c>
      <c r="C443" s="31">
        <v>507.75</v>
      </c>
      <c r="D443" s="40">
        <v>507.11666666666673</v>
      </c>
      <c r="E443" s="40">
        <v>485.58333333333348</v>
      </c>
      <c r="F443" s="40">
        <v>463.41666666666674</v>
      </c>
      <c r="G443" s="40">
        <v>441.8833333333335</v>
      </c>
      <c r="H443" s="40">
        <v>529.28333333333353</v>
      </c>
      <c r="I443" s="40">
        <v>550.81666666666661</v>
      </c>
      <c r="J443" s="40">
        <v>572.98333333333346</v>
      </c>
      <c r="K443" s="31">
        <v>528.65</v>
      </c>
      <c r="L443" s="31">
        <v>484.95</v>
      </c>
      <c r="M443" s="31">
        <v>1.56263</v>
      </c>
      <c r="N443" s="1"/>
      <c r="O443" s="1"/>
    </row>
    <row r="444" spans="1:15" ht="12.75" customHeight="1">
      <c r="A444" s="31">
        <v>434</v>
      </c>
      <c r="B444" s="31" t="s">
        <v>527</v>
      </c>
      <c r="C444" s="31">
        <v>7.1</v>
      </c>
      <c r="D444" s="40">
        <v>7.083333333333333</v>
      </c>
      <c r="E444" s="40">
        <v>7.0166666666666657</v>
      </c>
      <c r="F444" s="40">
        <v>6.9333333333333327</v>
      </c>
      <c r="G444" s="40">
        <v>6.8666666666666654</v>
      </c>
      <c r="H444" s="40">
        <v>7.1666666666666661</v>
      </c>
      <c r="I444" s="40">
        <v>7.2333333333333343</v>
      </c>
      <c r="J444" s="40">
        <v>7.3166666666666664</v>
      </c>
      <c r="K444" s="31">
        <v>7.15</v>
      </c>
      <c r="L444" s="31">
        <v>7</v>
      </c>
      <c r="M444" s="31">
        <v>78.23115</v>
      </c>
      <c r="N444" s="1"/>
      <c r="O444" s="1"/>
    </row>
    <row r="445" spans="1:15" ht="12.75" customHeight="1">
      <c r="A445" s="31">
        <v>435</v>
      </c>
      <c r="B445" s="31" t="s">
        <v>514</v>
      </c>
      <c r="C445" s="31">
        <v>448.95</v>
      </c>
      <c r="D445" s="40">
        <v>448.0333333333333</v>
      </c>
      <c r="E445" s="40">
        <v>443.06666666666661</v>
      </c>
      <c r="F445" s="40">
        <v>437.18333333333328</v>
      </c>
      <c r="G445" s="40">
        <v>432.21666666666658</v>
      </c>
      <c r="H445" s="40">
        <v>453.91666666666663</v>
      </c>
      <c r="I445" s="40">
        <v>458.88333333333333</v>
      </c>
      <c r="J445" s="40">
        <v>464.76666666666665</v>
      </c>
      <c r="K445" s="31">
        <v>453</v>
      </c>
      <c r="L445" s="31">
        <v>442.15</v>
      </c>
      <c r="M445" s="31">
        <v>7.9153500000000001</v>
      </c>
      <c r="N445" s="1"/>
      <c r="O445" s="1"/>
    </row>
    <row r="446" spans="1:15" ht="12.75" customHeight="1">
      <c r="A446" s="31">
        <v>436</v>
      </c>
      <c r="B446" s="31" t="s">
        <v>528</v>
      </c>
      <c r="C446" s="31">
        <v>1049.75</v>
      </c>
      <c r="D446" s="40">
        <v>1050.5999999999999</v>
      </c>
      <c r="E446" s="40">
        <v>1040.2499999999998</v>
      </c>
      <c r="F446" s="40">
        <v>1030.7499999999998</v>
      </c>
      <c r="G446" s="40">
        <v>1020.3999999999996</v>
      </c>
      <c r="H446" s="40">
        <v>1060.0999999999999</v>
      </c>
      <c r="I446" s="40">
        <v>1070.4500000000003</v>
      </c>
      <c r="J446" s="40">
        <v>1079.95</v>
      </c>
      <c r="K446" s="31">
        <v>1060.95</v>
      </c>
      <c r="L446" s="31">
        <v>1041.0999999999999</v>
      </c>
      <c r="M446" s="31">
        <v>7.6499999999999999E-2</v>
      </c>
      <c r="N446" s="1"/>
      <c r="O446" s="1"/>
    </row>
    <row r="447" spans="1:15" ht="12.75" customHeight="1">
      <c r="A447" s="31">
        <v>437</v>
      </c>
      <c r="B447" s="31" t="s">
        <v>277</v>
      </c>
      <c r="C447" s="31">
        <v>553</v>
      </c>
      <c r="D447" s="40">
        <v>551.31666666666672</v>
      </c>
      <c r="E447" s="40">
        <v>546.68333333333339</v>
      </c>
      <c r="F447" s="40">
        <v>540.36666666666667</v>
      </c>
      <c r="G447" s="40">
        <v>535.73333333333335</v>
      </c>
      <c r="H447" s="40">
        <v>557.63333333333344</v>
      </c>
      <c r="I447" s="40">
        <v>562.26666666666688</v>
      </c>
      <c r="J447" s="40">
        <v>568.58333333333348</v>
      </c>
      <c r="K447" s="31">
        <v>555.95000000000005</v>
      </c>
      <c r="L447" s="31">
        <v>545</v>
      </c>
      <c r="M447" s="31">
        <v>0.84679000000000004</v>
      </c>
      <c r="N447" s="1"/>
      <c r="O447" s="1"/>
    </row>
    <row r="448" spans="1:15" ht="12.75" customHeight="1">
      <c r="A448" s="31">
        <v>438</v>
      </c>
      <c r="B448" s="31" t="s">
        <v>533</v>
      </c>
      <c r="C448" s="31">
        <v>1230.2</v>
      </c>
      <c r="D448" s="40">
        <v>1229.4333333333332</v>
      </c>
      <c r="E448" s="40">
        <v>1214.8666666666663</v>
      </c>
      <c r="F448" s="40">
        <v>1199.5333333333331</v>
      </c>
      <c r="G448" s="40">
        <v>1184.9666666666662</v>
      </c>
      <c r="H448" s="40">
        <v>1244.7666666666664</v>
      </c>
      <c r="I448" s="40">
        <v>1259.3333333333335</v>
      </c>
      <c r="J448" s="40">
        <v>1274.6666666666665</v>
      </c>
      <c r="K448" s="31">
        <v>1244</v>
      </c>
      <c r="L448" s="31">
        <v>1214.0999999999999</v>
      </c>
      <c r="M448" s="31">
        <v>0.69262999999999997</v>
      </c>
      <c r="N448" s="1"/>
      <c r="O448" s="1"/>
    </row>
    <row r="449" spans="1:15" ht="12.75" customHeight="1">
      <c r="A449" s="31">
        <v>439</v>
      </c>
      <c r="B449" s="31" t="s">
        <v>534</v>
      </c>
      <c r="C449" s="31">
        <v>16624.150000000001</v>
      </c>
      <c r="D449" s="40">
        <v>16527.716666666667</v>
      </c>
      <c r="E449" s="40">
        <v>16396.433333333334</v>
      </c>
      <c r="F449" s="40">
        <v>16168.716666666667</v>
      </c>
      <c r="G449" s="40">
        <v>16037.433333333334</v>
      </c>
      <c r="H449" s="40">
        <v>16755.433333333334</v>
      </c>
      <c r="I449" s="40">
        <v>16886.716666666667</v>
      </c>
      <c r="J449" s="40">
        <v>17114.433333333334</v>
      </c>
      <c r="K449" s="31">
        <v>16659</v>
      </c>
      <c r="L449" s="31">
        <v>16300</v>
      </c>
      <c r="M449" s="31">
        <v>5.4900000000000001E-3</v>
      </c>
      <c r="N449" s="1"/>
      <c r="O449" s="1"/>
    </row>
    <row r="450" spans="1:15" ht="12.75" customHeight="1">
      <c r="A450" s="31">
        <v>440</v>
      </c>
      <c r="B450" s="31" t="s">
        <v>197</v>
      </c>
      <c r="C450" s="31">
        <v>904.2</v>
      </c>
      <c r="D450" s="40">
        <v>903.4</v>
      </c>
      <c r="E450" s="40">
        <v>900.8</v>
      </c>
      <c r="F450" s="40">
        <v>897.4</v>
      </c>
      <c r="G450" s="40">
        <v>894.8</v>
      </c>
      <c r="H450" s="40">
        <v>906.8</v>
      </c>
      <c r="I450" s="40">
        <v>909.40000000000009</v>
      </c>
      <c r="J450" s="40">
        <v>912.8</v>
      </c>
      <c r="K450" s="31">
        <v>906</v>
      </c>
      <c r="L450" s="31">
        <v>900</v>
      </c>
      <c r="M450" s="31">
        <v>2.60466</v>
      </c>
      <c r="N450" s="1"/>
      <c r="O450" s="1"/>
    </row>
    <row r="451" spans="1:15" ht="12.75" customHeight="1">
      <c r="A451" s="31">
        <v>441</v>
      </c>
      <c r="B451" s="31" t="s">
        <v>535</v>
      </c>
      <c r="C451" s="31">
        <v>215.85</v>
      </c>
      <c r="D451" s="40">
        <v>215.11666666666667</v>
      </c>
      <c r="E451" s="40">
        <v>213.73333333333335</v>
      </c>
      <c r="F451" s="40">
        <v>211.61666666666667</v>
      </c>
      <c r="G451" s="40">
        <v>210.23333333333335</v>
      </c>
      <c r="H451" s="40">
        <v>217.23333333333335</v>
      </c>
      <c r="I451" s="40">
        <v>218.61666666666667</v>
      </c>
      <c r="J451" s="40">
        <v>220.73333333333335</v>
      </c>
      <c r="K451" s="31">
        <v>216.5</v>
      </c>
      <c r="L451" s="31">
        <v>213</v>
      </c>
      <c r="M451" s="31">
        <v>5.1607099999999999</v>
      </c>
      <c r="N451" s="1"/>
      <c r="O451" s="1"/>
    </row>
    <row r="452" spans="1:15" ht="12.75" customHeight="1">
      <c r="A452" s="31">
        <v>442</v>
      </c>
      <c r="B452" s="31" t="s">
        <v>536</v>
      </c>
      <c r="C452" s="31">
        <v>1310.3</v>
      </c>
      <c r="D452" s="40">
        <v>1298.9000000000001</v>
      </c>
      <c r="E452" s="40">
        <v>1273.8000000000002</v>
      </c>
      <c r="F452" s="40">
        <v>1237.3000000000002</v>
      </c>
      <c r="G452" s="40">
        <v>1212.2000000000003</v>
      </c>
      <c r="H452" s="40">
        <v>1335.4</v>
      </c>
      <c r="I452" s="40">
        <v>1360.5</v>
      </c>
      <c r="J452" s="40">
        <v>1397</v>
      </c>
      <c r="K452" s="31">
        <v>1324</v>
      </c>
      <c r="L452" s="31">
        <v>1262.4000000000001</v>
      </c>
      <c r="M452" s="31">
        <v>0.79442000000000002</v>
      </c>
      <c r="N452" s="1"/>
      <c r="O452" s="1"/>
    </row>
    <row r="453" spans="1:15" ht="12.75" customHeight="1">
      <c r="A453" s="31">
        <v>443</v>
      </c>
      <c r="B453" s="31" t="s">
        <v>198</v>
      </c>
      <c r="C453" s="31">
        <v>827.4</v>
      </c>
      <c r="D453" s="40">
        <v>829.33333333333337</v>
      </c>
      <c r="E453" s="40">
        <v>824.06666666666672</v>
      </c>
      <c r="F453" s="40">
        <v>820.73333333333335</v>
      </c>
      <c r="G453" s="40">
        <v>815.4666666666667</v>
      </c>
      <c r="H453" s="40">
        <v>832.66666666666674</v>
      </c>
      <c r="I453" s="40">
        <v>837.93333333333339</v>
      </c>
      <c r="J453" s="40">
        <v>841.26666666666677</v>
      </c>
      <c r="K453" s="31">
        <v>834.6</v>
      </c>
      <c r="L453" s="31">
        <v>826</v>
      </c>
      <c r="M453" s="31">
        <v>1.75837</v>
      </c>
      <c r="N453" s="1"/>
      <c r="O453" s="1"/>
    </row>
    <row r="454" spans="1:15" ht="12.75" customHeight="1">
      <c r="A454" s="31">
        <v>444</v>
      </c>
      <c r="B454" s="31" t="s">
        <v>278</v>
      </c>
      <c r="C454" s="31">
        <v>6220.1</v>
      </c>
      <c r="D454" s="40">
        <v>6223.5166666666664</v>
      </c>
      <c r="E454" s="40">
        <v>6202.0333333333328</v>
      </c>
      <c r="F454" s="40">
        <v>6183.9666666666662</v>
      </c>
      <c r="G454" s="40">
        <v>6162.4833333333327</v>
      </c>
      <c r="H454" s="40">
        <v>6241.583333333333</v>
      </c>
      <c r="I454" s="40">
        <v>6263.0666666666666</v>
      </c>
      <c r="J454" s="40">
        <v>6281.1333333333332</v>
      </c>
      <c r="K454" s="31">
        <v>6245</v>
      </c>
      <c r="L454" s="31">
        <v>6205.45</v>
      </c>
      <c r="M454" s="31">
        <v>0.40009</v>
      </c>
      <c r="N454" s="1"/>
      <c r="O454" s="1"/>
    </row>
    <row r="455" spans="1:15" ht="12.75" customHeight="1">
      <c r="A455" s="31">
        <v>445</v>
      </c>
      <c r="B455" s="31" t="s">
        <v>199</v>
      </c>
      <c r="C455" s="31">
        <v>489.7</v>
      </c>
      <c r="D455" s="40">
        <v>490.41666666666669</v>
      </c>
      <c r="E455" s="40">
        <v>487.28333333333336</v>
      </c>
      <c r="F455" s="40">
        <v>484.86666666666667</v>
      </c>
      <c r="G455" s="40">
        <v>481.73333333333335</v>
      </c>
      <c r="H455" s="40">
        <v>492.83333333333337</v>
      </c>
      <c r="I455" s="40">
        <v>495.9666666666667</v>
      </c>
      <c r="J455" s="40">
        <v>498.38333333333338</v>
      </c>
      <c r="K455" s="31">
        <v>493.55</v>
      </c>
      <c r="L455" s="31">
        <v>488</v>
      </c>
      <c r="M455" s="31">
        <v>55.319400000000002</v>
      </c>
      <c r="N455" s="1"/>
      <c r="O455" s="1"/>
    </row>
    <row r="456" spans="1:15" ht="12.75" customHeight="1">
      <c r="A456" s="31">
        <v>446</v>
      </c>
      <c r="B456" s="31" t="s">
        <v>537</v>
      </c>
      <c r="C456" s="31">
        <v>265.89999999999998</v>
      </c>
      <c r="D456" s="40">
        <v>264.91666666666669</v>
      </c>
      <c r="E456" s="40">
        <v>263.23333333333335</v>
      </c>
      <c r="F456" s="40">
        <v>260.56666666666666</v>
      </c>
      <c r="G456" s="40">
        <v>258.88333333333333</v>
      </c>
      <c r="H456" s="40">
        <v>267.58333333333337</v>
      </c>
      <c r="I456" s="40">
        <v>269.26666666666665</v>
      </c>
      <c r="J456" s="40">
        <v>271.93333333333339</v>
      </c>
      <c r="K456" s="31">
        <v>266.60000000000002</v>
      </c>
      <c r="L456" s="31">
        <v>262.25</v>
      </c>
      <c r="M456" s="31">
        <v>25.463909999999998</v>
      </c>
      <c r="N456" s="1"/>
      <c r="O456" s="1"/>
    </row>
    <row r="457" spans="1:15" ht="12.75" customHeight="1">
      <c r="A457" s="31">
        <v>447</v>
      </c>
      <c r="B457" s="31" t="s">
        <v>200</v>
      </c>
      <c r="C457" s="31">
        <v>231.35</v>
      </c>
      <c r="D457" s="40">
        <v>231.70000000000002</v>
      </c>
      <c r="E457" s="40">
        <v>230.25000000000003</v>
      </c>
      <c r="F457" s="40">
        <v>229.15</v>
      </c>
      <c r="G457" s="40">
        <v>227.70000000000002</v>
      </c>
      <c r="H457" s="40">
        <v>232.80000000000004</v>
      </c>
      <c r="I457" s="40">
        <v>234.25000000000003</v>
      </c>
      <c r="J457" s="40">
        <v>235.35000000000005</v>
      </c>
      <c r="K457" s="31">
        <v>233.15</v>
      </c>
      <c r="L457" s="31">
        <v>230.6</v>
      </c>
      <c r="M457" s="31">
        <v>148.60446999999999</v>
      </c>
      <c r="N457" s="1"/>
      <c r="O457" s="1"/>
    </row>
    <row r="458" spans="1:15" ht="12.75" customHeight="1">
      <c r="A458" s="31">
        <v>448</v>
      </c>
      <c r="B458" s="31" t="s">
        <v>201</v>
      </c>
      <c r="C458" s="31">
        <v>1325.9</v>
      </c>
      <c r="D458" s="40">
        <v>1328.3333333333333</v>
      </c>
      <c r="E458" s="40">
        <v>1321.6666666666665</v>
      </c>
      <c r="F458" s="40">
        <v>1317.4333333333332</v>
      </c>
      <c r="G458" s="40">
        <v>1310.7666666666664</v>
      </c>
      <c r="H458" s="40">
        <v>1332.5666666666666</v>
      </c>
      <c r="I458" s="40">
        <v>1339.2333333333331</v>
      </c>
      <c r="J458" s="40">
        <v>1343.4666666666667</v>
      </c>
      <c r="K458" s="31">
        <v>1335</v>
      </c>
      <c r="L458" s="31">
        <v>1324.1</v>
      </c>
      <c r="M458" s="31">
        <v>6.7443400000000002</v>
      </c>
      <c r="N458" s="1"/>
      <c r="O458" s="1"/>
    </row>
    <row r="459" spans="1:15" ht="12.75" customHeight="1">
      <c r="A459" s="31">
        <v>449</v>
      </c>
      <c r="B459" s="31" t="s">
        <v>878</v>
      </c>
      <c r="C459" s="31">
        <v>855.3</v>
      </c>
      <c r="D459" s="40">
        <v>852.2833333333333</v>
      </c>
      <c r="E459" s="40">
        <v>843.01666666666665</v>
      </c>
      <c r="F459" s="40">
        <v>830.73333333333335</v>
      </c>
      <c r="G459" s="40">
        <v>821.4666666666667</v>
      </c>
      <c r="H459" s="40">
        <v>864.56666666666661</v>
      </c>
      <c r="I459" s="40">
        <v>873.83333333333326</v>
      </c>
      <c r="J459" s="40">
        <v>886.11666666666656</v>
      </c>
      <c r="K459" s="31">
        <v>861.55</v>
      </c>
      <c r="L459" s="31">
        <v>840</v>
      </c>
      <c r="M459" s="31">
        <v>7.5700000000000003E-2</v>
      </c>
      <c r="N459" s="1"/>
      <c r="O459" s="1"/>
    </row>
    <row r="460" spans="1:15" ht="12.75" customHeight="1">
      <c r="A460" s="31">
        <v>450</v>
      </c>
      <c r="B460" s="31" t="s">
        <v>529</v>
      </c>
      <c r="C460" s="31">
        <v>1992.55</v>
      </c>
      <c r="D460" s="40">
        <v>1983.6666666666667</v>
      </c>
      <c r="E460" s="40">
        <v>1949.3333333333335</v>
      </c>
      <c r="F460" s="40">
        <v>1906.1166666666668</v>
      </c>
      <c r="G460" s="40">
        <v>1871.7833333333335</v>
      </c>
      <c r="H460" s="40">
        <v>2026.8833333333334</v>
      </c>
      <c r="I460" s="40">
        <v>2061.2166666666672</v>
      </c>
      <c r="J460" s="40">
        <v>2104.4333333333334</v>
      </c>
      <c r="K460" s="31">
        <v>2018</v>
      </c>
      <c r="L460" s="31">
        <v>1940.45</v>
      </c>
      <c r="M460" s="31">
        <v>0.31634000000000001</v>
      </c>
      <c r="N460" s="1"/>
      <c r="O460" s="1"/>
    </row>
    <row r="461" spans="1:15" ht="12.75" customHeight="1">
      <c r="A461" s="31">
        <v>451</v>
      </c>
      <c r="B461" s="31" t="s">
        <v>530</v>
      </c>
      <c r="C461" s="31">
        <v>792</v>
      </c>
      <c r="D461" s="40">
        <v>793.63333333333333</v>
      </c>
      <c r="E461" s="40">
        <v>787.36666666666667</v>
      </c>
      <c r="F461" s="40">
        <v>782.73333333333335</v>
      </c>
      <c r="G461" s="40">
        <v>776.4666666666667</v>
      </c>
      <c r="H461" s="40">
        <v>798.26666666666665</v>
      </c>
      <c r="I461" s="40">
        <v>804.5333333333333</v>
      </c>
      <c r="J461" s="40">
        <v>809.16666666666663</v>
      </c>
      <c r="K461" s="31">
        <v>799.9</v>
      </c>
      <c r="L461" s="31">
        <v>789</v>
      </c>
      <c r="M461" s="31">
        <v>0.11086</v>
      </c>
      <c r="N461" s="1"/>
      <c r="O461" s="1"/>
    </row>
    <row r="462" spans="1:15" ht="12.75" customHeight="1">
      <c r="A462" s="31">
        <v>452</v>
      </c>
      <c r="B462" s="31" t="s">
        <v>202</v>
      </c>
      <c r="C462" s="31">
        <v>3508.65</v>
      </c>
      <c r="D462" s="40">
        <v>3508.9666666666667</v>
      </c>
      <c r="E462" s="40">
        <v>3504.6833333333334</v>
      </c>
      <c r="F462" s="40">
        <v>3500.7166666666667</v>
      </c>
      <c r="G462" s="40">
        <v>3496.4333333333334</v>
      </c>
      <c r="H462" s="40">
        <v>3512.9333333333334</v>
      </c>
      <c r="I462" s="40">
        <v>3517.2166666666672</v>
      </c>
      <c r="J462" s="40">
        <v>3521.1833333333334</v>
      </c>
      <c r="K462" s="31">
        <v>3513.25</v>
      </c>
      <c r="L462" s="31">
        <v>3505</v>
      </c>
      <c r="M462" s="31">
        <v>3.2899099999999999</v>
      </c>
      <c r="N462" s="1"/>
      <c r="O462" s="1"/>
    </row>
    <row r="463" spans="1:15" ht="12.75" customHeight="1">
      <c r="A463" s="31">
        <v>453</v>
      </c>
      <c r="B463" s="31" t="s">
        <v>538</v>
      </c>
      <c r="C463" s="31">
        <v>4813.95</v>
      </c>
      <c r="D463" s="40">
        <v>4830.8166666666666</v>
      </c>
      <c r="E463" s="40">
        <v>4768.6333333333332</v>
      </c>
      <c r="F463" s="40">
        <v>4723.3166666666666</v>
      </c>
      <c r="G463" s="40">
        <v>4661.1333333333332</v>
      </c>
      <c r="H463" s="40">
        <v>4876.1333333333332</v>
      </c>
      <c r="I463" s="40">
        <v>4938.3166666666657</v>
      </c>
      <c r="J463" s="40">
        <v>4983.6333333333332</v>
      </c>
      <c r="K463" s="31">
        <v>4893</v>
      </c>
      <c r="L463" s="31">
        <v>4785.5</v>
      </c>
      <c r="M463" s="31">
        <v>2.6179999999999998E-2</v>
      </c>
      <c r="N463" s="1"/>
      <c r="O463" s="1"/>
    </row>
    <row r="464" spans="1:15" ht="12.75" customHeight="1">
      <c r="A464" s="31">
        <v>454</v>
      </c>
      <c r="B464" s="31" t="s">
        <v>203</v>
      </c>
      <c r="C464" s="31">
        <v>1505.85</v>
      </c>
      <c r="D464" s="40">
        <v>1507.2833333333335</v>
      </c>
      <c r="E464" s="40">
        <v>1499.5666666666671</v>
      </c>
      <c r="F464" s="40">
        <v>1493.2833333333335</v>
      </c>
      <c r="G464" s="40">
        <v>1485.5666666666671</v>
      </c>
      <c r="H464" s="40">
        <v>1513.5666666666671</v>
      </c>
      <c r="I464" s="40">
        <v>1521.2833333333338</v>
      </c>
      <c r="J464" s="40">
        <v>1527.5666666666671</v>
      </c>
      <c r="K464" s="31">
        <v>1515</v>
      </c>
      <c r="L464" s="31">
        <v>1501</v>
      </c>
      <c r="M464" s="31">
        <v>1.6644399999999999</v>
      </c>
      <c r="N464" s="1"/>
      <c r="O464" s="1"/>
    </row>
    <row r="465" spans="1:15" ht="12.75" customHeight="1">
      <c r="A465" s="31">
        <v>455</v>
      </c>
      <c r="B465" s="31" t="s">
        <v>540</v>
      </c>
      <c r="C465" s="31">
        <v>1382</v>
      </c>
      <c r="D465" s="40">
        <v>1378.3333333333333</v>
      </c>
      <c r="E465" s="40">
        <v>1369.6666666666665</v>
      </c>
      <c r="F465" s="40">
        <v>1357.3333333333333</v>
      </c>
      <c r="G465" s="40">
        <v>1348.6666666666665</v>
      </c>
      <c r="H465" s="40">
        <v>1390.6666666666665</v>
      </c>
      <c r="I465" s="40">
        <v>1399.333333333333</v>
      </c>
      <c r="J465" s="40">
        <v>1411.6666666666665</v>
      </c>
      <c r="K465" s="31">
        <v>1387</v>
      </c>
      <c r="L465" s="31">
        <v>1366</v>
      </c>
      <c r="M465" s="31">
        <v>4.8759999999999998E-2</v>
      </c>
      <c r="N465" s="1"/>
      <c r="O465" s="1"/>
    </row>
    <row r="466" spans="1:15" ht="12.75" customHeight="1">
      <c r="A466" s="31">
        <v>456</v>
      </c>
      <c r="B466" s="31" t="s">
        <v>541</v>
      </c>
      <c r="C466" s="31">
        <v>1153.9000000000001</v>
      </c>
      <c r="D466" s="40">
        <v>1152.05</v>
      </c>
      <c r="E466" s="40">
        <v>1144.0999999999999</v>
      </c>
      <c r="F466" s="40">
        <v>1134.3</v>
      </c>
      <c r="G466" s="40">
        <v>1126.3499999999999</v>
      </c>
      <c r="H466" s="40">
        <v>1161.8499999999999</v>
      </c>
      <c r="I466" s="40">
        <v>1169.8000000000002</v>
      </c>
      <c r="J466" s="40">
        <v>1179.5999999999999</v>
      </c>
      <c r="K466" s="31">
        <v>1160</v>
      </c>
      <c r="L466" s="31">
        <v>1142.25</v>
      </c>
      <c r="M466" s="31">
        <v>0.12684999999999999</v>
      </c>
      <c r="N466" s="1"/>
      <c r="O466" s="1"/>
    </row>
    <row r="467" spans="1:15" ht="12.75" customHeight="1">
      <c r="A467" s="31">
        <v>457</v>
      </c>
      <c r="B467" s="31" t="s">
        <v>545</v>
      </c>
      <c r="C467" s="31">
        <v>1662.7</v>
      </c>
      <c r="D467" s="40">
        <v>1634.3499999999997</v>
      </c>
      <c r="E467" s="40">
        <v>1593.6999999999994</v>
      </c>
      <c r="F467" s="40">
        <v>1524.6999999999996</v>
      </c>
      <c r="G467" s="40">
        <v>1484.0499999999993</v>
      </c>
      <c r="H467" s="40">
        <v>1703.3499999999995</v>
      </c>
      <c r="I467" s="40">
        <v>1743.9999999999995</v>
      </c>
      <c r="J467" s="40">
        <v>1812.9999999999995</v>
      </c>
      <c r="K467" s="31">
        <v>1675</v>
      </c>
      <c r="L467" s="31">
        <v>1565.35</v>
      </c>
      <c r="M467" s="31">
        <v>0.53996999999999995</v>
      </c>
      <c r="N467" s="1"/>
      <c r="O467" s="1"/>
    </row>
    <row r="468" spans="1:15" ht="12.75" customHeight="1">
      <c r="A468" s="31">
        <v>458</v>
      </c>
      <c r="B468" s="31" t="s">
        <v>542</v>
      </c>
      <c r="C468" s="31">
        <v>1808.2</v>
      </c>
      <c r="D468" s="40">
        <v>1803.25</v>
      </c>
      <c r="E468" s="40">
        <v>1787.5</v>
      </c>
      <c r="F468" s="40">
        <v>1766.8</v>
      </c>
      <c r="G468" s="40">
        <v>1751.05</v>
      </c>
      <c r="H468" s="40">
        <v>1823.95</v>
      </c>
      <c r="I468" s="40">
        <v>1839.7</v>
      </c>
      <c r="J468" s="40">
        <v>1860.4</v>
      </c>
      <c r="K468" s="31">
        <v>1819</v>
      </c>
      <c r="L468" s="31">
        <v>1782.55</v>
      </c>
      <c r="M468" s="31">
        <v>4.1090000000000002E-2</v>
      </c>
      <c r="N468" s="1"/>
      <c r="O468" s="1"/>
    </row>
    <row r="469" spans="1:15" ht="12.75" customHeight="1">
      <c r="A469" s="31">
        <v>459</v>
      </c>
      <c r="B469" s="31" t="s">
        <v>204</v>
      </c>
      <c r="C469" s="31">
        <v>2431.75</v>
      </c>
      <c r="D469" s="40">
        <v>2432.85</v>
      </c>
      <c r="E469" s="40">
        <v>2420.8999999999996</v>
      </c>
      <c r="F469" s="40">
        <v>2410.0499999999997</v>
      </c>
      <c r="G469" s="40">
        <v>2398.0999999999995</v>
      </c>
      <c r="H469" s="40">
        <v>2443.6999999999998</v>
      </c>
      <c r="I469" s="40">
        <v>2455.6499999999996</v>
      </c>
      <c r="J469" s="40">
        <v>2466.5</v>
      </c>
      <c r="K469" s="31">
        <v>2444.8000000000002</v>
      </c>
      <c r="L469" s="31">
        <v>2422</v>
      </c>
      <c r="M469" s="31">
        <v>1.8150599999999999</v>
      </c>
      <c r="N469" s="1"/>
      <c r="O469" s="1"/>
    </row>
    <row r="470" spans="1:15" ht="12.75" customHeight="1">
      <c r="A470" s="31">
        <v>460</v>
      </c>
      <c r="B470" s="31" t="s">
        <v>205</v>
      </c>
      <c r="C470" s="31">
        <v>2819.35</v>
      </c>
      <c r="D470" s="40">
        <v>2820.8166666666671</v>
      </c>
      <c r="E470" s="40">
        <v>2813.5333333333342</v>
      </c>
      <c r="F470" s="40">
        <v>2807.7166666666672</v>
      </c>
      <c r="G470" s="40">
        <v>2800.4333333333343</v>
      </c>
      <c r="H470" s="40">
        <v>2826.6333333333341</v>
      </c>
      <c r="I470" s="40">
        <v>2833.916666666667</v>
      </c>
      <c r="J470" s="40">
        <v>2839.733333333334</v>
      </c>
      <c r="K470" s="31">
        <v>2828.1</v>
      </c>
      <c r="L470" s="31">
        <v>2815</v>
      </c>
      <c r="M470" s="31">
        <v>5.1869999999999999E-2</v>
      </c>
      <c r="N470" s="1"/>
      <c r="O470" s="1"/>
    </row>
    <row r="471" spans="1:15" ht="12.75" customHeight="1">
      <c r="A471" s="31">
        <v>461</v>
      </c>
      <c r="B471" s="31" t="s">
        <v>206</v>
      </c>
      <c r="C471" s="31">
        <v>515.54999999999995</v>
      </c>
      <c r="D471" s="40">
        <v>515.68333333333328</v>
      </c>
      <c r="E471" s="40">
        <v>513.86666666666656</v>
      </c>
      <c r="F471" s="40">
        <v>512.18333333333328</v>
      </c>
      <c r="G471" s="40">
        <v>510.36666666666656</v>
      </c>
      <c r="H471" s="40">
        <v>517.36666666666656</v>
      </c>
      <c r="I471" s="40">
        <v>519.18333333333339</v>
      </c>
      <c r="J471" s="40">
        <v>520.86666666666656</v>
      </c>
      <c r="K471" s="31">
        <v>517.5</v>
      </c>
      <c r="L471" s="31">
        <v>514</v>
      </c>
      <c r="M471" s="31">
        <v>0.64088999999999996</v>
      </c>
      <c r="N471" s="1"/>
      <c r="O471" s="1"/>
    </row>
    <row r="472" spans="1:15" ht="12.75" customHeight="1">
      <c r="A472" s="31">
        <v>462</v>
      </c>
      <c r="B472" s="31" t="s">
        <v>207</v>
      </c>
      <c r="C472" s="31">
        <v>1094.3</v>
      </c>
      <c r="D472" s="40">
        <v>1095.9833333333333</v>
      </c>
      <c r="E472" s="40">
        <v>1088.5666666666666</v>
      </c>
      <c r="F472" s="40">
        <v>1082.8333333333333</v>
      </c>
      <c r="G472" s="40">
        <v>1075.4166666666665</v>
      </c>
      <c r="H472" s="40">
        <v>1101.7166666666667</v>
      </c>
      <c r="I472" s="40">
        <v>1109.1333333333332</v>
      </c>
      <c r="J472" s="40">
        <v>1114.8666666666668</v>
      </c>
      <c r="K472" s="31">
        <v>1103.4000000000001</v>
      </c>
      <c r="L472" s="31">
        <v>1090.25</v>
      </c>
      <c r="M472" s="31">
        <v>1.41116</v>
      </c>
      <c r="N472" s="1"/>
      <c r="O472" s="1"/>
    </row>
    <row r="473" spans="1:15" ht="12.75" customHeight="1">
      <c r="A473" s="31">
        <v>463</v>
      </c>
      <c r="B473" s="31" t="s">
        <v>543</v>
      </c>
      <c r="C473" s="31">
        <v>39.700000000000003</v>
      </c>
      <c r="D473" s="40">
        <v>39.56666666666667</v>
      </c>
      <c r="E473" s="40">
        <v>39.283333333333339</v>
      </c>
      <c r="F473" s="40">
        <v>38.866666666666667</v>
      </c>
      <c r="G473" s="40">
        <v>38.583333333333336</v>
      </c>
      <c r="H473" s="40">
        <v>39.983333333333341</v>
      </c>
      <c r="I473" s="40">
        <v>40.266666666666673</v>
      </c>
      <c r="J473" s="40">
        <v>40.683333333333344</v>
      </c>
      <c r="K473" s="31">
        <v>39.85</v>
      </c>
      <c r="L473" s="31">
        <v>39.15</v>
      </c>
      <c r="M473" s="31">
        <v>88.585570000000004</v>
      </c>
      <c r="N473" s="1"/>
      <c r="O473" s="1"/>
    </row>
    <row r="474" spans="1:15" ht="12.75" customHeight="1">
      <c r="A474" s="31">
        <v>464</v>
      </c>
      <c r="B474" s="31" t="s">
        <v>544</v>
      </c>
      <c r="C474" s="31">
        <v>199.5</v>
      </c>
      <c r="D474" s="40">
        <v>201.25</v>
      </c>
      <c r="E474" s="40">
        <v>196.25</v>
      </c>
      <c r="F474" s="40">
        <v>193</v>
      </c>
      <c r="G474" s="40">
        <v>188</v>
      </c>
      <c r="H474" s="40">
        <v>204.5</v>
      </c>
      <c r="I474" s="40">
        <v>209.5</v>
      </c>
      <c r="J474" s="40">
        <v>212.75</v>
      </c>
      <c r="K474" s="31">
        <v>206.25</v>
      </c>
      <c r="L474" s="31">
        <v>198</v>
      </c>
      <c r="M474" s="31">
        <v>2.1528499999999999</v>
      </c>
      <c r="N474" s="1"/>
      <c r="O474" s="1"/>
    </row>
    <row r="475" spans="1:15" ht="12.75" customHeight="1">
      <c r="A475" s="31">
        <v>465</v>
      </c>
      <c r="B475" s="31" t="s">
        <v>531</v>
      </c>
      <c r="C475" s="31">
        <v>11414.4</v>
      </c>
      <c r="D475" s="40">
        <v>11434.133333333333</v>
      </c>
      <c r="E475" s="40">
        <v>11281.266666666666</v>
      </c>
      <c r="F475" s="40">
        <v>11148.133333333333</v>
      </c>
      <c r="G475" s="40">
        <v>10995.266666666666</v>
      </c>
      <c r="H475" s="40">
        <v>11567.266666666666</v>
      </c>
      <c r="I475" s="40">
        <v>11720.133333333331</v>
      </c>
      <c r="J475" s="40">
        <v>11853.266666666666</v>
      </c>
      <c r="K475" s="31">
        <v>11587</v>
      </c>
      <c r="L475" s="31">
        <v>11301</v>
      </c>
      <c r="M475" s="31">
        <v>5.9830000000000001E-2</v>
      </c>
      <c r="N475" s="1"/>
      <c r="O475" s="1"/>
    </row>
    <row r="476" spans="1:15" ht="12.75" customHeight="1">
      <c r="A476" s="31">
        <v>466</v>
      </c>
      <c r="B476" s="31" t="s">
        <v>879</v>
      </c>
      <c r="C476" s="31">
        <v>63.8</v>
      </c>
      <c r="D476" s="40">
        <v>63.199999999999996</v>
      </c>
      <c r="E476" s="40">
        <v>62.599999999999994</v>
      </c>
      <c r="F476" s="40">
        <v>61.4</v>
      </c>
      <c r="G476" s="40">
        <v>60.8</v>
      </c>
      <c r="H476" s="40">
        <v>64.399999999999991</v>
      </c>
      <c r="I476" s="40">
        <v>65</v>
      </c>
      <c r="J476" s="40">
        <v>66.199999999999989</v>
      </c>
      <c r="K476" s="31">
        <v>63.8</v>
      </c>
      <c r="L476" s="31">
        <v>62</v>
      </c>
      <c r="M476" s="31">
        <v>43.510210000000001</v>
      </c>
      <c r="N476" s="1"/>
      <c r="O476" s="1"/>
    </row>
    <row r="477" spans="1:15" ht="12.75" customHeight="1">
      <c r="A477" s="31">
        <v>467</v>
      </c>
      <c r="B477" s="31" t="s">
        <v>532</v>
      </c>
      <c r="C477" s="31">
        <v>43.2</v>
      </c>
      <c r="D477" s="40">
        <v>43.116666666666674</v>
      </c>
      <c r="E477" s="40">
        <v>42.883333333333347</v>
      </c>
      <c r="F477" s="40">
        <v>42.56666666666667</v>
      </c>
      <c r="G477" s="40">
        <v>42.333333333333343</v>
      </c>
      <c r="H477" s="40">
        <v>43.433333333333351</v>
      </c>
      <c r="I477" s="40">
        <v>43.666666666666671</v>
      </c>
      <c r="J477" s="40">
        <v>43.983333333333356</v>
      </c>
      <c r="K477" s="31">
        <v>43.35</v>
      </c>
      <c r="L477" s="31">
        <v>42.8</v>
      </c>
      <c r="M477" s="31">
        <v>12.63214</v>
      </c>
      <c r="N477" s="1"/>
      <c r="O477" s="1"/>
    </row>
    <row r="478" spans="1:15" ht="12.75" customHeight="1">
      <c r="A478" s="31">
        <v>468</v>
      </c>
      <c r="B478" s="31" t="s">
        <v>208</v>
      </c>
      <c r="C478" s="31">
        <v>708.75</v>
      </c>
      <c r="D478" s="40">
        <v>709.2166666666667</v>
      </c>
      <c r="E478" s="40">
        <v>704.53333333333342</v>
      </c>
      <c r="F478" s="40">
        <v>700.31666666666672</v>
      </c>
      <c r="G478" s="40">
        <v>695.63333333333344</v>
      </c>
      <c r="H478" s="40">
        <v>713.43333333333339</v>
      </c>
      <c r="I478" s="40">
        <v>718.11666666666679</v>
      </c>
      <c r="J478" s="40">
        <v>722.33333333333337</v>
      </c>
      <c r="K478" s="31">
        <v>713.9</v>
      </c>
      <c r="L478" s="31">
        <v>705</v>
      </c>
      <c r="M478" s="31">
        <v>2.7387100000000002</v>
      </c>
      <c r="N478" s="1"/>
      <c r="O478" s="1"/>
    </row>
    <row r="479" spans="1:15" ht="12.75" customHeight="1">
      <c r="A479" s="31">
        <v>469</v>
      </c>
      <c r="B479" s="31" t="s">
        <v>209</v>
      </c>
      <c r="C479" s="31">
        <v>1675.2</v>
      </c>
      <c r="D479" s="40">
        <v>1675.4333333333332</v>
      </c>
      <c r="E479" s="40">
        <v>1664.8666666666663</v>
      </c>
      <c r="F479" s="40">
        <v>1654.5333333333331</v>
      </c>
      <c r="G479" s="40">
        <v>1643.9666666666662</v>
      </c>
      <c r="H479" s="40">
        <v>1685.7666666666664</v>
      </c>
      <c r="I479" s="40">
        <v>1696.3333333333335</v>
      </c>
      <c r="J479" s="40">
        <v>1706.6666666666665</v>
      </c>
      <c r="K479" s="31">
        <v>1686</v>
      </c>
      <c r="L479" s="31">
        <v>1665.1</v>
      </c>
      <c r="M479" s="31">
        <v>0.32219999999999999</v>
      </c>
      <c r="N479" s="1"/>
      <c r="O479" s="1"/>
    </row>
    <row r="480" spans="1:15" ht="12.75" customHeight="1">
      <c r="A480" s="31">
        <v>470</v>
      </c>
      <c r="B480" s="31" t="s">
        <v>546</v>
      </c>
      <c r="C480" s="31">
        <v>14.4</v>
      </c>
      <c r="D480" s="40">
        <v>14.383333333333335</v>
      </c>
      <c r="E480" s="40">
        <v>14.31666666666667</v>
      </c>
      <c r="F480" s="40">
        <v>14.233333333333336</v>
      </c>
      <c r="G480" s="40">
        <v>14.166666666666671</v>
      </c>
      <c r="H480" s="40">
        <v>14.466666666666669</v>
      </c>
      <c r="I480" s="40">
        <v>14.533333333333335</v>
      </c>
      <c r="J480" s="40">
        <v>14.616666666666667</v>
      </c>
      <c r="K480" s="31">
        <v>14.45</v>
      </c>
      <c r="L480" s="31">
        <v>14.3</v>
      </c>
      <c r="M480" s="31">
        <v>11.254580000000001</v>
      </c>
      <c r="N480" s="1"/>
      <c r="O480" s="1"/>
    </row>
    <row r="481" spans="1:15" ht="12.75" customHeight="1">
      <c r="A481" s="31">
        <v>471</v>
      </c>
      <c r="B481" s="31" t="s">
        <v>547</v>
      </c>
      <c r="C481" s="31">
        <v>538.1</v>
      </c>
      <c r="D481" s="40">
        <v>539.94999999999993</v>
      </c>
      <c r="E481" s="40">
        <v>530.14999999999986</v>
      </c>
      <c r="F481" s="40">
        <v>522.19999999999993</v>
      </c>
      <c r="G481" s="40">
        <v>512.39999999999986</v>
      </c>
      <c r="H481" s="40">
        <v>547.89999999999986</v>
      </c>
      <c r="I481" s="40">
        <v>557.69999999999982</v>
      </c>
      <c r="J481" s="40">
        <v>565.64999999999986</v>
      </c>
      <c r="K481" s="31">
        <v>549.75</v>
      </c>
      <c r="L481" s="31">
        <v>532</v>
      </c>
      <c r="M481" s="31">
        <v>5.3342000000000001</v>
      </c>
      <c r="N481" s="1"/>
      <c r="O481" s="1"/>
    </row>
    <row r="482" spans="1:15" ht="12.75" customHeight="1">
      <c r="A482" s="31">
        <v>472</v>
      </c>
      <c r="B482" s="31" t="s">
        <v>549</v>
      </c>
      <c r="C482" s="31">
        <v>173.35</v>
      </c>
      <c r="D482" s="40">
        <v>174.11666666666667</v>
      </c>
      <c r="E482" s="40">
        <v>169.23333333333335</v>
      </c>
      <c r="F482" s="40">
        <v>165.11666666666667</v>
      </c>
      <c r="G482" s="40">
        <v>160.23333333333335</v>
      </c>
      <c r="H482" s="40">
        <v>178.23333333333335</v>
      </c>
      <c r="I482" s="40">
        <v>183.11666666666667</v>
      </c>
      <c r="J482" s="40">
        <v>187.23333333333335</v>
      </c>
      <c r="K482" s="31">
        <v>179</v>
      </c>
      <c r="L482" s="31">
        <v>170</v>
      </c>
      <c r="M482" s="31">
        <v>3.2861799999999999</v>
      </c>
      <c r="N482" s="1"/>
      <c r="O482" s="1"/>
    </row>
    <row r="483" spans="1:15" ht="12.75" customHeight="1">
      <c r="A483" s="31">
        <v>473</v>
      </c>
      <c r="B483" s="31" t="s">
        <v>550</v>
      </c>
      <c r="C483" s="31">
        <v>21.8</v>
      </c>
      <c r="D483" s="40">
        <v>21.766666666666669</v>
      </c>
      <c r="E483" s="40">
        <v>21.63333333333334</v>
      </c>
      <c r="F483" s="40">
        <v>21.466666666666672</v>
      </c>
      <c r="G483" s="40">
        <v>21.333333333333343</v>
      </c>
      <c r="H483" s="40">
        <v>21.933333333333337</v>
      </c>
      <c r="I483" s="40">
        <v>22.06666666666667</v>
      </c>
      <c r="J483" s="40">
        <v>22.233333333333334</v>
      </c>
      <c r="K483" s="31">
        <v>21.9</v>
      </c>
      <c r="L483" s="31">
        <v>21.6</v>
      </c>
      <c r="M483" s="31">
        <v>7.2028699999999999</v>
      </c>
      <c r="N483" s="1"/>
      <c r="O483" s="1"/>
    </row>
    <row r="484" spans="1:15" ht="12.75" customHeight="1">
      <c r="A484" s="31">
        <v>474</v>
      </c>
      <c r="B484" s="31" t="s">
        <v>210</v>
      </c>
      <c r="C484" s="31">
        <v>7880.8</v>
      </c>
      <c r="D484" s="40">
        <v>7891.8</v>
      </c>
      <c r="E484" s="40">
        <v>7850.7000000000007</v>
      </c>
      <c r="F484" s="40">
        <v>7820.6</v>
      </c>
      <c r="G484" s="40">
        <v>7779.5000000000009</v>
      </c>
      <c r="H484" s="40">
        <v>7921.9000000000005</v>
      </c>
      <c r="I484" s="40">
        <v>7963.0000000000009</v>
      </c>
      <c r="J484" s="40">
        <v>7993.1</v>
      </c>
      <c r="K484" s="31">
        <v>7932.9</v>
      </c>
      <c r="L484" s="31">
        <v>7861.7</v>
      </c>
      <c r="M484" s="31">
        <v>0.32611000000000001</v>
      </c>
      <c r="N484" s="1"/>
      <c r="O484" s="1"/>
    </row>
    <row r="485" spans="1:15" ht="12.75" customHeight="1">
      <c r="A485" s="31">
        <v>475</v>
      </c>
      <c r="B485" s="31" t="s">
        <v>279</v>
      </c>
      <c r="C485" s="31">
        <v>49.15</v>
      </c>
      <c r="D485" s="40">
        <v>48.95000000000001</v>
      </c>
      <c r="E485" s="40">
        <v>48.15000000000002</v>
      </c>
      <c r="F485" s="40">
        <v>47.150000000000013</v>
      </c>
      <c r="G485" s="40">
        <v>46.350000000000023</v>
      </c>
      <c r="H485" s="40">
        <v>49.950000000000017</v>
      </c>
      <c r="I485" s="40">
        <v>50.750000000000014</v>
      </c>
      <c r="J485" s="40">
        <v>51.750000000000014</v>
      </c>
      <c r="K485" s="31">
        <v>49.75</v>
      </c>
      <c r="L485" s="31">
        <v>47.95</v>
      </c>
      <c r="M485" s="31">
        <v>83.327449999999999</v>
      </c>
      <c r="N485" s="1"/>
      <c r="O485" s="1"/>
    </row>
    <row r="486" spans="1:15" ht="12.75" customHeight="1">
      <c r="A486" s="31">
        <v>476</v>
      </c>
      <c r="B486" s="31" t="s">
        <v>211</v>
      </c>
      <c r="C486" s="31">
        <v>737.7</v>
      </c>
      <c r="D486" s="40">
        <v>737.93333333333339</v>
      </c>
      <c r="E486" s="40">
        <v>730.86666666666679</v>
      </c>
      <c r="F486" s="40">
        <v>724.03333333333342</v>
      </c>
      <c r="G486" s="40">
        <v>716.96666666666681</v>
      </c>
      <c r="H486" s="40">
        <v>744.76666666666677</v>
      </c>
      <c r="I486" s="40">
        <v>751.83333333333337</v>
      </c>
      <c r="J486" s="40">
        <v>758.66666666666674</v>
      </c>
      <c r="K486" s="31">
        <v>745</v>
      </c>
      <c r="L486" s="31">
        <v>731.1</v>
      </c>
      <c r="M486" s="31">
        <v>3.9009200000000002</v>
      </c>
      <c r="N486" s="1"/>
      <c r="O486" s="1"/>
    </row>
    <row r="487" spans="1:15" ht="12.75" customHeight="1">
      <c r="A487" s="31">
        <v>477</v>
      </c>
      <c r="B487" s="31" t="s">
        <v>548</v>
      </c>
      <c r="C487" s="31">
        <v>1110.5999999999999</v>
      </c>
      <c r="D487" s="40">
        <v>1111.5333333333333</v>
      </c>
      <c r="E487" s="40">
        <v>1104.0666666666666</v>
      </c>
      <c r="F487" s="40">
        <v>1097.5333333333333</v>
      </c>
      <c r="G487" s="40">
        <v>1090.0666666666666</v>
      </c>
      <c r="H487" s="40">
        <v>1118.0666666666666</v>
      </c>
      <c r="I487" s="40">
        <v>1125.5333333333333</v>
      </c>
      <c r="J487" s="40">
        <v>1132.0666666666666</v>
      </c>
      <c r="K487" s="31">
        <v>1119</v>
      </c>
      <c r="L487" s="31">
        <v>1105</v>
      </c>
      <c r="M487" s="31">
        <v>0.23813999999999999</v>
      </c>
      <c r="N487" s="1"/>
      <c r="O487" s="1"/>
    </row>
    <row r="488" spans="1:15" ht="12.75" customHeight="1">
      <c r="A488" s="31">
        <v>478</v>
      </c>
      <c r="B488" s="31" t="s">
        <v>553</v>
      </c>
      <c r="C488" s="31">
        <v>584.35</v>
      </c>
      <c r="D488" s="40">
        <v>580.61666666666667</v>
      </c>
      <c r="E488" s="40">
        <v>572.73333333333335</v>
      </c>
      <c r="F488" s="40">
        <v>561.11666666666667</v>
      </c>
      <c r="G488" s="40">
        <v>553.23333333333335</v>
      </c>
      <c r="H488" s="40">
        <v>592.23333333333335</v>
      </c>
      <c r="I488" s="40">
        <v>600.11666666666679</v>
      </c>
      <c r="J488" s="40">
        <v>611.73333333333335</v>
      </c>
      <c r="K488" s="31">
        <v>588.5</v>
      </c>
      <c r="L488" s="31">
        <v>569</v>
      </c>
      <c r="M488" s="31">
        <v>0.52671000000000001</v>
      </c>
      <c r="N488" s="1"/>
      <c r="O488" s="1"/>
    </row>
    <row r="489" spans="1:15" ht="12.75" customHeight="1">
      <c r="A489" s="31">
        <v>479</v>
      </c>
      <c r="B489" s="31" t="s">
        <v>554</v>
      </c>
      <c r="C489" s="31">
        <v>38.15</v>
      </c>
      <c r="D489" s="40">
        <v>38.1</v>
      </c>
      <c r="E489" s="40">
        <v>37.800000000000004</v>
      </c>
      <c r="F489" s="40">
        <v>37.450000000000003</v>
      </c>
      <c r="G489" s="40">
        <v>37.150000000000006</v>
      </c>
      <c r="H489" s="40">
        <v>38.450000000000003</v>
      </c>
      <c r="I489" s="40">
        <v>38.75</v>
      </c>
      <c r="J489" s="40">
        <v>39.1</v>
      </c>
      <c r="K489" s="31">
        <v>38.4</v>
      </c>
      <c r="L489" s="31">
        <v>37.75</v>
      </c>
      <c r="M489" s="31">
        <v>9.9100099999999998</v>
      </c>
      <c r="N489" s="1"/>
      <c r="O489" s="1"/>
    </row>
    <row r="490" spans="1:15" ht="12.75" customHeight="1">
      <c r="A490" s="31">
        <v>480</v>
      </c>
      <c r="B490" s="31" t="s">
        <v>555</v>
      </c>
      <c r="C490" s="31">
        <v>1325.75</v>
      </c>
      <c r="D490" s="40">
        <v>1319.9333333333334</v>
      </c>
      <c r="E490" s="40">
        <v>1306.8666666666668</v>
      </c>
      <c r="F490" s="40">
        <v>1287.9833333333333</v>
      </c>
      <c r="G490" s="40">
        <v>1274.9166666666667</v>
      </c>
      <c r="H490" s="40">
        <v>1338.8166666666668</v>
      </c>
      <c r="I490" s="40">
        <v>1351.8833333333334</v>
      </c>
      <c r="J490" s="40">
        <v>1370.7666666666669</v>
      </c>
      <c r="K490" s="31">
        <v>1333</v>
      </c>
      <c r="L490" s="31">
        <v>1301.05</v>
      </c>
      <c r="M490" s="31">
        <v>0.12452000000000001</v>
      </c>
      <c r="N490" s="1"/>
      <c r="O490" s="1"/>
    </row>
    <row r="491" spans="1:15" ht="12.75" customHeight="1">
      <c r="A491" s="31">
        <v>481</v>
      </c>
      <c r="B491" s="31" t="s">
        <v>557</v>
      </c>
      <c r="C491" s="31">
        <v>295</v>
      </c>
      <c r="D491" s="40">
        <v>292.38333333333333</v>
      </c>
      <c r="E491" s="40">
        <v>288.11666666666667</v>
      </c>
      <c r="F491" s="40">
        <v>281.23333333333335</v>
      </c>
      <c r="G491" s="40">
        <v>276.9666666666667</v>
      </c>
      <c r="H491" s="40">
        <v>299.26666666666665</v>
      </c>
      <c r="I491" s="40">
        <v>303.5333333333333</v>
      </c>
      <c r="J491" s="40">
        <v>310.41666666666663</v>
      </c>
      <c r="K491" s="31">
        <v>296.64999999999998</v>
      </c>
      <c r="L491" s="31">
        <v>285.5</v>
      </c>
      <c r="M491" s="31">
        <v>0.84225000000000005</v>
      </c>
      <c r="N491" s="1"/>
      <c r="O491" s="1"/>
    </row>
    <row r="492" spans="1:15" ht="12.75" customHeight="1">
      <c r="A492" s="31">
        <v>482</v>
      </c>
      <c r="B492" s="31" t="s">
        <v>281</v>
      </c>
      <c r="C492" s="31">
        <v>936.95</v>
      </c>
      <c r="D492" s="40">
        <v>940.18333333333339</v>
      </c>
      <c r="E492" s="40">
        <v>928.36666666666679</v>
      </c>
      <c r="F492" s="40">
        <v>919.78333333333342</v>
      </c>
      <c r="G492" s="40">
        <v>907.96666666666681</v>
      </c>
      <c r="H492" s="40">
        <v>948.76666666666677</v>
      </c>
      <c r="I492" s="40">
        <v>960.58333333333337</v>
      </c>
      <c r="J492" s="40">
        <v>969.16666666666674</v>
      </c>
      <c r="K492" s="31">
        <v>952</v>
      </c>
      <c r="L492" s="31">
        <v>931.6</v>
      </c>
      <c r="M492" s="31">
        <v>1.0564100000000001</v>
      </c>
      <c r="N492" s="1"/>
      <c r="O492" s="1"/>
    </row>
    <row r="493" spans="1:15" ht="12.75" customHeight="1">
      <c r="A493" s="31">
        <v>483</v>
      </c>
      <c r="B493" s="31" t="s">
        <v>212</v>
      </c>
      <c r="C493" s="31">
        <v>312.2</v>
      </c>
      <c r="D493" s="40">
        <v>312.18333333333334</v>
      </c>
      <c r="E493" s="40">
        <v>310.11666666666667</v>
      </c>
      <c r="F493" s="40">
        <v>308.03333333333336</v>
      </c>
      <c r="G493" s="40">
        <v>305.9666666666667</v>
      </c>
      <c r="H493" s="40">
        <v>314.26666666666665</v>
      </c>
      <c r="I493" s="40">
        <v>316.33333333333337</v>
      </c>
      <c r="J493" s="40">
        <v>318.41666666666663</v>
      </c>
      <c r="K493" s="31">
        <v>314.25</v>
      </c>
      <c r="L493" s="31">
        <v>310.10000000000002</v>
      </c>
      <c r="M493" s="31">
        <v>29.88176</v>
      </c>
      <c r="N493" s="1"/>
      <c r="O493" s="1"/>
    </row>
    <row r="494" spans="1:15" ht="12.75" customHeight="1">
      <c r="A494" s="31">
        <v>484</v>
      </c>
      <c r="B494" s="31" t="s">
        <v>558</v>
      </c>
      <c r="C494" s="31">
        <v>2696.05</v>
      </c>
      <c r="D494" s="40">
        <v>2696.7333333333336</v>
      </c>
      <c r="E494" s="40">
        <v>2684.4666666666672</v>
      </c>
      <c r="F494" s="40">
        <v>2672.8833333333337</v>
      </c>
      <c r="G494" s="40">
        <v>2660.6166666666672</v>
      </c>
      <c r="H494" s="40">
        <v>2708.3166666666671</v>
      </c>
      <c r="I494" s="40">
        <v>2720.5833333333335</v>
      </c>
      <c r="J494" s="40">
        <v>2732.166666666667</v>
      </c>
      <c r="K494" s="31">
        <v>2709</v>
      </c>
      <c r="L494" s="31">
        <v>2685.15</v>
      </c>
      <c r="M494" s="31">
        <v>7.7840000000000006E-2</v>
      </c>
      <c r="N494" s="1"/>
      <c r="O494" s="1"/>
    </row>
    <row r="495" spans="1:15" ht="12.75" customHeight="1">
      <c r="A495" s="31">
        <v>485</v>
      </c>
      <c r="B495" s="31" t="s">
        <v>280</v>
      </c>
      <c r="C495" s="31">
        <v>262</v>
      </c>
      <c r="D495" s="40">
        <v>262.33333333333331</v>
      </c>
      <c r="E495" s="40">
        <v>260.76666666666665</v>
      </c>
      <c r="F495" s="40">
        <v>259.53333333333336</v>
      </c>
      <c r="G495" s="40">
        <v>257.9666666666667</v>
      </c>
      <c r="H495" s="40">
        <v>263.56666666666661</v>
      </c>
      <c r="I495" s="40">
        <v>265.13333333333333</v>
      </c>
      <c r="J495" s="40">
        <v>266.36666666666656</v>
      </c>
      <c r="K495" s="31">
        <v>263.89999999999998</v>
      </c>
      <c r="L495" s="31">
        <v>261.10000000000002</v>
      </c>
      <c r="M495" s="31">
        <v>1.08941</v>
      </c>
      <c r="N495" s="1"/>
      <c r="O495" s="1"/>
    </row>
    <row r="496" spans="1:15" ht="12.75" customHeight="1">
      <c r="A496" s="31">
        <v>486</v>
      </c>
      <c r="B496" s="31" t="s">
        <v>559</v>
      </c>
      <c r="C496" s="31">
        <v>2027</v>
      </c>
      <c r="D496" s="40">
        <v>2031.3333333333333</v>
      </c>
      <c r="E496" s="40">
        <v>1987.6666666666665</v>
      </c>
      <c r="F496" s="40">
        <v>1948.3333333333333</v>
      </c>
      <c r="G496" s="40">
        <v>1904.6666666666665</v>
      </c>
      <c r="H496" s="40">
        <v>2070.6666666666665</v>
      </c>
      <c r="I496" s="40">
        <v>2114.333333333333</v>
      </c>
      <c r="J496" s="40">
        <v>2153.6666666666665</v>
      </c>
      <c r="K496" s="31">
        <v>2075</v>
      </c>
      <c r="L496" s="31">
        <v>1992</v>
      </c>
      <c r="M496" s="31">
        <v>0.20669999999999999</v>
      </c>
      <c r="N496" s="1"/>
      <c r="O496" s="1"/>
    </row>
    <row r="497" spans="1:15" ht="12.75" customHeight="1">
      <c r="A497" s="31">
        <v>487</v>
      </c>
      <c r="B497" s="31" t="s">
        <v>552</v>
      </c>
      <c r="C497" s="31">
        <v>577.5</v>
      </c>
      <c r="D497" s="40">
        <v>578.31666666666672</v>
      </c>
      <c r="E497" s="40">
        <v>573.68333333333339</v>
      </c>
      <c r="F497" s="40">
        <v>569.86666666666667</v>
      </c>
      <c r="G497" s="40">
        <v>565.23333333333335</v>
      </c>
      <c r="H497" s="40">
        <v>582.13333333333344</v>
      </c>
      <c r="I497" s="40">
        <v>586.76666666666688</v>
      </c>
      <c r="J497" s="40">
        <v>590.58333333333348</v>
      </c>
      <c r="K497" s="31">
        <v>582.95000000000005</v>
      </c>
      <c r="L497" s="31">
        <v>574.5</v>
      </c>
      <c r="M497" s="31">
        <v>0.76658000000000004</v>
      </c>
      <c r="N497" s="1"/>
      <c r="O497" s="1"/>
    </row>
    <row r="498" spans="1:15" ht="12.75" customHeight="1">
      <c r="A498" s="31">
        <v>488</v>
      </c>
      <c r="B498" s="31" t="s">
        <v>551</v>
      </c>
      <c r="C498" s="31">
        <v>4038.1</v>
      </c>
      <c r="D498" s="40">
        <v>4067.7999999999997</v>
      </c>
      <c r="E498" s="40">
        <v>3985.7999999999993</v>
      </c>
      <c r="F498" s="40">
        <v>3933.4999999999995</v>
      </c>
      <c r="G498" s="40">
        <v>3851.4999999999991</v>
      </c>
      <c r="H498" s="40">
        <v>4120.0999999999995</v>
      </c>
      <c r="I498" s="40">
        <v>4202.1000000000004</v>
      </c>
      <c r="J498" s="40">
        <v>4254.3999999999996</v>
      </c>
      <c r="K498" s="31">
        <v>4149.8</v>
      </c>
      <c r="L498" s="31">
        <v>4015.5</v>
      </c>
      <c r="M498" s="31">
        <v>3.4020000000000002E-2</v>
      </c>
      <c r="N498" s="1"/>
      <c r="O498" s="1"/>
    </row>
    <row r="499" spans="1:15" ht="12.75" customHeight="1">
      <c r="A499" s="31">
        <v>489</v>
      </c>
      <c r="B499" s="31" t="s">
        <v>213</v>
      </c>
      <c r="C499" s="31">
        <v>1220.05</v>
      </c>
      <c r="D499" s="40">
        <v>1219.6833333333334</v>
      </c>
      <c r="E499" s="40">
        <v>1212.3666666666668</v>
      </c>
      <c r="F499" s="40">
        <v>1204.6833333333334</v>
      </c>
      <c r="G499" s="40">
        <v>1197.3666666666668</v>
      </c>
      <c r="H499" s="40">
        <v>1227.3666666666668</v>
      </c>
      <c r="I499" s="40">
        <v>1234.6833333333334</v>
      </c>
      <c r="J499" s="40">
        <v>1242.3666666666668</v>
      </c>
      <c r="K499" s="31">
        <v>1227</v>
      </c>
      <c r="L499" s="31">
        <v>1212</v>
      </c>
      <c r="M499" s="31">
        <v>0.50958000000000003</v>
      </c>
      <c r="N499" s="1"/>
      <c r="O499" s="1"/>
    </row>
    <row r="500" spans="1:15" ht="12.75" customHeight="1">
      <c r="A500" s="31">
        <v>490</v>
      </c>
      <c r="B500" s="31" t="s">
        <v>556</v>
      </c>
      <c r="C500" s="31">
        <v>2109.8000000000002</v>
      </c>
      <c r="D500" s="40">
        <v>2112.2666666666669</v>
      </c>
      <c r="E500" s="40">
        <v>2088.5333333333338</v>
      </c>
      <c r="F500" s="40">
        <v>2067.2666666666669</v>
      </c>
      <c r="G500" s="40">
        <v>2043.5333333333338</v>
      </c>
      <c r="H500" s="40">
        <v>2133.5333333333338</v>
      </c>
      <c r="I500" s="40">
        <v>2157.2666666666664</v>
      </c>
      <c r="J500" s="40">
        <v>2178.5333333333338</v>
      </c>
      <c r="K500" s="31">
        <v>2136</v>
      </c>
      <c r="L500" s="31">
        <v>2091</v>
      </c>
      <c r="M500" s="31">
        <v>0.37396000000000001</v>
      </c>
      <c r="N500" s="1"/>
      <c r="O500" s="1"/>
    </row>
    <row r="501" spans="1:15" ht="12.75" customHeight="1">
      <c r="A501" s="31">
        <v>491</v>
      </c>
      <c r="B501" s="31" t="s">
        <v>560</v>
      </c>
      <c r="C501" s="31">
        <v>7561.55</v>
      </c>
      <c r="D501" s="40">
        <v>7575.1000000000013</v>
      </c>
      <c r="E501" s="40">
        <v>7498.0500000000029</v>
      </c>
      <c r="F501" s="40">
        <v>7434.550000000002</v>
      </c>
      <c r="G501" s="40">
        <v>7357.5000000000036</v>
      </c>
      <c r="H501" s="40">
        <v>7638.6000000000022</v>
      </c>
      <c r="I501" s="40">
        <v>7715.65</v>
      </c>
      <c r="J501" s="40">
        <v>7779.1500000000015</v>
      </c>
      <c r="K501" s="31">
        <v>7652.15</v>
      </c>
      <c r="L501" s="31">
        <v>7511.6</v>
      </c>
      <c r="M501" s="31">
        <v>8.8800000000000007E-3</v>
      </c>
      <c r="N501" s="1"/>
      <c r="O501" s="1"/>
    </row>
    <row r="502" spans="1:15" ht="12.75" customHeight="1">
      <c r="A502" s="31">
        <v>492</v>
      </c>
      <c r="B502" s="31" t="s">
        <v>561</v>
      </c>
      <c r="C502" s="31">
        <v>130.69999999999999</v>
      </c>
      <c r="D502" s="40">
        <v>130.25</v>
      </c>
      <c r="E502" s="40">
        <v>129.55000000000001</v>
      </c>
      <c r="F502" s="40">
        <v>128.4</v>
      </c>
      <c r="G502" s="40">
        <v>127.70000000000002</v>
      </c>
      <c r="H502" s="40">
        <v>131.4</v>
      </c>
      <c r="I502" s="40">
        <v>132.1</v>
      </c>
      <c r="J502" s="40">
        <v>133.25</v>
      </c>
      <c r="K502" s="31">
        <v>130.94999999999999</v>
      </c>
      <c r="L502" s="31">
        <v>129.1</v>
      </c>
      <c r="M502" s="31">
        <v>1.53043</v>
      </c>
      <c r="N502" s="1"/>
      <c r="O502" s="1"/>
    </row>
    <row r="503" spans="1:15" ht="12.75" customHeight="1">
      <c r="A503" s="31">
        <v>493</v>
      </c>
      <c r="B503" s="31" t="s">
        <v>562</v>
      </c>
      <c r="C503" s="31">
        <v>145.55000000000001</v>
      </c>
      <c r="D503" s="40">
        <v>145.4</v>
      </c>
      <c r="E503" s="40">
        <v>144.20000000000002</v>
      </c>
      <c r="F503" s="40">
        <v>142.85000000000002</v>
      </c>
      <c r="G503" s="40">
        <v>141.65000000000003</v>
      </c>
      <c r="H503" s="40">
        <v>146.75</v>
      </c>
      <c r="I503" s="40">
        <v>147.94999999999999</v>
      </c>
      <c r="J503" s="40">
        <v>149.29999999999998</v>
      </c>
      <c r="K503" s="31">
        <v>146.6</v>
      </c>
      <c r="L503" s="31">
        <v>144.05000000000001</v>
      </c>
      <c r="M503" s="31">
        <v>3.2301899999999999</v>
      </c>
      <c r="N503" s="1"/>
      <c r="O503" s="1"/>
    </row>
    <row r="504" spans="1:15" ht="12.75" customHeight="1">
      <c r="A504" s="31">
        <v>494</v>
      </c>
      <c r="B504" s="31" t="s">
        <v>563</v>
      </c>
      <c r="C504" s="31">
        <v>589.54999999999995</v>
      </c>
      <c r="D504" s="40">
        <v>587.21666666666658</v>
      </c>
      <c r="E504" s="40">
        <v>580.53333333333319</v>
      </c>
      <c r="F504" s="40">
        <v>571.51666666666665</v>
      </c>
      <c r="G504" s="40">
        <v>564.83333333333326</v>
      </c>
      <c r="H504" s="40">
        <v>596.23333333333312</v>
      </c>
      <c r="I504" s="40">
        <v>602.91666666666652</v>
      </c>
      <c r="J504" s="40">
        <v>611.93333333333305</v>
      </c>
      <c r="K504" s="31">
        <v>593.9</v>
      </c>
      <c r="L504" s="31">
        <v>578.20000000000005</v>
      </c>
      <c r="M504" s="31">
        <v>0.19141</v>
      </c>
      <c r="N504" s="1"/>
      <c r="O504" s="1"/>
    </row>
    <row r="505" spans="1:15" ht="12.75" customHeight="1">
      <c r="A505" s="31">
        <v>495</v>
      </c>
      <c r="B505" s="31" t="s">
        <v>282</v>
      </c>
      <c r="C505" s="31">
        <v>2114.4</v>
      </c>
      <c r="D505" s="40">
        <v>2105.1833333333329</v>
      </c>
      <c r="E505" s="40">
        <v>2080.3666666666659</v>
      </c>
      <c r="F505" s="40">
        <v>2046.333333333333</v>
      </c>
      <c r="G505" s="40">
        <v>2021.516666666666</v>
      </c>
      <c r="H505" s="40">
        <v>2139.2166666666658</v>
      </c>
      <c r="I505" s="40">
        <v>2164.0333333333324</v>
      </c>
      <c r="J505" s="40">
        <v>2198.0666666666657</v>
      </c>
      <c r="K505" s="31">
        <v>2130</v>
      </c>
      <c r="L505" s="31">
        <v>2071.15</v>
      </c>
      <c r="M505" s="31">
        <v>0.53017000000000003</v>
      </c>
      <c r="N505" s="1"/>
      <c r="O505" s="1"/>
    </row>
    <row r="506" spans="1:15" ht="12.75" customHeight="1">
      <c r="A506" s="31">
        <v>496</v>
      </c>
      <c r="B506" s="384" t="s">
        <v>214</v>
      </c>
      <c r="C506" s="384">
        <v>653.70000000000005</v>
      </c>
      <c r="D506" s="385">
        <v>652.91666666666663</v>
      </c>
      <c r="E506" s="385">
        <v>648.18333333333328</v>
      </c>
      <c r="F506" s="385">
        <v>642.66666666666663</v>
      </c>
      <c r="G506" s="385">
        <v>637.93333333333328</v>
      </c>
      <c r="H506" s="385">
        <v>658.43333333333328</v>
      </c>
      <c r="I506" s="385">
        <v>663.16666666666663</v>
      </c>
      <c r="J506" s="385">
        <v>668.68333333333328</v>
      </c>
      <c r="K506" s="384">
        <v>657.65</v>
      </c>
      <c r="L506" s="384">
        <v>647.4</v>
      </c>
      <c r="M506" s="384">
        <v>7.8290499999999996</v>
      </c>
      <c r="N506" s="1"/>
      <c r="O506" s="1"/>
    </row>
    <row r="507" spans="1:15" ht="12.75" customHeight="1">
      <c r="A507" s="33">
        <v>497</v>
      </c>
      <c r="B507" s="386" t="s">
        <v>564</v>
      </c>
      <c r="C507" s="372">
        <v>440.45</v>
      </c>
      <c r="D507" s="387">
        <v>440.15000000000003</v>
      </c>
      <c r="E507" s="387">
        <v>439.00000000000006</v>
      </c>
      <c r="F507" s="387">
        <v>437.55</v>
      </c>
      <c r="G507" s="387">
        <v>436.40000000000003</v>
      </c>
      <c r="H507" s="387">
        <v>441.60000000000008</v>
      </c>
      <c r="I507" s="387">
        <v>442.75000000000006</v>
      </c>
      <c r="J507" s="387">
        <v>444.2000000000001</v>
      </c>
      <c r="K507" s="372">
        <v>441.3</v>
      </c>
      <c r="L507" s="372">
        <v>438.7</v>
      </c>
      <c r="M507" s="372">
        <v>0.61246999999999996</v>
      </c>
      <c r="N507" s="1"/>
      <c r="O507" s="1"/>
    </row>
    <row r="508" spans="1:15" ht="12.75" customHeight="1">
      <c r="A508" s="33">
        <v>498</v>
      </c>
      <c r="B508" s="386" t="s">
        <v>283</v>
      </c>
      <c r="C508" s="372">
        <v>13.15</v>
      </c>
      <c r="D508" s="387">
        <v>13.133333333333333</v>
      </c>
      <c r="E508" s="387">
        <v>13.016666666666666</v>
      </c>
      <c r="F508" s="387">
        <v>12.883333333333333</v>
      </c>
      <c r="G508" s="387">
        <v>12.766666666666666</v>
      </c>
      <c r="H508" s="387">
        <v>13.266666666666666</v>
      </c>
      <c r="I508" s="387">
        <v>13.383333333333333</v>
      </c>
      <c r="J508" s="387">
        <v>13.516666666666666</v>
      </c>
      <c r="K508" s="372">
        <v>13.25</v>
      </c>
      <c r="L508" s="372">
        <v>13</v>
      </c>
      <c r="M508" s="372">
        <v>258.71499</v>
      </c>
      <c r="N508" s="1"/>
      <c r="O508" s="1"/>
    </row>
    <row r="509" spans="1:15" ht="12.75" customHeight="1">
      <c r="A509" s="33">
        <v>499</v>
      </c>
      <c r="B509" s="386" t="s">
        <v>215</v>
      </c>
      <c r="C509" s="372">
        <v>310.14999999999998</v>
      </c>
      <c r="D509" s="387">
        <v>310.13333333333338</v>
      </c>
      <c r="E509" s="387">
        <v>308.96666666666675</v>
      </c>
      <c r="F509" s="387">
        <v>307.78333333333336</v>
      </c>
      <c r="G509" s="387">
        <v>306.61666666666673</v>
      </c>
      <c r="H509" s="387">
        <v>311.31666666666678</v>
      </c>
      <c r="I509" s="387">
        <v>312.48333333333341</v>
      </c>
      <c r="J509" s="387">
        <v>313.6666666666668</v>
      </c>
      <c r="K509" s="372">
        <v>311.3</v>
      </c>
      <c r="L509" s="372">
        <v>308.95</v>
      </c>
      <c r="M509" s="372">
        <v>13.833170000000001</v>
      </c>
      <c r="N509" s="1"/>
      <c r="O509" s="1"/>
    </row>
    <row r="510" spans="1:15" ht="12.75" customHeight="1">
      <c r="A510" s="33">
        <v>500</v>
      </c>
      <c r="B510" s="371" t="s">
        <v>565</v>
      </c>
      <c r="C510" s="372">
        <v>462.45</v>
      </c>
      <c r="D510" s="387">
        <v>463.4666666666667</v>
      </c>
      <c r="E510" s="387">
        <v>457.93333333333339</v>
      </c>
      <c r="F510" s="387">
        <v>453.41666666666669</v>
      </c>
      <c r="G510" s="387">
        <v>447.88333333333338</v>
      </c>
      <c r="H510" s="387">
        <v>467.98333333333341</v>
      </c>
      <c r="I510" s="387">
        <v>473.51666666666671</v>
      </c>
      <c r="J510" s="387">
        <v>478.03333333333342</v>
      </c>
      <c r="K510" s="372">
        <v>469</v>
      </c>
      <c r="L510" s="372">
        <v>458.95</v>
      </c>
      <c r="M510" s="372">
        <v>0.82123000000000002</v>
      </c>
      <c r="N510" s="1"/>
      <c r="O510" s="1"/>
    </row>
    <row r="511" spans="1:15" ht="12.75" customHeight="1">
      <c r="A511" s="371">
        <v>501</v>
      </c>
      <c r="B511" s="372" t="s">
        <v>566</v>
      </c>
      <c r="C511" s="387">
        <v>2052.3000000000002</v>
      </c>
      <c r="D511" s="387">
        <v>2043.7666666666667</v>
      </c>
      <c r="E511" s="387">
        <v>2028.5333333333333</v>
      </c>
      <c r="F511" s="387">
        <v>2004.7666666666667</v>
      </c>
      <c r="G511" s="387">
        <v>1989.5333333333333</v>
      </c>
      <c r="H511" s="387">
        <v>2067.5333333333333</v>
      </c>
      <c r="I511" s="387">
        <v>2082.7666666666664</v>
      </c>
      <c r="J511" s="372">
        <v>2106.5333333333333</v>
      </c>
      <c r="K511" s="372">
        <v>2059</v>
      </c>
      <c r="L511" s="372">
        <v>2020</v>
      </c>
      <c r="M511" s="371">
        <v>8.0680000000000002E-2</v>
      </c>
      <c r="N511" s="1"/>
      <c r="O511" s="1"/>
    </row>
    <row r="512" spans="1:15" ht="12.75" customHeight="1">
      <c r="J512" s="1"/>
      <c r="K512" s="1"/>
      <c r="L512" s="1"/>
      <c r="M512" s="1"/>
      <c r="N512" s="1"/>
      <c r="O512" s="1"/>
    </row>
    <row r="513" spans="1:15" ht="12.75" customHeight="1">
      <c r="J513" s="1"/>
      <c r="K513" s="1"/>
      <c r="L513" s="1"/>
      <c r="M513" s="1"/>
      <c r="N513" s="1"/>
      <c r="O513" s="1"/>
    </row>
    <row r="514" spans="1:15" ht="12.75" customHeight="1">
      <c r="J514" s="1"/>
      <c r="K514" s="1"/>
      <c r="L514" s="1"/>
      <c r="M514" s="1"/>
      <c r="N514" s="1"/>
      <c r="O514" s="1"/>
    </row>
    <row r="515" spans="1:15" ht="12.75" customHeight="1">
      <c r="J515" s="1"/>
      <c r="K515" s="1"/>
      <c r="L515" s="1"/>
      <c r="M515" s="1"/>
      <c r="N515" s="1"/>
      <c r="O515" s="1"/>
    </row>
    <row r="516" spans="1:15" ht="12.75" customHeight="1">
      <c r="A516" s="66" t="s">
        <v>568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9" t="s">
        <v>216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9" t="s">
        <v>217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9" t="s">
        <v>218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219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220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70" t="s">
        <v>222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0" t="s">
        <v>223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70" t="s">
        <v>224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0" t="s">
        <v>225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0" t="s">
        <v>226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0" t="s">
        <v>227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0" t="s">
        <v>228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0" t="s">
        <v>229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0" t="s">
        <v>230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D30" sqref="D3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4" t="s">
        <v>288</v>
      </c>
      <c r="B1" s="75"/>
      <c r="C1" s="76"/>
      <c r="D1" s="77"/>
      <c r="E1" s="75"/>
      <c r="F1" s="75"/>
      <c r="G1" s="75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</row>
    <row r="2" spans="1:35" ht="12.75" customHeight="1">
      <c r="A2" s="79"/>
      <c r="B2" s="80"/>
      <c r="C2" s="81"/>
      <c r="D2" s="82"/>
      <c r="E2" s="80"/>
      <c r="F2" s="80"/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2.75" customHeight="1">
      <c r="A3" s="79"/>
      <c r="B3" s="80"/>
      <c r="C3" s="81"/>
      <c r="D3" s="82"/>
      <c r="E3" s="80"/>
      <c r="F3" s="80"/>
      <c r="G3" s="80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</row>
    <row r="4" spans="1:35" ht="12.75" customHeight="1">
      <c r="A4" s="79"/>
      <c r="B4" s="80"/>
      <c r="C4" s="81"/>
      <c r="D4" s="82"/>
      <c r="E4" s="80"/>
      <c r="F4" s="80"/>
      <c r="G4" s="80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</row>
    <row r="5" spans="1:35" ht="6" customHeight="1">
      <c r="A5" s="481"/>
      <c r="B5" s="482"/>
      <c r="C5" s="481"/>
      <c r="D5" s="482"/>
      <c r="E5" s="75"/>
      <c r="F5" s="75"/>
      <c r="G5" s="75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</row>
    <row r="6" spans="1:35" ht="26.25" customHeight="1">
      <c r="A6" s="78"/>
      <c r="B6" s="83"/>
      <c r="C6" s="71"/>
      <c r="D6" s="71"/>
      <c r="E6" s="23" t="s">
        <v>287</v>
      </c>
      <c r="F6" s="75"/>
      <c r="G6" s="75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</row>
    <row r="7" spans="1:35" ht="16.5" customHeight="1">
      <c r="A7" s="84" t="s">
        <v>569</v>
      </c>
      <c r="B7" s="483" t="s">
        <v>570</v>
      </c>
      <c r="C7" s="482"/>
      <c r="D7" s="7">
        <f>Main!B10</f>
        <v>44508</v>
      </c>
      <c r="E7" s="85"/>
      <c r="F7" s="75"/>
      <c r="G7" s="86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</row>
    <row r="8" spans="1:35" ht="12.75" customHeight="1">
      <c r="A8" s="74"/>
      <c r="B8" s="75"/>
      <c r="C8" s="76"/>
      <c r="D8" s="77"/>
      <c r="E8" s="85"/>
      <c r="F8" s="85"/>
      <c r="G8" s="85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</row>
    <row r="9" spans="1:35" ht="15.75" customHeight="1">
      <c r="A9" s="87" t="s">
        <v>571</v>
      </c>
      <c r="B9" s="88" t="s">
        <v>572</v>
      </c>
      <c r="C9" s="88" t="s">
        <v>573</v>
      </c>
      <c r="D9" s="88" t="s">
        <v>574</v>
      </c>
      <c r="E9" s="88" t="s">
        <v>575</v>
      </c>
      <c r="F9" s="88" t="s">
        <v>576</v>
      </c>
      <c r="G9" s="88" t="s">
        <v>577</v>
      </c>
      <c r="H9" s="88" t="s">
        <v>578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</row>
    <row r="10" spans="1:35" ht="12.75" customHeight="1">
      <c r="A10" s="89">
        <v>44504</v>
      </c>
      <c r="B10" s="32">
        <v>543377</v>
      </c>
      <c r="C10" s="31" t="s">
        <v>936</v>
      </c>
      <c r="D10" s="31" t="s">
        <v>925</v>
      </c>
      <c r="E10" s="31" t="s">
        <v>579</v>
      </c>
      <c r="F10" s="90">
        <v>20000</v>
      </c>
      <c r="G10" s="32">
        <v>8.25</v>
      </c>
      <c r="H10" s="32" t="s">
        <v>314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</row>
    <row r="11" spans="1:35" ht="12.75" customHeight="1">
      <c r="A11" s="89">
        <v>44504</v>
      </c>
      <c r="B11" s="32">
        <v>543377</v>
      </c>
      <c r="C11" s="31" t="s">
        <v>936</v>
      </c>
      <c r="D11" s="31" t="s">
        <v>925</v>
      </c>
      <c r="E11" s="31" t="s">
        <v>580</v>
      </c>
      <c r="F11" s="90">
        <v>30000</v>
      </c>
      <c r="G11" s="32">
        <v>8.2899999999999991</v>
      </c>
      <c r="H11" s="32" t="s">
        <v>314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</row>
    <row r="12" spans="1:35" ht="12.75" customHeight="1">
      <c r="A12" s="89">
        <v>44504</v>
      </c>
      <c r="B12" s="32">
        <v>543378</v>
      </c>
      <c r="C12" s="31" t="s">
        <v>937</v>
      </c>
      <c r="D12" s="31" t="s">
        <v>938</v>
      </c>
      <c r="E12" s="31" t="s">
        <v>579</v>
      </c>
      <c r="F12" s="90">
        <v>66400</v>
      </c>
      <c r="G12" s="32">
        <v>225</v>
      </c>
      <c r="H12" s="32" t="s">
        <v>314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</row>
    <row r="13" spans="1:35" ht="12.75" customHeight="1">
      <c r="A13" s="89">
        <v>44504</v>
      </c>
      <c r="B13" s="32">
        <v>539559</v>
      </c>
      <c r="C13" s="31" t="s">
        <v>939</v>
      </c>
      <c r="D13" s="31" t="s">
        <v>940</v>
      </c>
      <c r="E13" s="31" t="s">
        <v>580</v>
      </c>
      <c r="F13" s="90">
        <v>21000</v>
      </c>
      <c r="G13" s="32">
        <v>13</v>
      </c>
      <c r="H13" s="32" t="s">
        <v>314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</row>
    <row r="14" spans="1:35" ht="12.75" customHeight="1">
      <c r="A14" s="89">
        <v>44504</v>
      </c>
      <c r="B14" s="32">
        <v>539405</v>
      </c>
      <c r="C14" s="31" t="s">
        <v>941</v>
      </c>
      <c r="D14" s="31" t="s">
        <v>942</v>
      </c>
      <c r="E14" s="31" t="s">
        <v>580</v>
      </c>
      <c r="F14" s="90">
        <v>30000</v>
      </c>
      <c r="G14" s="32">
        <v>16.829999999999998</v>
      </c>
      <c r="H14" s="32" t="s">
        <v>314</v>
      </c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</row>
    <row r="15" spans="1:35" ht="12.75" customHeight="1">
      <c r="A15" s="89">
        <v>44504</v>
      </c>
      <c r="B15" s="32">
        <v>539405</v>
      </c>
      <c r="C15" s="31" t="s">
        <v>941</v>
      </c>
      <c r="D15" s="31" t="s">
        <v>943</v>
      </c>
      <c r="E15" s="31" t="s">
        <v>579</v>
      </c>
      <c r="F15" s="90">
        <v>30000</v>
      </c>
      <c r="G15" s="32">
        <v>16.8</v>
      </c>
      <c r="H15" s="32" t="s">
        <v>314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</row>
    <row r="16" spans="1:35" ht="12.75" customHeight="1">
      <c r="A16" s="89">
        <v>44504</v>
      </c>
      <c r="B16" s="32">
        <v>531502</v>
      </c>
      <c r="C16" s="31" t="s">
        <v>944</v>
      </c>
      <c r="D16" s="31" t="s">
        <v>945</v>
      </c>
      <c r="E16" s="31" t="s">
        <v>580</v>
      </c>
      <c r="F16" s="90">
        <v>116840</v>
      </c>
      <c r="G16" s="32">
        <v>3.18</v>
      </c>
      <c r="H16" s="32" t="s">
        <v>314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</row>
    <row r="17" spans="1:35" ht="12.75" customHeight="1">
      <c r="A17" s="89">
        <v>44504</v>
      </c>
      <c r="B17" s="32">
        <v>543286</v>
      </c>
      <c r="C17" s="31" t="s">
        <v>946</v>
      </c>
      <c r="D17" s="31" t="s">
        <v>947</v>
      </c>
      <c r="E17" s="31" t="s">
        <v>579</v>
      </c>
      <c r="F17" s="90">
        <v>54000</v>
      </c>
      <c r="G17" s="32">
        <v>20.95</v>
      </c>
      <c r="H17" s="32" t="s">
        <v>314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</row>
    <row r="18" spans="1:35" ht="12.75" customHeight="1">
      <c r="A18" s="89">
        <v>44504</v>
      </c>
      <c r="B18" s="32">
        <v>543286</v>
      </c>
      <c r="C18" s="31" t="s">
        <v>946</v>
      </c>
      <c r="D18" s="31" t="s">
        <v>947</v>
      </c>
      <c r="E18" s="31" t="s">
        <v>580</v>
      </c>
      <c r="F18" s="90">
        <v>42000</v>
      </c>
      <c r="G18" s="32">
        <v>18.02</v>
      </c>
      <c r="H18" s="32" t="s">
        <v>314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</row>
    <row r="19" spans="1:35" ht="12.75" customHeight="1">
      <c r="A19" s="89">
        <v>44504</v>
      </c>
      <c r="B19" s="32">
        <v>540850</v>
      </c>
      <c r="C19" s="31" t="s">
        <v>948</v>
      </c>
      <c r="D19" s="31" t="s">
        <v>949</v>
      </c>
      <c r="E19" s="31" t="s">
        <v>580</v>
      </c>
      <c r="F19" s="90">
        <v>56000</v>
      </c>
      <c r="G19" s="32">
        <v>12.04</v>
      </c>
      <c r="H19" s="32" t="s">
        <v>314</v>
      </c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</row>
    <row r="20" spans="1:35" ht="12.75" customHeight="1">
      <c r="A20" s="89">
        <v>44504</v>
      </c>
      <c r="B20" s="32">
        <v>540243</v>
      </c>
      <c r="C20" s="31" t="s">
        <v>950</v>
      </c>
      <c r="D20" s="31" t="s">
        <v>951</v>
      </c>
      <c r="E20" s="31" t="s">
        <v>580</v>
      </c>
      <c r="F20" s="90">
        <v>12200</v>
      </c>
      <c r="G20" s="32">
        <v>40.549999999999997</v>
      </c>
      <c r="H20" s="32" t="s">
        <v>314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</row>
    <row r="21" spans="1:35" ht="12.75" customHeight="1">
      <c r="A21" s="89">
        <v>44504</v>
      </c>
      <c r="B21" s="32">
        <v>540243</v>
      </c>
      <c r="C21" s="31" t="s">
        <v>950</v>
      </c>
      <c r="D21" s="31" t="s">
        <v>952</v>
      </c>
      <c r="E21" s="31" t="s">
        <v>579</v>
      </c>
      <c r="F21" s="90">
        <v>11101</v>
      </c>
      <c r="G21" s="32">
        <v>40.549999999999997</v>
      </c>
      <c r="H21" s="32" t="s">
        <v>314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</row>
    <row r="22" spans="1:35" ht="12.75" customHeight="1">
      <c r="A22" s="89">
        <v>44504</v>
      </c>
      <c r="B22" s="32">
        <v>531432</v>
      </c>
      <c r="C22" s="31" t="s">
        <v>926</v>
      </c>
      <c r="D22" s="31" t="s">
        <v>953</v>
      </c>
      <c r="E22" s="31" t="s">
        <v>579</v>
      </c>
      <c r="F22" s="90">
        <v>51000</v>
      </c>
      <c r="G22" s="32">
        <v>4.53</v>
      </c>
      <c r="H22" s="32" t="s">
        <v>314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</row>
    <row r="23" spans="1:35" ht="12.75" customHeight="1">
      <c r="A23" s="89">
        <v>44504</v>
      </c>
      <c r="B23" s="32">
        <v>531432</v>
      </c>
      <c r="C23" s="31" t="s">
        <v>926</v>
      </c>
      <c r="D23" s="31" t="s">
        <v>954</v>
      </c>
      <c r="E23" s="31" t="s">
        <v>579</v>
      </c>
      <c r="F23" s="90">
        <v>200000</v>
      </c>
      <c r="G23" s="32">
        <v>4.17</v>
      </c>
      <c r="H23" s="32" t="s">
        <v>314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</row>
    <row r="24" spans="1:35" ht="12.75" customHeight="1">
      <c r="A24" s="89">
        <v>44504</v>
      </c>
      <c r="B24" s="32">
        <v>531432</v>
      </c>
      <c r="C24" s="31" t="s">
        <v>926</v>
      </c>
      <c r="D24" s="31" t="s">
        <v>955</v>
      </c>
      <c r="E24" s="31" t="s">
        <v>579</v>
      </c>
      <c r="F24" s="90">
        <v>45000</v>
      </c>
      <c r="G24" s="32">
        <v>4.41</v>
      </c>
      <c r="H24" s="32" t="s">
        <v>314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</row>
    <row r="25" spans="1:35" ht="12.75" customHeight="1">
      <c r="A25" s="89">
        <v>44504</v>
      </c>
      <c r="B25" s="32">
        <v>531432</v>
      </c>
      <c r="C25" s="31" t="s">
        <v>926</v>
      </c>
      <c r="D25" s="31" t="s">
        <v>927</v>
      </c>
      <c r="E25" s="31" t="s">
        <v>580</v>
      </c>
      <c r="F25" s="90">
        <v>28952</v>
      </c>
      <c r="G25" s="32">
        <v>4.17</v>
      </c>
      <c r="H25" s="32" t="s">
        <v>314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</row>
    <row r="26" spans="1:35" ht="12.75" customHeight="1">
      <c r="A26" s="89">
        <v>44504</v>
      </c>
      <c r="B26" s="32">
        <v>531432</v>
      </c>
      <c r="C26" s="31" t="s">
        <v>926</v>
      </c>
      <c r="D26" s="31" t="s">
        <v>956</v>
      </c>
      <c r="E26" s="31" t="s">
        <v>580</v>
      </c>
      <c r="F26" s="90">
        <v>49001</v>
      </c>
      <c r="G26" s="32">
        <v>4.53</v>
      </c>
      <c r="H26" s="32" t="s">
        <v>314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</row>
    <row r="27" spans="1:35" ht="12.75" customHeight="1">
      <c r="A27" s="89">
        <v>44504</v>
      </c>
      <c r="B27" s="32">
        <v>531432</v>
      </c>
      <c r="C27" s="31" t="s">
        <v>926</v>
      </c>
      <c r="D27" s="31" t="s">
        <v>957</v>
      </c>
      <c r="E27" s="31" t="s">
        <v>580</v>
      </c>
      <c r="F27" s="90">
        <v>74992</v>
      </c>
      <c r="G27" s="32">
        <v>4.17</v>
      </c>
      <c r="H27" s="32" t="s">
        <v>314</v>
      </c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</row>
    <row r="28" spans="1:35" ht="12.75" customHeight="1">
      <c r="A28" s="89">
        <v>44504</v>
      </c>
      <c r="B28" s="32">
        <v>531432</v>
      </c>
      <c r="C28" s="31" t="s">
        <v>926</v>
      </c>
      <c r="D28" s="31" t="s">
        <v>958</v>
      </c>
      <c r="E28" s="31" t="s">
        <v>580</v>
      </c>
      <c r="F28" s="90">
        <v>81000</v>
      </c>
      <c r="G28" s="32">
        <v>4.53</v>
      </c>
      <c r="H28" s="32" t="s">
        <v>314</v>
      </c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</row>
    <row r="29" spans="1:35" ht="12.75" customHeight="1">
      <c r="A29" s="89">
        <v>44504</v>
      </c>
      <c r="B29" s="32">
        <v>531432</v>
      </c>
      <c r="C29" s="31" t="s">
        <v>926</v>
      </c>
      <c r="D29" s="31" t="s">
        <v>959</v>
      </c>
      <c r="E29" s="31" t="s">
        <v>580</v>
      </c>
      <c r="F29" s="90">
        <v>87610</v>
      </c>
      <c r="G29" s="32">
        <v>4.53</v>
      </c>
      <c r="H29" s="32" t="s">
        <v>314</v>
      </c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</row>
    <row r="30" spans="1:35" ht="12.75" customHeight="1">
      <c r="A30" s="89">
        <v>44504</v>
      </c>
      <c r="B30" s="32">
        <v>531432</v>
      </c>
      <c r="C30" s="31" t="s">
        <v>926</v>
      </c>
      <c r="D30" s="31" t="s">
        <v>960</v>
      </c>
      <c r="E30" s="31" t="s">
        <v>580</v>
      </c>
      <c r="F30" s="90">
        <v>92300</v>
      </c>
      <c r="G30" s="32">
        <v>4.17</v>
      </c>
      <c r="H30" s="32" t="s">
        <v>314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</row>
    <row r="31" spans="1:35" ht="12.75" customHeight="1">
      <c r="A31" s="89">
        <v>44504</v>
      </c>
      <c r="B31" s="32">
        <v>531432</v>
      </c>
      <c r="C31" s="31" t="s">
        <v>926</v>
      </c>
      <c r="D31" s="31" t="s">
        <v>961</v>
      </c>
      <c r="E31" s="31" t="s">
        <v>580</v>
      </c>
      <c r="F31" s="90">
        <v>96800</v>
      </c>
      <c r="G31" s="32">
        <v>4.17</v>
      </c>
      <c r="H31" s="32" t="s">
        <v>314</v>
      </c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</row>
    <row r="32" spans="1:35" ht="12.75" customHeight="1">
      <c r="A32" s="89">
        <v>44504</v>
      </c>
      <c r="B32" s="32" t="s">
        <v>928</v>
      </c>
      <c r="C32" s="31" t="s">
        <v>929</v>
      </c>
      <c r="D32" s="31" t="s">
        <v>924</v>
      </c>
      <c r="E32" s="31" t="s">
        <v>579</v>
      </c>
      <c r="F32" s="90">
        <v>104000</v>
      </c>
      <c r="G32" s="32">
        <v>23.67</v>
      </c>
      <c r="H32" s="32" t="s">
        <v>851</v>
      </c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</row>
    <row r="33" spans="1:35" ht="12.75" customHeight="1">
      <c r="A33" s="89">
        <v>44504</v>
      </c>
      <c r="B33" s="32" t="s">
        <v>962</v>
      </c>
      <c r="C33" s="31" t="s">
        <v>963</v>
      </c>
      <c r="D33" s="31" t="s">
        <v>964</v>
      </c>
      <c r="E33" s="31" t="s">
        <v>579</v>
      </c>
      <c r="F33" s="90">
        <v>2498951</v>
      </c>
      <c r="G33" s="32">
        <v>0.85</v>
      </c>
      <c r="H33" s="32" t="s">
        <v>851</v>
      </c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</row>
    <row r="34" spans="1:35" ht="12.75" customHeight="1">
      <c r="A34" s="89">
        <v>44504</v>
      </c>
      <c r="B34" s="32" t="s">
        <v>931</v>
      </c>
      <c r="C34" s="31" t="s">
        <v>932</v>
      </c>
      <c r="D34" s="31" t="s">
        <v>933</v>
      </c>
      <c r="E34" s="31" t="s">
        <v>579</v>
      </c>
      <c r="F34" s="90">
        <v>100000</v>
      </c>
      <c r="G34" s="32">
        <v>337.77</v>
      </c>
      <c r="H34" s="32" t="s">
        <v>851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</row>
    <row r="35" spans="1:35" ht="12.75" customHeight="1">
      <c r="A35" s="89">
        <v>44504</v>
      </c>
      <c r="B35" s="32" t="s">
        <v>928</v>
      </c>
      <c r="C35" s="31" t="s">
        <v>929</v>
      </c>
      <c r="D35" s="31" t="s">
        <v>930</v>
      </c>
      <c r="E35" s="31" t="s">
        <v>579</v>
      </c>
      <c r="F35" s="90">
        <v>148000</v>
      </c>
      <c r="G35" s="32">
        <v>23.5</v>
      </c>
      <c r="H35" s="32" t="s">
        <v>851</v>
      </c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</row>
    <row r="36" spans="1:35" ht="12.75" customHeight="1">
      <c r="A36" s="89">
        <v>44504</v>
      </c>
      <c r="B36" s="32" t="s">
        <v>965</v>
      </c>
      <c r="C36" s="31" t="s">
        <v>966</v>
      </c>
      <c r="D36" s="31" t="s">
        <v>967</v>
      </c>
      <c r="E36" s="31" t="s">
        <v>579</v>
      </c>
      <c r="F36" s="90">
        <v>66877</v>
      </c>
      <c r="G36" s="32">
        <v>9.83</v>
      </c>
      <c r="H36" s="32" t="s">
        <v>851</v>
      </c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</row>
    <row r="37" spans="1:35" ht="12.75" customHeight="1">
      <c r="A37" s="89">
        <v>44504</v>
      </c>
      <c r="B37" s="32" t="s">
        <v>928</v>
      </c>
      <c r="C37" s="31" t="s">
        <v>929</v>
      </c>
      <c r="D37" s="31" t="s">
        <v>934</v>
      </c>
      <c r="E37" s="31" t="s">
        <v>580</v>
      </c>
      <c r="F37" s="90">
        <v>252000</v>
      </c>
      <c r="G37" s="32">
        <v>23.51</v>
      </c>
      <c r="H37" s="32" t="s">
        <v>851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</row>
    <row r="38" spans="1:35" ht="12.75" customHeight="1">
      <c r="A38" s="89">
        <v>44504</v>
      </c>
      <c r="B38" s="32" t="s">
        <v>968</v>
      </c>
      <c r="C38" s="31" t="s">
        <v>969</v>
      </c>
      <c r="D38" s="31" t="s">
        <v>970</v>
      </c>
      <c r="E38" s="31" t="s">
        <v>580</v>
      </c>
      <c r="F38" s="90">
        <v>14000</v>
      </c>
      <c r="G38" s="32">
        <v>285.23</v>
      </c>
      <c r="H38" s="32" t="s">
        <v>851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</row>
    <row r="39" spans="1:35" ht="12.75" customHeight="1">
      <c r="A39" s="89"/>
      <c r="B39" s="32"/>
      <c r="C39" s="31"/>
      <c r="D39" s="31"/>
      <c r="E39" s="31"/>
      <c r="F39" s="90"/>
      <c r="G39" s="32"/>
      <c r="H39" s="32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</row>
    <row r="40" spans="1:35" ht="12.75" customHeight="1">
      <c r="A40" s="89"/>
      <c r="B40" s="32"/>
      <c r="C40" s="31"/>
      <c r="D40" s="31"/>
      <c r="E40" s="31"/>
      <c r="F40" s="90"/>
      <c r="G40" s="32"/>
      <c r="H40" s="32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</row>
    <row r="41" spans="1:35" ht="12.75" customHeight="1">
      <c r="A41" s="89"/>
      <c r="B41" s="32"/>
      <c r="C41" s="31"/>
      <c r="D41" s="31"/>
      <c r="E41" s="31"/>
      <c r="F41" s="90"/>
      <c r="G41" s="32"/>
      <c r="H41" s="32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</row>
    <row r="42" spans="1:35" ht="12.75" customHeight="1">
      <c r="A42" s="89"/>
      <c r="B42" s="32"/>
      <c r="C42" s="31"/>
      <c r="D42" s="31"/>
      <c r="E42" s="31"/>
      <c r="F42" s="90"/>
      <c r="G42" s="32"/>
      <c r="H42" s="32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</row>
    <row r="43" spans="1:35" ht="12.75" customHeight="1">
      <c r="A43" s="89"/>
      <c r="B43" s="32"/>
      <c r="C43" s="31"/>
      <c r="D43" s="31"/>
      <c r="E43" s="31"/>
      <c r="F43" s="90"/>
      <c r="G43" s="32"/>
      <c r="H43" s="32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</row>
    <row r="44" spans="1:35" ht="12.75" customHeight="1">
      <c r="A44" s="89"/>
      <c r="B44" s="32"/>
      <c r="C44" s="31"/>
      <c r="D44" s="31"/>
      <c r="E44" s="31"/>
      <c r="F44" s="90"/>
      <c r="G44" s="32"/>
      <c r="H44" s="32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</row>
    <row r="45" spans="1:35" ht="12.75" customHeight="1">
      <c r="A45" s="89"/>
      <c r="B45" s="32"/>
      <c r="C45" s="31"/>
      <c r="D45" s="31"/>
      <c r="E45" s="31"/>
      <c r="F45" s="90"/>
      <c r="G45" s="32"/>
      <c r="H45" s="32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</row>
    <row r="46" spans="1:35" ht="12.75" customHeight="1">
      <c r="A46" s="89"/>
      <c r="B46" s="32"/>
      <c r="C46" s="31"/>
      <c r="D46" s="31"/>
      <c r="E46" s="31"/>
      <c r="F46" s="90"/>
      <c r="G46" s="32"/>
      <c r="H46" s="32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</row>
    <row r="47" spans="1:35" ht="12.75" customHeight="1">
      <c r="A47" s="89"/>
      <c r="B47" s="32"/>
      <c r="C47" s="31"/>
      <c r="D47" s="31"/>
      <c r="E47" s="31"/>
      <c r="F47" s="90"/>
      <c r="G47" s="32"/>
      <c r="H47" s="32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</row>
    <row r="48" spans="1:35" ht="12.75" customHeight="1">
      <c r="A48" s="89"/>
      <c r="B48" s="32"/>
      <c r="C48" s="31"/>
      <c r="D48" s="31"/>
      <c r="E48" s="31"/>
      <c r="F48" s="90"/>
      <c r="G48" s="32"/>
      <c r="H48" s="32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</row>
    <row r="49" spans="1:35" ht="12.75" customHeight="1">
      <c r="A49" s="89"/>
      <c r="B49" s="32"/>
      <c r="C49" s="31"/>
      <c r="D49" s="31"/>
      <c r="E49" s="31"/>
      <c r="F49" s="90"/>
      <c r="G49" s="32"/>
      <c r="H49" s="32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</row>
    <row r="50" spans="1:35" ht="12.75" customHeight="1">
      <c r="A50" s="89"/>
      <c r="B50" s="32"/>
      <c r="C50" s="31"/>
      <c r="D50" s="31"/>
      <c r="E50" s="31"/>
      <c r="F50" s="90"/>
      <c r="G50" s="32"/>
      <c r="H50" s="32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</row>
    <row r="51" spans="1:35" ht="12.75" customHeight="1">
      <c r="A51" s="89"/>
      <c r="B51" s="32"/>
      <c r="C51" s="31"/>
      <c r="D51" s="31"/>
      <c r="E51" s="31"/>
      <c r="F51" s="90"/>
      <c r="G51" s="32"/>
      <c r="H51" s="32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</row>
    <row r="52" spans="1:35" ht="12.75" customHeight="1">
      <c r="A52" s="89"/>
      <c r="B52" s="32"/>
      <c r="C52" s="31"/>
      <c r="D52" s="31"/>
      <c r="E52" s="31"/>
      <c r="F52" s="90"/>
      <c r="G52" s="32"/>
      <c r="H52" s="32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</row>
    <row r="53" spans="1:35" ht="12.75" customHeight="1">
      <c r="A53" s="89"/>
      <c r="B53" s="32"/>
      <c r="C53" s="31"/>
      <c r="D53" s="31"/>
      <c r="E53" s="31"/>
      <c r="F53" s="90"/>
      <c r="G53" s="32"/>
      <c r="H53" s="32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</row>
    <row r="54" spans="1:35" ht="12.75" customHeight="1">
      <c r="A54" s="89"/>
      <c r="B54" s="32"/>
      <c r="C54" s="31"/>
      <c r="D54" s="31"/>
      <c r="E54" s="31"/>
      <c r="F54" s="90"/>
      <c r="G54" s="32"/>
      <c r="H54" s="32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</row>
    <row r="55" spans="1:35" ht="12.75" customHeight="1">
      <c r="A55" s="89"/>
      <c r="B55" s="32"/>
      <c r="C55" s="31"/>
      <c r="D55" s="31"/>
      <c r="E55" s="31"/>
      <c r="F55" s="90"/>
      <c r="G55" s="32"/>
      <c r="H55" s="32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</row>
    <row r="56" spans="1:35" ht="12.75" customHeight="1">
      <c r="A56" s="89"/>
      <c r="B56" s="32"/>
      <c r="C56" s="31"/>
      <c r="D56" s="31"/>
      <c r="E56" s="31"/>
      <c r="F56" s="90"/>
      <c r="G56" s="32"/>
      <c r="H56" s="32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</row>
    <row r="57" spans="1:35" ht="12.75" customHeight="1">
      <c r="A57" s="89"/>
      <c r="B57" s="32"/>
      <c r="C57" s="31"/>
      <c r="D57" s="31"/>
      <c r="E57" s="31"/>
      <c r="F57" s="90"/>
      <c r="G57" s="32"/>
      <c r="H57" s="32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</row>
    <row r="58" spans="1:35" ht="12.75" customHeight="1">
      <c r="A58" s="89"/>
      <c r="B58" s="32"/>
      <c r="C58" s="31"/>
      <c r="D58" s="31"/>
      <c r="E58" s="31"/>
      <c r="F58" s="90"/>
      <c r="G58" s="32"/>
      <c r="H58" s="32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</row>
    <row r="59" spans="1:35" ht="12.75" customHeight="1">
      <c r="A59" s="89"/>
      <c r="B59" s="32"/>
      <c r="C59" s="31"/>
      <c r="D59" s="31"/>
      <c r="E59" s="31"/>
      <c r="F59" s="90"/>
      <c r="G59" s="32"/>
      <c r="H59" s="32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</row>
    <row r="60" spans="1:35" ht="12.75" customHeight="1">
      <c r="A60" s="89"/>
      <c r="B60" s="32"/>
      <c r="C60" s="31"/>
      <c r="D60" s="31"/>
      <c r="E60" s="31"/>
      <c r="F60" s="90"/>
      <c r="G60" s="32"/>
      <c r="H60" s="32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</row>
    <row r="61" spans="1:35" ht="12.75" customHeight="1">
      <c r="A61" s="89"/>
      <c r="B61" s="32"/>
      <c r="C61" s="31"/>
      <c r="D61" s="31"/>
      <c r="E61" s="31"/>
      <c r="F61" s="90"/>
      <c r="G61" s="32"/>
      <c r="H61" s="32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</row>
    <row r="62" spans="1:35" ht="12.75" customHeight="1">
      <c r="A62" s="89"/>
      <c r="B62" s="32"/>
      <c r="C62" s="20"/>
      <c r="D62" s="20"/>
      <c r="E62" s="31"/>
      <c r="F62" s="90"/>
      <c r="G62" s="32"/>
      <c r="H62" s="32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</row>
    <row r="63" spans="1:35" ht="12.75" customHeight="1">
      <c r="A63" s="89"/>
      <c r="B63" s="32"/>
      <c r="C63" s="31"/>
      <c r="D63" s="31"/>
      <c r="E63" s="31"/>
      <c r="F63" s="90"/>
      <c r="G63" s="32"/>
      <c r="H63" s="32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</row>
    <row r="64" spans="1:35" ht="12.75" customHeight="1">
      <c r="A64" s="89"/>
      <c r="B64" s="32"/>
      <c r="C64" s="31"/>
      <c r="D64" s="31"/>
      <c r="E64" s="31"/>
      <c r="F64" s="90"/>
      <c r="G64" s="32"/>
      <c r="H64" s="32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</row>
    <row r="65" spans="1:35" ht="12.75" customHeight="1">
      <c r="A65" s="89"/>
      <c r="B65" s="32"/>
      <c r="C65" s="31"/>
      <c r="D65" s="31"/>
      <c r="E65" s="31"/>
      <c r="F65" s="90"/>
      <c r="G65" s="32"/>
      <c r="H65" s="32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</row>
    <row r="66" spans="1:35" ht="12.75" customHeight="1">
      <c r="A66" s="89"/>
      <c r="B66" s="32"/>
      <c r="C66" s="31"/>
      <c r="D66" s="31"/>
      <c r="E66" s="31"/>
      <c r="F66" s="90"/>
      <c r="G66" s="32"/>
      <c r="H66" s="32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</row>
    <row r="67" spans="1:35" ht="12.75" customHeight="1">
      <c r="A67" s="89"/>
      <c r="B67" s="32"/>
      <c r="C67" s="31"/>
      <c r="D67" s="31"/>
      <c r="E67" s="31"/>
      <c r="F67" s="90"/>
      <c r="G67" s="32"/>
      <c r="H67" s="32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</row>
    <row r="68" spans="1:35" ht="12.75" customHeight="1">
      <c r="A68" s="89"/>
      <c r="B68" s="32"/>
      <c r="C68" s="31"/>
      <c r="D68" s="31"/>
      <c r="E68" s="31"/>
      <c r="F68" s="90"/>
      <c r="G68" s="32"/>
      <c r="H68" s="32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</row>
    <row r="69" spans="1:35" ht="12.75" customHeight="1">
      <c r="A69" s="89"/>
      <c r="B69" s="32"/>
      <c r="C69" s="31"/>
      <c r="D69" s="31"/>
      <c r="E69" s="31"/>
      <c r="F69" s="90"/>
      <c r="G69" s="32"/>
      <c r="H69" s="32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</row>
    <row r="70" spans="1:35" ht="12.75" customHeight="1">
      <c r="A70" s="89"/>
      <c r="B70" s="32"/>
      <c r="C70" s="31"/>
      <c r="D70" s="31"/>
      <c r="E70" s="31"/>
      <c r="F70" s="90"/>
      <c r="G70" s="32"/>
      <c r="H70" s="32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</row>
    <row r="71" spans="1:35" ht="12.75" customHeight="1">
      <c r="A71" s="89"/>
      <c r="B71" s="32"/>
      <c r="C71" s="31"/>
      <c r="D71" s="31"/>
      <c r="E71" s="31"/>
      <c r="F71" s="90"/>
      <c r="G71" s="32"/>
      <c r="H71" s="32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</row>
    <row r="72" spans="1:35" ht="12.75" customHeight="1">
      <c r="A72" s="89"/>
      <c r="B72" s="32"/>
      <c r="C72" s="31"/>
      <c r="D72" s="31"/>
      <c r="E72" s="31"/>
      <c r="F72" s="90"/>
      <c r="G72" s="32"/>
      <c r="H72" s="32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</row>
    <row r="73" spans="1:35" ht="12.75" customHeight="1">
      <c r="A73" s="89"/>
      <c r="B73" s="32"/>
      <c r="C73" s="31"/>
      <c r="D73" s="31"/>
      <c r="E73" s="31"/>
      <c r="F73" s="90"/>
      <c r="G73" s="32"/>
      <c r="H73" s="32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</row>
    <row r="74" spans="1:35" ht="12.75" customHeight="1">
      <c r="A74" s="89"/>
      <c r="B74" s="32"/>
      <c r="C74" s="31"/>
      <c r="D74" s="31"/>
      <c r="E74" s="31"/>
      <c r="F74" s="90"/>
      <c r="G74" s="32"/>
      <c r="H74" s="32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</row>
    <row r="75" spans="1:35" ht="12.75" customHeight="1">
      <c r="A75" s="89"/>
      <c r="B75" s="32"/>
      <c r="C75" s="31"/>
      <c r="D75" s="31"/>
      <c r="E75" s="31"/>
      <c r="F75" s="90"/>
      <c r="G75" s="32"/>
      <c r="H75" s="32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</row>
    <row r="76" spans="1:35" ht="12.75" customHeight="1">
      <c r="A76" s="89"/>
      <c r="B76" s="32"/>
      <c r="C76" s="31"/>
      <c r="D76" s="31"/>
      <c r="E76" s="31"/>
      <c r="F76" s="90"/>
      <c r="G76" s="32"/>
      <c r="H76" s="32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</row>
    <row r="77" spans="1:35" ht="12.75" customHeight="1">
      <c r="A77" s="89"/>
      <c r="B77" s="32"/>
      <c r="C77" s="31"/>
      <c r="D77" s="31"/>
      <c r="E77" s="31"/>
      <c r="F77" s="90"/>
      <c r="G77" s="32"/>
      <c r="H77" s="32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</row>
    <row r="78" spans="1:35" ht="12.75" customHeight="1">
      <c r="A78" s="89"/>
      <c r="B78" s="32"/>
      <c r="C78" s="31"/>
      <c r="D78" s="31"/>
      <c r="E78" s="31"/>
      <c r="F78" s="90"/>
      <c r="G78" s="32"/>
      <c r="H78" s="32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</row>
    <row r="79" spans="1:35" ht="12.75" customHeight="1">
      <c r="A79" s="89"/>
      <c r="B79" s="32"/>
      <c r="C79" s="31"/>
      <c r="D79" s="31"/>
      <c r="E79" s="31"/>
      <c r="F79" s="90"/>
      <c r="G79" s="32"/>
      <c r="H79" s="32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</row>
    <row r="80" spans="1:35" ht="12.75" customHeight="1">
      <c r="A80" s="89"/>
      <c r="B80" s="32"/>
      <c r="C80" s="31"/>
      <c r="D80" s="31"/>
      <c r="E80" s="31"/>
      <c r="F80" s="90"/>
      <c r="G80" s="32"/>
      <c r="H80" s="32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</row>
    <row r="81" spans="1:35" ht="12.75" customHeight="1">
      <c r="A81" s="89"/>
      <c r="B81" s="32"/>
      <c r="C81" s="31"/>
      <c r="D81" s="31"/>
      <c r="E81" s="31"/>
      <c r="F81" s="90"/>
      <c r="G81" s="32"/>
      <c r="H81" s="32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</row>
    <row r="82" spans="1:35" ht="12.75" customHeight="1">
      <c r="A82" s="89"/>
      <c r="B82" s="32"/>
      <c r="C82" s="31"/>
      <c r="D82" s="31"/>
      <c r="E82" s="31"/>
      <c r="F82" s="90"/>
      <c r="G82" s="32"/>
      <c r="H82" s="32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</row>
    <row r="83" spans="1:35" ht="12.75" customHeight="1">
      <c r="A83" s="89"/>
      <c r="B83" s="32"/>
      <c r="C83" s="31"/>
      <c r="D83" s="31"/>
      <c r="E83" s="31"/>
      <c r="F83" s="90"/>
      <c r="G83" s="32"/>
      <c r="H83" s="32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</row>
    <row r="84" spans="1:35" ht="12.75" customHeight="1">
      <c r="A84" s="89"/>
      <c r="B84" s="32"/>
      <c r="C84" s="31"/>
      <c r="D84" s="31"/>
      <c r="E84" s="31"/>
      <c r="F84" s="90"/>
      <c r="G84" s="32"/>
      <c r="H84" s="32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</row>
    <row r="85" spans="1:35" ht="12.75" customHeight="1">
      <c r="A85" s="89"/>
      <c r="B85" s="32"/>
      <c r="C85" s="31"/>
      <c r="D85" s="31"/>
      <c r="E85" s="31"/>
      <c r="F85" s="90"/>
      <c r="G85" s="32"/>
      <c r="H85" s="32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</row>
    <row r="86" spans="1:35" ht="12.75" customHeight="1">
      <c r="A86" s="89"/>
      <c r="B86" s="32"/>
      <c r="C86" s="31"/>
      <c r="D86" s="31"/>
      <c r="E86" s="31"/>
      <c r="F86" s="90"/>
      <c r="G86" s="32"/>
      <c r="H86" s="32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</row>
    <row r="87" spans="1:35" ht="12.75" customHeight="1">
      <c r="A87" s="89"/>
      <c r="B87" s="32"/>
      <c r="C87" s="31"/>
      <c r="D87" s="31"/>
      <c r="E87" s="31"/>
      <c r="F87" s="90"/>
      <c r="G87" s="32"/>
      <c r="H87" s="32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</row>
    <row r="88" spans="1:35" ht="12.75" customHeight="1">
      <c r="A88" s="89"/>
      <c r="B88" s="32"/>
      <c r="C88" s="31"/>
      <c r="D88" s="31"/>
      <c r="E88" s="31"/>
      <c r="F88" s="90"/>
      <c r="G88" s="32"/>
      <c r="H88" s="32"/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</row>
    <row r="89" spans="1:35" ht="12.75" customHeight="1">
      <c r="A89" s="89"/>
      <c r="B89" s="32"/>
      <c r="C89" s="31"/>
      <c r="D89" s="31"/>
      <c r="E89" s="31"/>
      <c r="F89" s="90"/>
      <c r="G89" s="32"/>
      <c r="H89" s="32"/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</row>
    <row r="90" spans="1:35" ht="12.75" customHeight="1">
      <c r="A90" s="89"/>
      <c r="B90" s="32"/>
      <c r="C90" s="31"/>
      <c r="D90" s="31"/>
      <c r="E90" s="31"/>
      <c r="F90" s="90"/>
      <c r="G90" s="32"/>
      <c r="H90" s="32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</row>
    <row r="91" spans="1:35" ht="12.75" customHeight="1">
      <c r="A91" s="89"/>
      <c r="B91" s="32"/>
      <c r="C91" s="31"/>
      <c r="D91" s="31"/>
      <c r="E91" s="31"/>
      <c r="F91" s="90"/>
      <c r="G91" s="32"/>
      <c r="H91" s="32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</row>
    <row r="92" spans="1:35" ht="12.75" customHeight="1">
      <c r="A92" s="89"/>
      <c r="B92" s="32"/>
      <c r="C92" s="31"/>
      <c r="D92" s="31"/>
      <c r="E92" s="31"/>
      <c r="F92" s="90"/>
      <c r="G92" s="32"/>
      <c r="H92" s="32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</row>
    <row r="93" spans="1:35" ht="12.75" customHeight="1">
      <c r="A93" s="89"/>
      <c r="B93" s="32"/>
      <c r="C93" s="31"/>
      <c r="D93" s="31"/>
      <c r="E93" s="31"/>
      <c r="F93" s="90"/>
      <c r="G93" s="32"/>
      <c r="H93" s="32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</row>
    <row r="94" spans="1:35" ht="12.75" customHeight="1">
      <c r="A94" s="89"/>
      <c r="B94" s="32"/>
      <c r="C94" s="31"/>
      <c r="D94" s="31"/>
      <c r="E94" s="31"/>
      <c r="F94" s="90"/>
      <c r="G94" s="32"/>
      <c r="H94" s="32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</row>
    <row r="95" spans="1:35" ht="12.75" customHeight="1">
      <c r="A95" s="89"/>
      <c r="B95" s="32"/>
      <c r="C95" s="31"/>
      <c r="D95" s="31"/>
      <c r="E95" s="31"/>
      <c r="F95" s="90"/>
      <c r="G95" s="32"/>
      <c r="H95" s="32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</row>
    <row r="96" spans="1:35" ht="12.75" customHeight="1">
      <c r="A96" s="89"/>
      <c r="B96" s="32"/>
      <c r="C96" s="31"/>
      <c r="D96" s="31"/>
      <c r="E96" s="31"/>
      <c r="F96" s="90"/>
      <c r="G96" s="32"/>
      <c r="H96" s="32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</row>
    <row r="97" spans="1:35" ht="12.75" customHeight="1">
      <c r="A97" s="89"/>
      <c r="B97" s="32"/>
      <c r="C97" s="31"/>
      <c r="D97" s="31"/>
      <c r="E97" s="31"/>
      <c r="F97" s="90"/>
      <c r="G97" s="32"/>
      <c r="H97" s="32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</row>
    <row r="98" spans="1:35" ht="12.75" customHeight="1">
      <c r="A98" s="89"/>
      <c r="B98" s="32"/>
      <c r="C98" s="31"/>
      <c r="D98" s="31"/>
      <c r="E98" s="31"/>
      <c r="F98" s="90"/>
      <c r="G98" s="32"/>
      <c r="H98" s="32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</row>
    <row r="99" spans="1:35" ht="12.75" customHeight="1">
      <c r="A99" s="89"/>
      <c r="B99" s="32"/>
      <c r="C99" s="31"/>
      <c r="D99" s="31"/>
      <c r="E99" s="31"/>
      <c r="F99" s="90"/>
      <c r="G99" s="32"/>
      <c r="H99" s="32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</row>
    <row r="100" spans="1:35" ht="12.75" customHeight="1">
      <c r="A100" s="89"/>
      <c r="B100" s="32"/>
      <c r="C100" s="31"/>
      <c r="D100" s="31"/>
      <c r="E100" s="31"/>
      <c r="F100" s="90"/>
      <c r="G100" s="32"/>
      <c r="H100" s="32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</row>
    <row r="101" spans="1:35" ht="12.75" customHeight="1">
      <c r="A101" s="89"/>
      <c r="B101" s="32"/>
      <c r="C101" s="31"/>
      <c r="D101" s="31"/>
      <c r="E101" s="31"/>
      <c r="F101" s="90"/>
      <c r="G101" s="32"/>
      <c r="H101" s="32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</row>
    <row r="102" spans="1:35" ht="12.75" customHeight="1">
      <c r="A102" s="89"/>
      <c r="B102" s="32"/>
      <c r="C102" s="31"/>
      <c r="D102" s="31"/>
      <c r="E102" s="31"/>
      <c r="F102" s="90"/>
      <c r="G102" s="32"/>
      <c r="H102" s="32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</row>
    <row r="103" spans="1:35" ht="12.75" customHeight="1">
      <c r="A103" s="89"/>
      <c r="B103" s="32"/>
      <c r="C103" s="31"/>
      <c r="D103" s="31"/>
      <c r="E103" s="31"/>
      <c r="F103" s="90"/>
      <c r="G103" s="32"/>
      <c r="H103" s="32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</row>
    <row r="104" spans="1:35" ht="12.75" customHeight="1">
      <c r="A104" s="89"/>
      <c r="B104" s="32"/>
      <c r="C104" s="31"/>
      <c r="D104" s="31"/>
      <c r="E104" s="31"/>
      <c r="F104" s="90"/>
      <c r="G104" s="32"/>
      <c r="H104" s="32"/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</row>
    <row r="105" spans="1:35" ht="12.75" customHeight="1">
      <c r="A105" s="89"/>
      <c r="B105" s="32"/>
      <c r="C105" s="31"/>
      <c r="D105" s="31"/>
      <c r="E105" s="31"/>
      <c r="F105" s="90"/>
      <c r="G105" s="32"/>
      <c r="H105" s="32"/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</row>
    <row r="106" spans="1:35" ht="12.75" customHeight="1">
      <c r="A106" s="89"/>
      <c r="B106" s="32"/>
      <c r="C106" s="31"/>
      <c r="D106" s="31"/>
      <c r="E106" s="31"/>
      <c r="F106" s="90"/>
      <c r="G106" s="32"/>
      <c r="H106" s="32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</row>
    <row r="107" spans="1:35" ht="12.75" customHeight="1">
      <c r="A107" s="89"/>
      <c r="B107" s="32"/>
      <c r="C107" s="31"/>
      <c r="D107" s="31"/>
      <c r="E107" s="31"/>
      <c r="F107" s="90"/>
      <c r="G107" s="32"/>
      <c r="H107" s="32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</row>
    <row r="108" spans="1:35" ht="12.75" customHeight="1">
      <c r="A108" s="89"/>
      <c r="B108" s="32"/>
      <c r="C108" s="31"/>
      <c r="D108" s="31"/>
      <c r="E108" s="31"/>
      <c r="F108" s="90"/>
      <c r="G108" s="32"/>
      <c r="H108" s="32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</row>
    <row r="109" spans="1:35" ht="12.75" customHeight="1">
      <c r="A109" s="89"/>
      <c r="B109" s="32"/>
      <c r="C109" s="31"/>
      <c r="D109" s="31"/>
      <c r="E109" s="31"/>
      <c r="F109" s="90"/>
      <c r="G109" s="32"/>
      <c r="H109" s="32"/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</row>
    <row r="110" spans="1:35" ht="12.75" customHeight="1">
      <c r="A110" s="89"/>
      <c r="B110" s="32"/>
      <c r="C110" s="31"/>
      <c r="D110" s="31"/>
      <c r="E110" s="31"/>
      <c r="F110" s="90"/>
      <c r="G110" s="32"/>
      <c r="H110" s="32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</row>
    <row r="111" spans="1:35" ht="12.75" customHeight="1">
      <c r="A111" s="89"/>
      <c r="B111" s="32"/>
      <c r="C111" s="31"/>
      <c r="D111" s="31"/>
      <c r="E111" s="31"/>
      <c r="F111" s="90"/>
      <c r="G111" s="32"/>
      <c r="H111" s="32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</row>
    <row r="112" spans="1:35" ht="12.75" customHeight="1">
      <c r="A112" s="89"/>
      <c r="B112" s="32"/>
      <c r="C112" s="31"/>
      <c r="D112" s="31"/>
      <c r="E112" s="31"/>
      <c r="F112" s="90"/>
      <c r="G112" s="32"/>
      <c r="H112" s="32"/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</row>
    <row r="113" spans="1:35" ht="12.75" customHeight="1">
      <c r="A113" s="89"/>
      <c r="B113" s="32"/>
      <c r="C113" s="31"/>
      <c r="D113" s="31"/>
      <c r="E113" s="31"/>
      <c r="F113" s="90"/>
      <c r="G113" s="32"/>
      <c r="H113" s="32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</row>
    <row r="114" spans="1:35" ht="12.75" customHeight="1">
      <c r="A114" s="89"/>
      <c r="B114" s="32"/>
      <c r="C114" s="31"/>
      <c r="D114" s="31"/>
      <c r="E114" s="31"/>
      <c r="F114" s="90"/>
      <c r="G114" s="32"/>
      <c r="H114" s="32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</row>
    <row r="115" spans="1:35" ht="12.75" customHeight="1">
      <c r="A115" s="89"/>
      <c r="B115" s="32"/>
      <c r="C115" s="31"/>
      <c r="D115" s="31"/>
      <c r="E115" s="31"/>
      <c r="F115" s="90"/>
      <c r="G115" s="32"/>
      <c r="H115" s="32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</row>
    <row r="116" spans="1:35" ht="12.75" customHeight="1">
      <c r="A116" s="89"/>
      <c r="B116" s="32"/>
      <c r="C116" s="31"/>
      <c r="D116" s="31"/>
      <c r="E116" s="31"/>
      <c r="F116" s="90"/>
      <c r="G116" s="32"/>
      <c r="H116" s="32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</row>
    <row r="117" spans="1:35" ht="12.75" customHeight="1">
      <c r="A117" s="89"/>
      <c r="B117" s="32"/>
      <c r="C117" s="31"/>
      <c r="D117" s="31"/>
      <c r="E117" s="31"/>
      <c r="F117" s="90"/>
      <c r="G117" s="32"/>
      <c r="H117" s="32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</row>
    <row r="118" spans="1:35" ht="12.75" customHeight="1">
      <c r="A118" s="89"/>
      <c r="B118" s="32"/>
      <c r="C118" s="31"/>
      <c r="D118" s="31"/>
      <c r="E118" s="31"/>
      <c r="F118" s="90"/>
      <c r="G118" s="32"/>
      <c r="H118" s="32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</row>
    <row r="119" spans="1:35" ht="12.75" customHeight="1">
      <c r="A119" s="89"/>
      <c r="B119" s="32"/>
      <c r="C119" s="31"/>
      <c r="D119" s="31"/>
      <c r="E119" s="31"/>
      <c r="F119" s="90"/>
      <c r="G119" s="32"/>
      <c r="H119" s="32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</row>
    <row r="120" spans="1:35" ht="12.75" customHeight="1">
      <c r="A120" s="89"/>
      <c r="B120" s="32"/>
      <c r="C120" s="31"/>
      <c r="D120" s="31"/>
      <c r="E120" s="31"/>
      <c r="F120" s="90"/>
      <c r="G120" s="32"/>
      <c r="H120" s="32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</row>
    <row r="121" spans="1:35" ht="12.75" customHeight="1">
      <c r="A121" s="89"/>
      <c r="B121" s="32"/>
      <c r="C121" s="31"/>
      <c r="D121" s="31"/>
      <c r="E121" s="31"/>
      <c r="F121" s="90"/>
      <c r="G121" s="32"/>
      <c r="H121" s="32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</row>
    <row r="122" spans="1:35" ht="12.75" customHeight="1">
      <c r="A122" s="89"/>
      <c r="B122" s="32"/>
      <c r="C122" s="31"/>
      <c r="D122" s="31"/>
      <c r="E122" s="31"/>
      <c r="F122" s="90"/>
      <c r="G122" s="32"/>
      <c r="H122" s="32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</row>
    <row r="123" spans="1:35" ht="12.75" customHeight="1">
      <c r="A123" s="89"/>
      <c r="B123" s="32"/>
      <c r="C123" s="31"/>
      <c r="D123" s="31"/>
      <c r="E123" s="31"/>
      <c r="F123" s="90"/>
      <c r="G123" s="32"/>
      <c r="H123" s="32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</row>
    <row r="124" spans="1:35" ht="12.75" customHeight="1">
      <c r="A124" s="89"/>
      <c r="B124" s="32"/>
      <c r="C124" s="31"/>
      <c r="D124" s="31"/>
      <c r="E124" s="31"/>
      <c r="F124" s="90"/>
      <c r="G124" s="32"/>
      <c r="H124" s="32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</row>
    <row r="125" spans="1:35" ht="12.75" customHeight="1">
      <c r="A125" s="89"/>
      <c r="B125" s="32"/>
      <c r="C125" s="31"/>
      <c r="D125" s="31"/>
      <c r="E125" s="31"/>
      <c r="F125" s="90"/>
      <c r="G125" s="32"/>
      <c r="H125" s="32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</row>
    <row r="126" spans="1:35" ht="12.75" customHeight="1">
      <c r="A126" s="89"/>
      <c r="B126" s="32"/>
      <c r="C126" s="31"/>
      <c r="D126" s="31"/>
      <c r="E126" s="31"/>
      <c r="F126" s="90"/>
      <c r="G126" s="32"/>
      <c r="H126" s="32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</row>
    <row r="127" spans="1:35" ht="12.75" customHeight="1">
      <c r="A127" s="89"/>
      <c r="B127" s="32"/>
      <c r="C127" s="31"/>
      <c r="D127" s="31"/>
      <c r="E127" s="31"/>
      <c r="F127" s="90"/>
      <c r="G127" s="32"/>
      <c r="H127" s="32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</row>
    <row r="128" spans="1:35" ht="12.75" customHeight="1">
      <c r="A128" s="89"/>
      <c r="B128" s="32"/>
      <c r="C128" s="31"/>
      <c r="D128" s="31"/>
      <c r="E128" s="31"/>
      <c r="F128" s="90"/>
      <c r="G128" s="32"/>
      <c r="H128" s="32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</row>
    <row r="129" spans="1:35" ht="12.75" customHeight="1">
      <c r="A129" s="89"/>
      <c r="B129" s="32"/>
      <c r="C129" s="31"/>
      <c r="D129" s="31"/>
      <c r="E129" s="31"/>
      <c r="F129" s="90"/>
      <c r="G129" s="32"/>
      <c r="H129" s="32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</row>
    <row r="130" spans="1:35" ht="12.75" customHeight="1">
      <c r="A130" s="89"/>
      <c r="B130" s="32"/>
      <c r="C130" s="31"/>
      <c r="D130" s="31"/>
      <c r="E130" s="31"/>
      <c r="F130" s="90"/>
      <c r="G130" s="32"/>
      <c r="H130" s="32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</row>
    <row r="131" spans="1:35" ht="12.75" customHeight="1">
      <c r="A131" s="89"/>
      <c r="B131" s="32"/>
      <c r="C131" s="31"/>
      <c r="D131" s="31"/>
      <c r="E131" s="31"/>
      <c r="F131" s="90"/>
      <c r="G131" s="32"/>
      <c r="H131" s="32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</row>
    <row r="132" spans="1:35" ht="12.75" customHeight="1">
      <c r="A132" s="89"/>
      <c r="B132" s="32"/>
      <c r="C132" s="31"/>
      <c r="D132" s="31"/>
      <c r="E132" s="31"/>
      <c r="F132" s="90"/>
      <c r="G132" s="32"/>
      <c r="H132" s="32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</row>
    <row r="133" spans="1:35" ht="12.75" customHeight="1">
      <c r="A133" s="89"/>
      <c r="B133" s="32"/>
      <c r="C133" s="31"/>
      <c r="D133" s="31"/>
      <c r="E133" s="31"/>
      <c r="F133" s="90"/>
      <c r="G133" s="32"/>
      <c r="H133" s="32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</row>
    <row r="134" spans="1:35" ht="12.75" customHeight="1">
      <c r="A134" s="89"/>
      <c r="B134" s="32"/>
      <c r="C134" s="31"/>
      <c r="D134" s="31"/>
      <c r="E134" s="31"/>
      <c r="F134" s="90"/>
      <c r="G134" s="32"/>
      <c r="H134" s="32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</row>
    <row r="135" spans="1:35" ht="12.75" customHeight="1">
      <c r="A135" s="89"/>
      <c r="B135" s="32"/>
      <c r="C135" s="31"/>
      <c r="D135" s="31"/>
      <c r="E135" s="31"/>
      <c r="F135" s="90"/>
      <c r="G135" s="32"/>
      <c r="H135" s="32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</row>
    <row r="136" spans="1:35" ht="12.75" customHeight="1">
      <c r="A136" s="89"/>
      <c r="B136" s="32"/>
      <c r="C136" s="31"/>
      <c r="D136" s="31"/>
      <c r="E136" s="31"/>
      <c r="F136" s="90"/>
      <c r="G136" s="32"/>
      <c r="H136" s="32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</row>
    <row r="137" spans="1:35" ht="12.75" customHeight="1">
      <c r="A137" s="89"/>
      <c r="B137" s="32"/>
      <c r="C137" s="31"/>
      <c r="D137" s="31"/>
      <c r="E137" s="31"/>
      <c r="F137" s="90"/>
      <c r="G137" s="32"/>
      <c r="H137" s="32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</row>
    <row r="138" spans="1:35" ht="12.75" customHeight="1">
      <c r="A138" s="89"/>
      <c r="B138" s="32"/>
      <c r="C138" s="31"/>
      <c r="D138" s="31"/>
      <c r="E138" s="31"/>
      <c r="F138" s="90"/>
      <c r="G138" s="32"/>
      <c r="H138" s="32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</row>
    <row r="139" spans="1:35" ht="12.75" customHeight="1">
      <c r="A139" s="89"/>
      <c r="B139" s="32"/>
      <c r="C139" s="31"/>
      <c r="D139" s="31"/>
      <c r="E139" s="31"/>
      <c r="F139" s="90"/>
      <c r="G139" s="32"/>
      <c r="H139" s="32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</row>
    <row r="140" spans="1:35" ht="12.75" customHeight="1">
      <c r="A140" s="89"/>
      <c r="B140" s="32"/>
      <c r="C140" s="31"/>
      <c r="D140" s="31"/>
      <c r="E140" s="31"/>
      <c r="F140" s="90"/>
      <c r="G140" s="32"/>
      <c r="H140" s="32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</row>
    <row r="141" spans="1:35" ht="12.75" customHeight="1">
      <c r="A141" s="89"/>
      <c r="B141" s="32"/>
      <c r="C141" s="31"/>
      <c r="D141" s="31"/>
      <c r="E141" s="31"/>
      <c r="F141" s="90"/>
      <c r="G141" s="32"/>
      <c r="H141" s="32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</row>
    <row r="142" spans="1:35" ht="12.75" customHeight="1">
      <c r="A142" s="89"/>
      <c r="B142" s="32"/>
      <c r="C142" s="31"/>
      <c r="D142" s="31"/>
      <c r="E142" s="31"/>
      <c r="F142" s="90"/>
      <c r="G142" s="32"/>
      <c r="H142" s="32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</row>
    <row r="143" spans="1:35" ht="12.75" customHeight="1">
      <c r="A143" s="89"/>
      <c r="B143" s="32"/>
      <c r="C143" s="31"/>
      <c r="D143" s="31"/>
      <c r="E143" s="31"/>
      <c r="F143" s="90"/>
      <c r="G143" s="32"/>
      <c r="H143" s="32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</row>
    <row r="144" spans="1:35" ht="12.75" customHeight="1">
      <c r="A144" s="89"/>
      <c r="B144" s="32"/>
      <c r="C144" s="31"/>
      <c r="D144" s="31"/>
      <c r="E144" s="31"/>
      <c r="F144" s="90"/>
      <c r="G144" s="32"/>
      <c r="H144" s="32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</row>
    <row r="145" spans="1:35" ht="12.75" customHeight="1">
      <c r="A145" s="89"/>
      <c r="B145" s="32"/>
      <c r="C145" s="31"/>
      <c r="D145" s="31"/>
      <c r="E145" s="31"/>
      <c r="F145" s="90"/>
      <c r="G145" s="32"/>
      <c r="H145" s="32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</row>
    <row r="146" spans="1:35" ht="12.75" customHeight="1">
      <c r="A146" s="89"/>
      <c r="B146" s="32"/>
      <c r="C146" s="31"/>
      <c r="D146" s="31"/>
      <c r="E146" s="31"/>
      <c r="F146" s="90"/>
      <c r="G146" s="32"/>
      <c r="H146" s="32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</row>
    <row r="147" spans="1:35" ht="12.75" customHeight="1">
      <c r="A147" s="89"/>
      <c r="B147" s="32"/>
      <c r="C147" s="31"/>
      <c r="D147" s="31"/>
      <c r="E147" s="31"/>
      <c r="F147" s="90"/>
      <c r="G147" s="32"/>
      <c r="H147" s="32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</row>
    <row r="148" spans="1:35" ht="12.75" customHeight="1">
      <c r="A148" s="89"/>
      <c r="B148" s="32"/>
      <c r="C148" s="31"/>
      <c r="D148" s="31"/>
      <c r="E148" s="31"/>
      <c r="F148" s="90"/>
      <c r="G148" s="32"/>
      <c r="H148" s="32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</row>
    <row r="149" spans="1:35" ht="12.75" customHeight="1">
      <c r="A149" s="89"/>
      <c r="B149" s="32"/>
      <c r="C149" s="31"/>
      <c r="D149" s="31"/>
      <c r="E149" s="31"/>
      <c r="F149" s="90"/>
      <c r="G149" s="32"/>
      <c r="H149" s="32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</row>
    <row r="150" spans="1:35" ht="12.75" customHeight="1">
      <c r="A150" s="89"/>
      <c r="B150" s="32"/>
      <c r="C150" s="31"/>
      <c r="D150" s="31"/>
      <c r="E150" s="31"/>
      <c r="F150" s="90"/>
      <c r="G150" s="32"/>
      <c r="H150" s="32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</row>
    <row r="151" spans="1:35" ht="12.75" customHeight="1">
      <c r="A151" s="89"/>
      <c r="B151" s="32"/>
      <c r="C151" s="31"/>
      <c r="D151" s="31"/>
      <c r="E151" s="31"/>
      <c r="F151" s="90"/>
      <c r="G151" s="32"/>
      <c r="H151" s="32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</row>
    <row r="152" spans="1:35" ht="12.75" customHeight="1">
      <c r="A152" s="89"/>
      <c r="B152" s="32"/>
      <c r="C152" s="31"/>
      <c r="D152" s="31"/>
      <c r="E152" s="31"/>
      <c r="F152" s="90"/>
      <c r="G152" s="32"/>
      <c r="H152" s="32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</row>
    <row r="153" spans="1:35" ht="12.75" customHeight="1">
      <c r="A153" s="89"/>
      <c r="B153" s="32"/>
      <c r="C153" s="31"/>
      <c r="D153" s="31"/>
      <c r="E153" s="31"/>
      <c r="F153" s="90"/>
      <c r="G153" s="32"/>
      <c r="H153" s="32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</row>
    <row r="154" spans="1:35" ht="12.75" customHeight="1">
      <c r="A154" s="89"/>
      <c r="B154" s="32"/>
      <c r="C154" s="31"/>
      <c r="D154" s="31"/>
      <c r="E154" s="31"/>
      <c r="F154" s="90"/>
      <c r="G154" s="32"/>
      <c r="H154" s="32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</row>
    <row r="155" spans="1:35" ht="12.75" customHeight="1">
      <c r="A155" s="89"/>
      <c r="B155" s="32"/>
      <c r="C155" s="31"/>
      <c r="D155" s="31"/>
      <c r="E155" s="31"/>
      <c r="F155" s="90"/>
      <c r="G155" s="32"/>
      <c r="H155" s="32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</row>
    <row r="156" spans="1:35" ht="12.75" customHeight="1">
      <c r="A156" s="89"/>
      <c r="B156" s="32"/>
      <c r="C156" s="31"/>
      <c r="D156" s="31"/>
      <c r="E156" s="31"/>
      <c r="F156" s="90"/>
      <c r="G156" s="32"/>
      <c r="H156" s="32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</row>
    <row r="157" spans="1:35" ht="12.75" customHeight="1">
      <c r="A157" s="89"/>
      <c r="B157" s="32"/>
      <c r="C157" s="31"/>
      <c r="D157" s="31"/>
      <c r="E157" s="31"/>
      <c r="F157" s="90"/>
      <c r="G157" s="32"/>
      <c r="H157" s="32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</row>
    <row r="158" spans="1:35" ht="12.75" customHeight="1">
      <c r="A158" s="89"/>
      <c r="B158" s="32"/>
      <c r="C158" s="31"/>
      <c r="D158" s="31"/>
      <c r="E158" s="31"/>
      <c r="F158" s="90"/>
      <c r="G158" s="32"/>
      <c r="H158" s="32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</row>
    <row r="159" spans="1:35" ht="12.75" customHeight="1">
      <c r="A159" s="89"/>
      <c r="B159" s="32"/>
      <c r="C159" s="31"/>
      <c r="D159" s="31"/>
      <c r="E159" s="31"/>
      <c r="F159" s="90"/>
      <c r="G159" s="32"/>
      <c r="H159" s="32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</row>
    <row r="160" spans="1:35" ht="12.75" customHeight="1">
      <c r="A160" s="89"/>
      <c r="B160" s="32"/>
      <c r="C160" s="31"/>
      <c r="D160" s="31"/>
      <c r="E160" s="31"/>
      <c r="F160" s="90"/>
      <c r="G160" s="32"/>
      <c r="H160" s="32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</row>
    <row r="161" spans="1:35" ht="12.75" customHeight="1">
      <c r="A161" s="89"/>
      <c r="B161" s="32"/>
      <c r="C161" s="31"/>
      <c r="D161" s="31"/>
      <c r="E161" s="31"/>
      <c r="F161" s="90"/>
      <c r="G161" s="32"/>
      <c r="H161" s="32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</row>
    <row r="162" spans="1:35" ht="12.75" customHeight="1">
      <c r="A162" s="89"/>
      <c r="B162" s="32"/>
      <c r="C162" s="31"/>
      <c r="D162" s="31"/>
      <c r="E162" s="31"/>
      <c r="F162" s="90"/>
      <c r="G162" s="32"/>
      <c r="H162" s="32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</row>
    <row r="163" spans="1:35" ht="12.75" customHeight="1">
      <c r="A163" s="89"/>
      <c r="B163" s="32"/>
      <c r="C163" s="31"/>
      <c r="D163" s="31"/>
      <c r="E163" s="31"/>
      <c r="F163" s="90"/>
      <c r="G163" s="32"/>
      <c r="H163" s="32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</row>
    <row r="164" spans="1:35" ht="12.75" customHeight="1">
      <c r="A164" s="89"/>
      <c r="B164" s="32"/>
      <c r="C164" s="31"/>
      <c r="D164" s="31"/>
      <c r="E164" s="31"/>
      <c r="F164" s="90"/>
      <c r="G164" s="32"/>
      <c r="H164" s="32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</row>
    <row r="165" spans="1:35" ht="12.75" customHeight="1">
      <c r="A165" s="89"/>
      <c r="B165" s="32"/>
      <c r="C165" s="31"/>
      <c r="D165" s="31"/>
      <c r="E165" s="31"/>
      <c r="F165" s="90"/>
      <c r="G165" s="32"/>
      <c r="H165" s="32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</row>
    <row r="166" spans="1:35" ht="12.75" customHeight="1">
      <c r="A166" s="89"/>
      <c r="B166" s="32"/>
      <c r="C166" s="31"/>
      <c r="D166" s="31"/>
      <c r="E166" s="31"/>
      <c r="F166" s="90"/>
      <c r="G166" s="32"/>
      <c r="H166" s="32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</row>
    <row r="167" spans="1:35" ht="12.75" customHeight="1">
      <c r="A167" s="89"/>
      <c r="B167" s="32"/>
      <c r="C167" s="31"/>
      <c r="D167" s="31"/>
      <c r="E167" s="31"/>
      <c r="F167" s="90"/>
      <c r="G167" s="32"/>
      <c r="H167" s="32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</row>
    <row r="168" spans="1:35" ht="12.75" customHeight="1">
      <c r="A168" s="89"/>
      <c r="B168" s="32"/>
      <c r="C168" s="31"/>
      <c r="D168" s="31"/>
      <c r="E168" s="31"/>
      <c r="F168" s="90"/>
      <c r="G168" s="32"/>
      <c r="H168" s="32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</row>
    <row r="169" spans="1:35" ht="12.75" customHeight="1">
      <c r="A169" s="89"/>
      <c r="B169" s="32"/>
      <c r="C169" s="31"/>
      <c r="D169" s="31"/>
      <c r="E169" s="31"/>
      <c r="F169" s="90"/>
      <c r="G169" s="32"/>
      <c r="H169" s="32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</row>
    <row r="170" spans="1:35" ht="12.75" customHeight="1">
      <c r="A170" s="89"/>
      <c r="B170" s="32"/>
      <c r="C170" s="31"/>
      <c r="D170" s="31"/>
      <c r="E170" s="31"/>
      <c r="F170" s="90"/>
      <c r="G170" s="32"/>
      <c r="H170" s="32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</row>
    <row r="171" spans="1:35" ht="12.75" customHeight="1">
      <c r="A171" s="89"/>
      <c r="B171" s="32"/>
      <c r="C171" s="31"/>
      <c r="D171" s="31"/>
      <c r="E171" s="31"/>
      <c r="F171" s="90"/>
      <c r="G171" s="32"/>
      <c r="H171" s="32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</row>
    <row r="172" spans="1:35" ht="12.75" customHeight="1">
      <c r="A172" s="89"/>
      <c r="B172" s="32"/>
      <c r="C172" s="31"/>
      <c r="D172" s="31"/>
      <c r="E172" s="31"/>
      <c r="F172" s="90"/>
      <c r="G172" s="32"/>
      <c r="H172" s="32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</row>
    <row r="173" spans="1:35" ht="12.75" customHeight="1">
      <c r="A173" s="89"/>
      <c r="B173" s="32"/>
      <c r="C173" s="31"/>
      <c r="D173" s="31"/>
      <c r="E173" s="31"/>
      <c r="F173" s="90"/>
      <c r="G173" s="32"/>
      <c r="H173" s="32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</row>
    <row r="174" spans="1:35" ht="12.75" customHeight="1">
      <c r="A174" s="89"/>
      <c r="B174" s="32"/>
      <c r="C174" s="31"/>
      <c r="D174" s="31"/>
      <c r="E174" s="31"/>
      <c r="F174" s="90"/>
      <c r="G174" s="32"/>
      <c r="H174" s="32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</row>
    <row r="175" spans="1:35" ht="12.75" customHeight="1">
      <c r="A175" s="89"/>
      <c r="B175" s="32"/>
      <c r="C175" s="31"/>
      <c r="D175" s="31"/>
      <c r="E175" s="31"/>
      <c r="F175" s="90"/>
      <c r="G175" s="32"/>
      <c r="H175" s="32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</row>
    <row r="176" spans="1:35" ht="12.75" customHeight="1">
      <c r="A176" s="89"/>
      <c r="B176" s="32"/>
      <c r="C176" s="31"/>
      <c r="D176" s="31"/>
      <c r="E176" s="31"/>
      <c r="F176" s="90"/>
      <c r="G176" s="32"/>
      <c r="H176" s="32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</row>
    <row r="177" spans="1:35" ht="12.75" customHeight="1">
      <c r="A177" s="89"/>
      <c r="B177" s="32"/>
      <c r="C177" s="31"/>
      <c r="D177" s="31"/>
      <c r="E177" s="31"/>
      <c r="F177" s="90"/>
      <c r="G177" s="32"/>
      <c r="H177" s="32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</row>
    <row r="178" spans="1:35" ht="12.75" customHeight="1">
      <c r="A178" s="89"/>
      <c r="B178" s="32"/>
      <c r="C178" s="31"/>
      <c r="D178" s="31"/>
      <c r="E178" s="31"/>
      <c r="F178" s="90"/>
      <c r="G178" s="32"/>
      <c r="H178" s="32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</row>
    <row r="179" spans="1:35" ht="12.75" customHeight="1">
      <c r="A179" s="89"/>
      <c r="B179" s="32"/>
      <c r="C179" s="31"/>
      <c r="D179" s="31"/>
      <c r="E179" s="31"/>
      <c r="F179" s="90"/>
      <c r="G179" s="32"/>
      <c r="H179" s="32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</row>
    <row r="180" spans="1:35" ht="12.75" customHeight="1">
      <c r="A180" s="89"/>
      <c r="B180" s="32"/>
      <c r="C180" s="31"/>
      <c r="D180" s="31"/>
      <c r="E180" s="31"/>
      <c r="F180" s="90"/>
      <c r="G180" s="32"/>
      <c r="H180" s="32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</row>
    <row r="181" spans="1:35" ht="12.75" customHeight="1">
      <c r="A181" s="89"/>
      <c r="B181" s="32"/>
      <c r="C181" s="31"/>
      <c r="D181" s="31"/>
      <c r="E181" s="31"/>
      <c r="F181" s="90"/>
      <c r="G181" s="32"/>
      <c r="H181" s="32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</row>
    <row r="182" spans="1:35" ht="12.75" customHeight="1">
      <c r="A182" s="89"/>
      <c r="B182" s="32"/>
      <c r="C182" s="31"/>
      <c r="D182" s="31"/>
      <c r="E182" s="31"/>
      <c r="F182" s="90"/>
      <c r="G182" s="32"/>
      <c r="H182" s="32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</row>
    <row r="183" spans="1:35" ht="12.75" customHeight="1">
      <c r="A183" s="89"/>
      <c r="B183" s="32"/>
      <c r="C183" s="31"/>
      <c r="D183" s="31"/>
      <c r="E183" s="31"/>
      <c r="F183" s="90"/>
      <c r="G183" s="32"/>
      <c r="H183" s="32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</row>
    <row r="184" spans="1:35" ht="12.75" customHeight="1">
      <c r="A184" s="89"/>
      <c r="B184" s="32"/>
      <c r="C184" s="31"/>
      <c r="D184" s="31"/>
      <c r="E184" s="31"/>
      <c r="F184" s="90"/>
      <c r="G184" s="32"/>
      <c r="H184" s="32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</row>
    <row r="185" spans="1:35" ht="12.75" customHeight="1">
      <c r="A185" s="89"/>
      <c r="B185" s="32"/>
      <c r="C185" s="31"/>
      <c r="D185" s="31"/>
      <c r="E185" s="31"/>
      <c r="F185" s="90"/>
      <c r="G185" s="32"/>
      <c r="H185" s="32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</row>
    <row r="186" spans="1:35" ht="12.75" customHeight="1">
      <c r="A186" s="89"/>
      <c r="B186" s="32"/>
      <c r="C186" s="31"/>
      <c r="D186" s="31"/>
      <c r="E186" s="31"/>
      <c r="F186" s="90"/>
      <c r="G186" s="32"/>
      <c r="H186" s="32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</row>
    <row r="187" spans="1:35" ht="12.75" customHeight="1">
      <c r="A187" s="89"/>
      <c r="B187" s="32"/>
      <c r="C187" s="31"/>
      <c r="D187" s="31"/>
      <c r="E187" s="31"/>
      <c r="F187" s="90"/>
      <c r="G187" s="32"/>
      <c r="H187" s="32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</row>
    <row r="188" spans="1:35" ht="12.75" customHeight="1">
      <c r="A188" s="89"/>
      <c r="B188" s="32"/>
      <c r="C188" s="31"/>
      <c r="D188" s="31"/>
      <c r="E188" s="31"/>
      <c r="F188" s="90"/>
      <c r="G188" s="32"/>
      <c r="H188" s="32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</row>
    <row r="189" spans="1:35" ht="12.75" customHeight="1">
      <c r="A189" s="89"/>
      <c r="B189" s="32"/>
      <c r="C189" s="31"/>
      <c r="D189" s="31"/>
      <c r="E189" s="31"/>
      <c r="F189" s="90"/>
      <c r="G189" s="32"/>
      <c r="H189" s="32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</row>
    <row r="190" spans="1:35" ht="12.75" customHeight="1">
      <c r="A190" s="89"/>
      <c r="B190" s="32"/>
      <c r="C190" s="31"/>
      <c r="D190" s="31"/>
      <c r="E190" s="31"/>
      <c r="F190" s="90"/>
      <c r="G190" s="32"/>
      <c r="H190" s="32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</row>
    <row r="191" spans="1:35" ht="12.75" customHeight="1">
      <c r="A191" s="89"/>
      <c r="B191" s="32"/>
      <c r="C191" s="31"/>
      <c r="D191" s="31"/>
      <c r="E191" s="31"/>
      <c r="F191" s="90"/>
      <c r="G191" s="32"/>
      <c r="H191" s="32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</row>
    <row r="192" spans="1:35" ht="12.75" customHeight="1">
      <c r="A192" s="89"/>
      <c r="B192" s="32"/>
      <c r="C192" s="31"/>
      <c r="D192" s="31"/>
      <c r="E192" s="31"/>
      <c r="F192" s="90"/>
      <c r="G192" s="32"/>
      <c r="H192" s="32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</row>
    <row r="193" spans="1:35" ht="12.75" customHeight="1">
      <c r="A193" s="89"/>
      <c r="B193" s="32"/>
      <c r="C193" s="31"/>
      <c r="D193" s="31"/>
      <c r="E193" s="31"/>
      <c r="F193" s="90"/>
      <c r="G193" s="32"/>
      <c r="H193" s="32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</row>
    <row r="194" spans="1:35" ht="12.75" customHeight="1">
      <c r="A194" s="89"/>
      <c r="B194" s="32"/>
      <c r="C194" s="31"/>
      <c r="D194" s="31"/>
      <c r="E194" s="31"/>
      <c r="F194" s="90"/>
      <c r="G194" s="32"/>
      <c r="H194" s="32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</row>
    <row r="195" spans="1:35" ht="12.75" customHeight="1">
      <c r="A195" s="89"/>
      <c r="B195" s="32"/>
      <c r="C195" s="31"/>
      <c r="D195" s="31"/>
      <c r="E195" s="31"/>
      <c r="F195" s="90"/>
      <c r="G195" s="32"/>
      <c r="H195" s="32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</row>
    <row r="196" spans="1:35" ht="12.75" customHeight="1">
      <c r="A196" s="89"/>
      <c r="B196" s="32"/>
      <c r="C196" s="31"/>
      <c r="D196" s="31"/>
      <c r="E196" s="31"/>
      <c r="F196" s="90"/>
      <c r="G196" s="32"/>
      <c r="H196" s="32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</row>
    <row r="197" spans="1:35" ht="12.75" customHeight="1">
      <c r="A197" s="89"/>
      <c r="B197" s="32"/>
      <c r="C197" s="31"/>
      <c r="D197" s="31"/>
      <c r="E197" s="31"/>
      <c r="F197" s="90"/>
      <c r="G197" s="32"/>
      <c r="H197" s="32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</row>
    <row r="198" spans="1:35" ht="12.75" customHeight="1">
      <c r="A198" s="89"/>
      <c r="B198" s="32"/>
      <c r="C198" s="31"/>
      <c r="D198" s="31"/>
      <c r="E198" s="31"/>
      <c r="F198" s="90"/>
      <c r="G198" s="32"/>
      <c r="H198" s="32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</row>
    <row r="199" spans="1:35" ht="12.75" customHeight="1">
      <c r="A199" s="89"/>
      <c r="B199" s="32"/>
      <c r="C199" s="31"/>
      <c r="D199" s="31"/>
      <c r="E199" s="31"/>
      <c r="F199" s="90"/>
      <c r="G199" s="32"/>
      <c r="H199" s="32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</row>
    <row r="200" spans="1:35" ht="12.75" customHeight="1">
      <c r="A200" s="89"/>
      <c r="B200" s="32"/>
      <c r="C200" s="31"/>
      <c r="D200" s="31"/>
      <c r="E200" s="31"/>
      <c r="F200" s="90"/>
      <c r="G200" s="32"/>
      <c r="H200" s="32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</row>
    <row r="201" spans="1:35" ht="12.75" customHeight="1">
      <c r="A201" s="89"/>
      <c r="B201" s="32"/>
      <c r="C201" s="31"/>
      <c r="D201" s="31"/>
      <c r="E201" s="31"/>
      <c r="F201" s="90"/>
      <c r="G201" s="32"/>
      <c r="H201" s="32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</row>
    <row r="202" spans="1:35" ht="12.75" customHeight="1">
      <c r="A202" s="89"/>
      <c r="B202" s="32"/>
      <c r="C202" s="31"/>
      <c r="D202" s="31"/>
      <c r="E202" s="31"/>
      <c r="F202" s="90"/>
      <c r="G202" s="32"/>
      <c r="H202" s="32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</row>
    <row r="203" spans="1:35" ht="12.75" customHeight="1">
      <c r="A203" s="89"/>
      <c r="B203" s="32"/>
      <c r="C203" s="31"/>
      <c r="D203" s="31"/>
      <c r="E203" s="31"/>
      <c r="F203" s="90"/>
      <c r="G203" s="32"/>
      <c r="H203" s="32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</row>
    <row r="204" spans="1:35" ht="12.75" customHeight="1">
      <c r="A204" s="89"/>
      <c r="B204" s="32"/>
      <c r="C204" s="31"/>
      <c r="D204" s="31"/>
      <c r="E204" s="31"/>
      <c r="F204" s="90"/>
      <c r="G204" s="32"/>
      <c r="H204" s="32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</row>
    <row r="205" spans="1:35" ht="12.75" customHeight="1">
      <c r="A205" s="89"/>
      <c r="B205" s="32"/>
      <c r="C205" s="31"/>
      <c r="D205" s="31"/>
      <c r="E205" s="31"/>
      <c r="F205" s="90"/>
      <c r="G205" s="32"/>
      <c r="H205" s="32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</row>
    <row r="206" spans="1:35" ht="12.75" customHeight="1">
      <c r="A206" s="89"/>
      <c r="B206" s="32"/>
      <c r="C206" s="31"/>
      <c r="D206" s="31"/>
      <c r="E206" s="31"/>
      <c r="F206" s="90"/>
      <c r="G206" s="32"/>
      <c r="H206" s="32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</row>
    <row r="207" spans="1:35" ht="12.75" customHeight="1">
      <c r="A207" s="89"/>
      <c r="B207" s="32"/>
      <c r="C207" s="31"/>
      <c r="D207" s="31"/>
      <c r="E207" s="31"/>
      <c r="F207" s="90"/>
      <c r="G207" s="32"/>
      <c r="H207" s="32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</row>
    <row r="208" spans="1:35" ht="12.75" customHeight="1">
      <c r="A208" s="89"/>
      <c r="B208" s="32"/>
      <c r="C208" s="31"/>
      <c r="D208" s="31"/>
      <c r="E208" s="31"/>
      <c r="F208" s="90"/>
      <c r="G208" s="32"/>
      <c r="H208" s="32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</row>
    <row r="209" spans="1:35" ht="12.75" customHeight="1">
      <c r="A209" s="89"/>
      <c r="B209" s="32"/>
      <c r="C209" s="31"/>
      <c r="D209" s="31"/>
      <c r="E209" s="31"/>
      <c r="F209" s="90"/>
      <c r="G209" s="32"/>
      <c r="H209" s="32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</row>
    <row r="210" spans="1:35" ht="12.75" customHeight="1">
      <c r="A210" s="89"/>
      <c r="B210" s="32"/>
      <c r="C210" s="31"/>
      <c r="D210" s="31"/>
      <c r="E210" s="31"/>
      <c r="F210" s="90"/>
      <c r="G210" s="32"/>
      <c r="H210" s="32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</row>
    <row r="211" spans="1:35" ht="12.75" customHeight="1">
      <c r="A211" s="89"/>
      <c r="B211" s="32"/>
      <c r="C211" s="31"/>
      <c r="D211" s="31"/>
      <c r="E211" s="31"/>
      <c r="F211" s="90"/>
      <c r="G211" s="32"/>
      <c r="H211" s="32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</row>
    <row r="212" spans="1:35" ht="12.75" customHeight="1">
      <c r="A212" s="89"/>
      <c r="B212" s="32"/>
      <c r="C212" s="31"/>
      <c r="D212" s="31"/>
      <c r="E212" s="31"/>
      <c r="F212" s="90"/>
      <c r="G212" s="32"/>
      <c r="H212" s="32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</row>
    <row r="213" spans="1:35" ht="12.75" customHeight="1">
      <c r="A213" s="89"/>
      <c r="B213" s="32"/>
      <c r="C213" s="31"/>
      <c r="D213" s="31"/>
      <c r="E213" s="31"/>
      <c r="F213" s="90"/>
      <c r="G213" s="32"/>
      <c r="H213" s="32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</row>
    <row r="214" spans="1:35" ht="12.75" customHeight="1">
      <c r="A214" s="89"/>
      <c r="B214" s="32"/>
      <c r="C214" s="31"/>
      <c r="D214" s="31"/>
      <c r="E214" s="31"/>
      <c r="F214" s="90"/>
      <c r="G214" s="32"/>
      <c r="H214" s="32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</row>
    <row r="215" spans="1:35" ht="12.75" customHeight="1">
      <c r="A215" s="89"/>
      <c r="B215" s="32"/>
      <c r="C215" s="31"/>
      <c r="D215" s="31"/>
      <c r="E215" s="31"/>
      <c r="F215" s="90"/>
      <c r="G215" s="32"/>
      <c r="H215" s="32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</row>
    <row r="216" spans="1:35" ht="12.75" customHeight="1">
      <c r="A216" s="89"/>
      <c r="B216" s="32"/>
      <c r="C216" s="31"/>
      <c r="D216" s="31"/>
      <c r="E216" s="31"/>
      <c r="F216" s="90"/>
      <c r="G216" s="32"/>
      <c r="H216" s="32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</row>
    <row r="217" spans="1:35" ht="12.75" customHeight="1">
      <c r="A217" s="89"/>
      <c r="B217" s="32"/>
      <c r="C217" s="31"/>
      <c r="D217" s="31"/>
      <c r="E217" s="31"/>
      <c r="F217" s="90"/>
      <c r="G217" s="32"/>
      <c r="H217" s="32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</row>
    <row r="218" spans="1:35" ht="12.75" customHeight="1">
      <c r="A218" s="89"/>
      <c r="B218" s="32"/>
      <c r="C218" s="31"/>
      <c r="D218" s="31"/>
      <c r="E218" s="31"/>
      <c r="F218" s="90"/>
      <c r="G218" s="32"/>
      <c r="H218" s="32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</row>
    <row r="219" spans="1:35" ht="12.75" customHeight="1">
      <c r="A219" s="89"/>
      <c r="B219" s="32"/>
      <c r="C219" s="31"/>
      <c r="D219" s="31"/>
      <c r="E219" s="31"/>
      <c r="F219" s="90"/>
      <c r="G219" s="32"/>
      <c r="H219" s="32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</row>
    <row r="220" spans="1:35" ht="12.75" customHeight="1">
      <c r="A220" s="89"/>
      <c r="B220" s="32"/>
      <c r="C220" s="31"/>
      <c r="D220" s="31"/>
      <c r="E220" s="31"/>
      <c r="F220" s="90"/>
      <c r="G220" s="32"/>
      <c r="H220" s="32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</row>
    <row r="221" spans="1:35" ht="12.75" customHeight="1">
      <c r="A221" s="89"/>
      <c r="B221" s="32"/>
      <c r="C221" s="31"/>
      <c r="D221" s="31"/>
      <c r="E221" s="31"/>
      <c r="F221" s="90"/>
      <c r="G221" s="32"/>
      <c r="H221" s="32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</row>
    <row r="222" spans="1:35" ht="12.75" customHeight="1">
      <c r="A222" s="89"/>
      <c r="B222" s="32"/>
      <c r="C222" s="31"/>
      <c r="D222" s="31"/>
      <c r="E222" s="31"/>
      <c r="F222" s="90"/>
      <c r="G222" s="32"/>
      <c r="H222" s="32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</row>
    <row r="223" spans="1:35" ht="12.75" customHeight="1">
      <c r="A223" s="89"/>
      <c r="B223" s="32"/>
      <c r="C223" s="31"/>
      <c r="D223" s="31"/>
      <c r="E223" s="31"/>
      <c r="F223" s="90"/>
      <c r="G223" s="32"/>
      <c r="H223" s="32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</row>
    <row r="224" spans="1:35" ht="12.75" customHeight="1">
      <c r="A224" s="89"/>
      <c r="B224" s="32"/>
      <c r="C224" s="31"/>
      <c r="D224" s="31"/>
      <c r="E224" s="31"/>
      <c r="F224" s="90"/>
      <c r="G224" s="32"/>
      <c r="H224" s="32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</row>
    <row r="225" spans="1:35" ht="12.75" customHeight="1">
      <c r="A225" s="89"/>
      <c r="B225" s="32"/>
      <c r="C225" s="31"/>
      <c r="D225" s="31"/>
      <c r="E225" s="31"/>
      <c r="F225" s="90"/>
      <c r="G225" s="32"/>
      <c r="H225" s="32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</row>
    <row r="226" spans="1:35" ht="12.75" customHeight="1">
      <c r="A226" s="89"/>
      <c r="B226" s="32"/>
      <c r="C226" s="31"/>
      <c r="D226" s="31"/>
      <c r="E226" s="31"/>
      <c r="F226" s="90"/>
      <c r="G226" s="32"/>
      <c r="H226" s="32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</row>
    <row r="227" spans="1:35" ht="12.75" customHeight="1">
      <c r="A227" s="89"/>
      <c r="B227" s="32"/>
      <c r="C227" s="31"/>
      <c r="D227" s="31"/>
      <c r="E227" s="31"/>
      <c r="F227" s="90"/>
      <c r="G227" s="32"/>
      <c r="H227" s="32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</row>
    <row r="228" spans="1:35" ht="12.75" customHeight="1">
      <c r="A228" s="89"/>
      <c r="B228" s="32"/>
      <c r="C228" s="31"/>
      <c r="D228" s="31"/>
      <c r="E228" s="31"/>
      <c r="F228" s="90"/>
      <c r="G228" s="32"/>
      <c r="H228" s="32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</row>
    <row r="229" spans="1:35" ht="12.75" customHeight="1">
      <c r="A229" s="89"/>
      <c r="B229" s="32"/>
      <c r="C229" s="31"/>
      <c r="D229" s="31"/>
      <c r="E229" s="31"/>
      <c r="F229" s="90"/>
      <c r="G229" s="32"/>
      <c r="H229" s="32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</row>
    <row r="230" spans="1:35" ht="12.75" customHeight="1">
      <c r="A230" s="89"/>
      <c r="B230" s="32"/>
      <c r="C230" s="31"/>
      <c r="D230" s="31"/>
      <c r="E230" s="31"/>
      <c r="F230" s="90"/>
      <c r="G230" s="32"/>
      <c r="H230" s="32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</row>
    <row r="231" spans="1:35" ht="12.75" customHeight="1">
      <c r="A231" s="89"/>
      <c r="B231" s="32"/>
      <c r="C231" s="31"/>
      <c r="D231" s="31"/>
      <c r="E231" s="31"/>
      <c r="F231" s="90"/>
      <c r="G231" s="32"/>
      <c r="H231" s="32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</row>
    <row r="232" spans="1:35" ht="12.75" customHeight="1">
      <c r="A232" s="89"/>
      <c r="B232" s="32"/>
      <c r="C232" s="31"/>
      <c r="D232" s="31"/>
      <c r="E232" s="31"/>
      <c r="F232" s="90"/>
      <c r="G232" s="32"/>
      <c r="H232" s="32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</row>
    <row r="233" spans="1:35" ht="12.75" customHeight="1">
      <c r="A233" s="89"/>
      <c r="B233" s="32"/>
      <c r="C233" s="31"/>
      <c r="D233" s="31"/>
      <c r="E233" s="31"/>
      <c r="F233" s="90"/>
      <c r="G233" s="32"/>
      <c r="H233" s="32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</row>
    <row r="234" spans="1:35" ht="12.75" customHeight="1">
      <c r="A234" s="89"/>
      <c r="B234" s="32"/>
      <c r="C234" s="31"/>
      <c r="D234" s="31"/>
      <c r="E234" s="31"/>
      <c r="F234" s="90"/>
      <c r="G234" s="32"/>
      <c r="H234" s="32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</row>
    <row r="235" spans="1:35" ht="12.75" customHeight="1">
      <c r="A235" s="89"/>
      <c r="B235" s="32"/>
      <c r="C235" s="31"/>
      <c r="D235" s="31"/>
      <c r="E235" s="31"/>
      <c r="F235" s="90"/>
      <c r="G235" s="32"/>
      <c r="H235" s="32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</row>
    <row r="236" spans="1:35" ht="12.75" customHeight="1">
      <c r="A236" s="89"/>
      <c r="B236" s="32"/>
      <c r="C236" s="31"/>
      <c r="D236" s="31"/>
      <c r="E236" s="31"/>
      <c r="F236" s="90"/>
      <c r="G236" s="32"/>
      <c r="H236" s="32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</row>
    <row r="237" spans="1:35" ht="12.75" customHeight="1">
      <c r="A237" s="89"/>
      <c r="B237" s="32"/>
      <c r="C237" s="31"/>
      <c r="D237" s="31"/>
      <c r="E237" s="31"/>
      <c r="F237" s="90"/>
      <c r="G237" s="32"/>
      <c r="H237" s="32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</row>
    <row r="238" spans="1:35" ht="12.75" customHeight="1">
      <c r="A238" s="89"/>
      <c r="B238" s="32"/>
      <c r="C238" s="31"/>
      <c r="D238" s="31"/>
      <c r="E238" s="31"/>
      <c r="F238" s="90"/>
      <c r="G238" s="32"/>
      <c r="H238" s="32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</row>
    <row r="239" spans="1:35" ht="12.75" customHeight="1">
      <c r="A239" s="89"/>
      <c r="B239" s="32"/>
      <c r="C239" s="31"/>
      <c r="D239" s="31"/>
      <c r="E239" s="31"/>
      <c r="F239" s="90"/>
      <c r="G239" s="32"/>
      <c r="H239" s="32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</row>
    <row r="240" spans="1:35" ht="12.75" customHeight="1">
      <c r="A240" s="89"/>
      <c r="B240" s="32"/>
      <c r="C240" s="31"/>
      <c r="D240" s="31"/>
      <c r="E240" s="31"/>
      <c r="F240" s="90"/>
      <c r="G240" s="32"/>
      <c r="H240" s="32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</row>
    <row r="241" spans="1:35" ht="12.75" customHeight="1">
      <c r="A241" s="89"/>
      <c r="B241" s="32"/>
      <c r="C241" s="31"/>
      <c r="D241" s="31"/>
      <c r="E241" s="31"/>
      <c r="F241" s="90"/>
      <c r="G241" s="32"/>
      <c r="H241" s="32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</row>
    <row r="242" spans="1:35" ht="12.75" customHeight="1">
      <c r="A242" s="89"/>
      <c r="B242" s="32"/>
      <c r="C242" s="31"/>
      <c r="D242" s="31"/>
      <c r="E242" s="31"/>
      <c r="F242" s="90"/>
      <c r="G242" s="32"/>
      <c r="H242" s="32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</row>
    <row r="243" spans="1:35" ht="12.75" customHeight="1">
      <c r="A243" s="89"/>
      <c r="B243" s="32"/>
      <c r="C243" s="31"/>
      <c r="D243" s="31"/>
      <c r="E243" s="31"/>
      <c r="F243" s="90"/>
      <c r="G243" s="32"/>
      <c r="H243" s="32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</row>
    <row r="244" spans="1:35" ht="12.75" customHeight="1">
      <c r="A244" s="89"/>
      <c r="B244" s="32"/>
      <c r="C244" s="31"/>
      <c r="D244" s="31"/>
      <c r="E244" s="31"/>
      <c r="F244" s="90"/>
      <c r="G244" s="32"/>
      <c r="H244" s="32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</row>
    <row r="245" spans="1:35" ht="12.75" customHeight="1">
      <c r="A245" s="89"/>
      <c r="B245" s="32"/>
      <c r="C245" s="31"/>
      <c r="D245" s="31"/>
      <c r="E245" s="31"/>
      <c r="F245" s="90"/>
      <c r="G245" s="32"/>
      <c r="H245" s="32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</row>
    <row r="246" spans="1:35" ht="12.75" customHeight="1">
      <c r="A246" s="89"/>
      <c r="B246" s="32"/>
      <c r="C246" s="31"/>
      <c r="D246" s="31"/>
      <c r="E246" s="31"/>
      <c r="F246" s="90"/>
      <c r="G246" s="32"/>
      <c r="H246" s="91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</row>
    <row r="247" spans="1:35" ht="12.75" customHeight="1">
      <c r="A247" s="89"/>
      <c r="B247" s="32"/>
      <c r="C247" s="31"/>
      <c r="D247" s="31"/>
      <c r="E247" s="31"/>
      <c r="F247" s="90"/>
      <c r="G247" s="32"/>
      <c r="H247" s="91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</row>
    <row r="248" spans="1:35" ht="12.75" customHeight="1">
      <c r="A248" s="89"/>
      <c r="B248" s="32"/>
      <c r="C248" s="31"/>
      <c r="D248" s="31"/>
      <c r="E248" s="31"/>
      <c r="F248" s="90"/>
      <c r="G248" s="32"/>
      <c r="H248" s="91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</row>
    <row r="249" spans="1:35" ht="12.75" customHeight="1">
      <c r="A249" s="89"/>
      <c r="B249" s="32"/>
      <c r="C249" s="31"/>
      <c r="D249" s="31"/>
      <c r="E249" s="31"/>
      <c r="F249" s="90"/>
      <c r="G249" s="32"/>
      <c r="H249" s="91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</row>
    <row r="250" spans="1:35" ht="12.75" customHeight="1">
      <c r="A250" s="89"/>
      <c r="B250" s="32"/>
      <c r="C250" s="31"/>
      <c r="D250" s="31"/>
      <c r="E250" s="31"/>
      <c r="F250" s="90"/>
      <c r="G250" s="32"/>
      <c r="H250" s="91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</row>
    <row r="251" spans="1:35" ht="12.75" customHeight="1">
      <c r="A251" s="89"/>
      <c r="B251" s="32"/>
      <c r="C251" s="31"/>
      <c r="D251" s="31"/>
      <c r="E251" s="31"/>
      <c r="F251" s="90"/>
      <c r="G251" s="32"/>
      <c r="H251" s="91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</row>
    <row r="252" spans="1:35" ht="12.75" customHeight="1">
      <c r="A252" s="89"/>
      <c r="B252" s="32"/>
      <c r="C252" s="31"/>
      <c r="D252" s="31"/>
      <c r="E252" s="31"/>
      <c r="F252" s="90"/>
      <c r="G252" s="32"/>
      <c r="H252" s="91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</row>
    <row r="253" spans="1:35" ht="12.75" customHeight="1">
      <c r="A253" s="89"/>
      <c r="B253" s="32"/>
      <c r="C253" s="31"/>
      <c r="D253" s="31"/>
      <c r="E253" s="31"/>
      <c r="F253" s="90"/>
      <c r="G253" s="32"/>
      <c r="H253" s="91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</row>
    <row r="254" spans="1:35" ht="12.75" customHeight="1">
      <c r="A254" s="89"/>
      <c r="B254" s="32"/>
      <c r="C254" s="31"/>
      <c r="D254" s="31"/>
      <c r="E254" s="31"/>
      <c r="F254" s="90"/>
      <c r="G254" s="32"/>
      <c r="H254" s="91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</row>
    <row r="255" spans="1:35" ht="12.75" customHeight="1">
      <c r="A255" s="89"/>
      <c r="B255" s="32"/>
      <c r="C255" s="31"/>
      <c r="D255" s="31"/>
      <c r="E255" s="31"/>
      <c r="F255" s="90"/>
      <c r="G255" s="32"/>
      <c r="H255" s="91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</row>
    <row r="256" spans="1:35" ht="12.75" customHeight="1">
      <c r="A256" s="89"/>
      <c r="B256" s="32"/>
      <c r="C256" s="31"/>
      <c r="D256" s="31"/>
      <c r="E256" s="31"/>
      <c r="F256" s="90"/>
      <c r="G256" s="32"/>
      <c r="H256" s="91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</row>
    <row r="257" spans="1:35" ht="12.75" customHeight="1">
      <c r="A257" s="89"/>
      <c r="B257" s="32"/>
      <c r="C257" s="31"/>
      <c r="D257" s="31"/>
      <c r="E257" s="31"/>
      <c r="F257" s="90"/>
      <c r="G257" s="32"/>
      <c r="H257" s="91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</row>
    <row r="258" spans="1:35" ht="12.75" customHeight="1">
      <c r="A258" s="89"/>
      <c r="B258" s="32"/>
      <c r="C258" s="31"/>
      <c r="D258" s="31"/>
      <c r="E258" s="31"/>
      <c r="F258" s="90"/>
      <c r="G258" s="32"/>
      <c r="H258" s="91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</row>
    <row r="259" spans="1:35" ht="12.75" customHeight="1">
      <c r="A259" s="89"/>
      <c r="B259" s="32"/>
      <c r="C259" s="31"/>
      <c r="D259" s="31"/>
      <c r="E259" s="31"/>
      <c r="F259" s="90"/>
      <c r="G259" s="32"/>
      <c r="H259" s="91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</row>
    <row r="260" spans="1:35" ht="12.75" customHeight="1">
      <c r="A260" s="89"/>
      <c r="B260" s="32"/>
      <c r="C260" s="31"/>
      <c r="D260" s="31"/>
      <c r="E260" s="31"/>
      <c r="F260" s="90"/>
      <c r="G260" s="32"/>
      <c r="H260" s="91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</row>
    <row r="261" spans="1:35" ht="12.75" customHeight="1">
      <c r="A261" s="89"/>
      <c r="B261" s="32"/>
      <c r="C261" s="31"/>
      <c r="D261" s="31"/>
      <c r="E261" s="31"/>
      <c r="F261" s="90"/>
      <c r="G261" s="32"/>
      <c r="H261" s="91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</row>
    <row r="262" spans="1:35" ht="12.75" customHeight="1">
      <c r="A262" s="89"/>
      <c r="B262" s="32"/>
      <c r="C262" s="31"/>
      <c r="D262" s="31"/>
      <c r="E262" s="31"/>
      <c r="F262" s="90"/>
      <c r="G262" s="32"/>
      <c r="H262" s="91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</row>
    <row r="263" spans="1:35" ht="12.75" customHeight="1">
      <c r="A263" s="89"/>
      <c r="B263" s="32"/>
      <c r="C263" s="31"/>
      <c r="D263" s="31"/>
      <c r="E263" s="31"/>
      <c r="F263" s="90"/>
      <c r="G263" s="32"/>
      <c r="H263" s="91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</row>
    <row r="264" spans="1:35" ht="12.75" customHeight="1">
      <c r="A264" s="89"/>
      <c r="B264" s="32"/>
      <c r="C264" s="31"/>
      <c r="D264" s="31"/>
      <c r="E264" s="31"/>
      <c r="F264" s="90"/>
      <c r="G264" s="32"/>
      <c r="H264" s="91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</row>
    <row r="265" spans="1:35" ht="12.75" customHeight="1">
      <c r="A265" s="89"/>
      <c r="B265" s="32"/>
      <c r="C265" s="31"/>
      <c r="D265" s="31"/>
      <c r="E265" s="31"/>
      <c r="F265" s="90"/>
      <c r="G265" s="32"/>
      <c r="H265" s="91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</row>
    <row r="266" spans="1:35" ht="12.75" customHeight="1">
      <c r="A266" s="89"/>
      <c r="B266" s="32"/>
      <c r="C266" s="31"/>
      <c r="D266" s="31"/>
      <c r="E266" s="31"/>
      <c r="F266" s="90"/>
      <c r="G266" s="32"/>
      <c r="H266" s="91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</row>
    <row r="267" spans="1:35" ht="12.75" customHeight="1">
      <c r="A267" s="89"/>
      <c r="B267" s="32"/>
      <c r="C267" s="31"/>
      <c r="D267" s="31"/>
      <c r="E267" s="31"/>
      <c r="F267" s="90"/>
      <c r="G267" s="32"/>
      <c r="H267" s="91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</row>
    <row r="268" spans="1:35" ht="12.75" customHeight="1">
      <c r="A268" s="89"/>
      <c r="B268" s="32"/>
      <c r="C268" s="31"/>
      <c r="D268" s="31"/>
      <c r="E268" s="31"/>
      <c r="F268" s="90"/>
      <c r="G268" s="32"/>
      <c r="H268" s="91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</row>
    <row r="269" spans="1:35" ht="12.75" customHeight="1">
      <c r="A269" s="89"/>
      <c r="B269" s="32"/>
      <c r="C269" s="31"/>
      <c r="D269" s="31"/>
      <c r="E269" s="31"/>
      <c r="F269" s="90"/>
      <c r="G269" s="32"/>
      <c r="H269" s="91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</row>
    <row r="270" spans="1:35" ht="12.75" customHeight="1">
      <c r="A270" s="89"/>
      <c r="B270" s="32"/>
      <c r="C270" s="31"/>
      <c r="D270" s="31"/>
      <c r="E270" s="31"/>
      <c r="F270" s="90"/>
      <c r="G270" s="32"/>
      <c r="H270" s="91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</row>
    <row r="271" spans="1:35" ht="12.75" customHeight="1">
      <c r="A271" s="89"/>
      <c r="B271" s="32"/>
      <c r="C271" s="31"/>
      <c r="D271" s="31"/>
      <c r="E271" s="31"/>
      <c r="F271" s="90"/>
      <c r="G271" s="32"/>
      <c r="H271" s="91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</row>
    <row r="272" spans="1:35" ht="12.75" customHeight="1">
      <c r="A272" s="89"/>
      <c r="B272" s="32"/>
      <c r="C272" s="31"/>
      <c r="D272" s="31"/>
      <c r="E272" s="31"/>
      <c r="F272" s="90"/>
      <c r="G272" s="32"/>
      <c r="H272" s="91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</row>
    <row r="273" spans="1:35" ht="12.75" customHeight="1">
      <c r="A273" s="89"/>
      <c r="B273" s="32"/>
      <c r="C273" s="31"/>
      <c r="D273" s="31"/>
      <c r="E273" s="31"/>
      <c r="F273" s="90"/>
      <c r="G273" s="32"/>
      <c r="H273" s="91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</row>
    <row r="274" spans="1:35" ht="12.75" customHeight="1">
      <c r="A274" s="89"/>
      <c r="B274" s="32"/>
      <c r="C274" s="31"/>
      <c r="D274" s="31"/>
      <c r="E274" s="31"/>
      <c r="F274" s="90"/>
      <c r="G274" s="32"/>
      <c r="H274" s="91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</row>
    <row r="275" spans="1:35" ht="12.75" customHeight="1">
      <c r="A275" s="89"/>
      <c r="B275" s="32"/>
      <c r="C275" s="31"/>
      <c r="D275" s="31"/>
      <c r="E275" s="31"/>
      <c r="F275" s="90"/>
      <c r="G275" s="32"/>
      <c r="H275" s="91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</row>
    <row r="276" spans="1:35" ht="12.75" customHeight="1">
      <c r="A276" s="89"/>
      <c r="B276" s="32"/>
      <c r="C276" s="31"/>
      <c r="D276" s="31"/>
      <c r="E276" s="31"/>
      <c r="F276" s="90"/>
      <c r="G276" s="32"/>
      <c r="H276" s="91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</row>
    <row r="277" spans="1:35" ht="12.75" customHeight="1">
      <c r="A277" s="89"/>
      <c r="B277" s="32"/>
      <c r="C277" s="31"/>
      <c r="D277" s="31"/>
      <c r="E277" s="31"/>
      <c r="F277" s="90"/>
      <c r="G277" s="32"/>
      <c r="H277" s="91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</row>
    <row r="278" spans="1:35" ht="12.75" customHeight="1">
      <c r="A278" s="89"/>
      <c r="B278" s="32"/>
      <c r="C278" s="31"/>
      <c r="D278" s="31"/>
      <c r="E278" s="31"/>
      <c r="F278" s="90"/>
      <c r="G278" s="32"/>
      <c r="H278" s="91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</row>
    <row r="279" spans="1:35" ht="12.75" customHeight="1">
      <c r="A279" s="89"/>
      <c r="B279" s="32"/>
      <c r="C279" s="31"/>
      <c r="D279" s="31"/>
      <c r="E279" s="31"/>
      <c r="F279" s="90"/>
      <c r="G279" s="32"/>
      <c r="H279" s="91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</row>
    <row r="280" spans="1:35" ht="12.75" customHeight="1">
      <c r="A280" s="89"/>
      <c r="B280" s="32"/>
      <c r="C280" s="31"/>
      <c r="D280" s="31"/>
      <c r="E280" s="31"/>
      <c r="F280" s="90"/>
      <c r="G280" s="32"/>
      <c r="H280" s="91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</row>
    <row r="281" spans="1:35" ht="12.75" customHeight="1">
      <c r="A281" s="89"/>
      <c r="B281" s="32"/>
      <c r="C281" s="31"/>
      <c r="D281" s="31"/>
      <c r="E281" s="31"/>
      <c r="F281" s="90"/>
      <c r="G281" s="32"/>
      <c r="H281" s="91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</row>
    <row r="282" spans="1:35" ht="12.75" customHeight="1">
      <c r="A282" s="89"/>
      <c r="B282" s="32"/>
      <c r="C282" s="31"/>
      <c r="D282" s="31"/>
      <c r="E282" s="31"/>
      <c r="F282" s="90"/>
      <c r="G282" s="32"/>
      <c r="H282" s="91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</row>
    <row r="283" spans="1:35" ht="12.75" customHeight="1">
      <c r="A283" s="89"/>
      <c r="B283" s="32"/>
      <c r="C283" s="31"/>
      <c r="D283" s="31"/>
      <c r="E283" s="31"/>
      <c r="F283" s="90"/>
      <c r="G283" s="32"/>
      <c r="H283" s="91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</row>
    <row r="284" spans="1:35" ht="12.75" customHeight="1">
      <c r="A284" s="89"/>
      <c r="B284" s="32"/>
      <c r="C284" s="31"/>
      <c r="D284" s="31"/>
      <c r="E284" s="31"/>
      <c r="F284" s="90"/>
      <c r="G284" s="32"/>
      <c r="H284" s="91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</row>
    <row r="285" spans="1:35" ht="12.75" customHeight="1">
      <c r="A285" s="89"/>
      <c r="B285" s="32"/>
      <c r="C285" s="31"/>
      <c r="D285" s="31"/>
      <c r="E285" s="31"/>
      <c r="F285" s="90"/>
      <c r="G285" s="32"/>
      <c r="H285" s="91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</row>
    <row r="286" spans="1:35" ht="12.75" customHeight="1">
      <c r="A286" s="89"/>
      <c r="B286" s="32"/>
      <c r="C286" s="31"/>
      <c r="D286" s="31"/>
      <c r="E286" s="31"/>
      <c r="F286" s="90"/>
      <c r="G286" s="32"/>
      <c r="H286" s="91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</row>
    <row r="287" spans="1:35" ht="12.75" customHeight="1">
      <c r="A287" s="89"/>
      <c r="B287" s="32"/>
      <c r="C287" s="31"/>
      <c r="D287" s="31"/>
      <c r="E287" s="31"/>
      <c r="F287" s="90"/>
      <c r="G287" s="32"/>
      <c r="H287" s="91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</row>
    <row r="288" spans="1:35" ht="12.75" customHeight="1">
      <c r="A288" s="89"/>
      <c r="B288" s="32"/>
      <c r="C288" s="31"/>
      <c r="D288" s="31"/>
      <c r="E288" s="31"/>
      <c r="F288" s="90"/>
      <c r="G288" s="32"/>
      <c r="H288" s="91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</row>
    <row r="289" spans="1:35" ht="12.75" customHeight="1">
      <c r="A289" s="89"/>
      <c r="B289" s="32"/>
      <c r="C289" s="31"/>
      <c r="D289" s="31"/>
      <c r="E289" s="31"/>
      <c r="F289" s="90"/>
      <c r="G289" s="32"/>
      <c r="H289" s="91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</row>
    <row r="290" spans="1:35" ht="12.75" customHeight="1">
      <c r="A290" s="89"/>
      <c r="B290" s="32"/>
      <c r="C290" s="31"/>
      <c r="D290" s="31"/>
      <c r="E290" s="31"/>
      <c r="F290" s="90"/>
      <c r="G290" s="32"/>
      <c r="H290" s="91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</row>
    <row r="291" spans="1:35" ht="12.75" customHeight="1">
      <c r="A291" s="89"/>
      <c r="B291" s="32"/>
      <c r="C291" s="31"/>
      <c r="D291" s="31"/>
      <c r="E291" s="31"/>
      <c r="F291" s="90"/>
      <c r="G291" s="32"/>
      <c r="H291" s="91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</row>
    <row r="292" spans="1:35" ht="12.75" customHeight="1">
      <c r="A292" s="89"/>
      <c r="B292" s="32"/>
      <c r="C292" s="31"/>
      <c r="D292" s="31"/>
      <c r="E292" s="31"/>
      <c r="F292" s="90"/>
      <c r="G292" s="32"/>
      <c r="H292" s="91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</row>
    <row r="293" spans="1:35" ht="12.75" customHeight="1">
      <c r="A293" s="89"/>
      <c r="B293" s="32"/>
      <c r="C293" s="31"/>
      <c r="D293" s="31"/>
      <c r="E293" s="31"/>
      <c r="F293" s="90"/>
      <c r="G293" s="32"/>
      <c r="H293" s="91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</row>
    <row r="294" spans="1:35" ht="12.75" customHeight="1">
      <c r="A294" s="89"/>
      <c r="B294" s="32"/>
      <c r="C294" s="31"/>
      <c r="D294" s="31"/>
      <c r="E294" s="31"/>
      <c r="F294" s="90"/>
      <c r="G294" s="32"/>
      <c r="H294" s="91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</row>
    <row r="295" spans="1:35" ht="12.75" customHeight="1">
      <c r="A295" s="89"/>
      <c r="B295" s="32"/>
      <c r="C295" s="31"/>
      <c r="D295" s="31"/>
      <c r="E295" s="31"/>
      <c r="F295" s="90"/>
      <c r="G295" s="32"/>
      <c r="H295" s="91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</row>
    <row r="296" spans="1:35" ht="12.75" customHeight="1">
      <c r="A296" s="89"/>
      <c r="B296" s="32"/>
      <c r="C296" s="31"/>
      <c r="D296" s="31"/>
      <c r="E296" s="31"/>
      <c r="F296" s="90"/>
      <c r="G296" s="32"/>
      <c r="H296" s="91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</row>
    <row r="297" spans="1:35" ht="12.75" customHeight="1">
      <c r="A297" s="89"/>
      <c r="B297" s="32"/>
      <c r="C297" s="31"/>
      <c r="D297" s="31"/>
      <c r="E297" s="31"/>
      <c r="F297" s="90"/>
      <c r="G297" s="32"/>
      <c r="H297" s="91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</row>
    <row r="298" spans="1:35" ht="12.75" customHeight="1">
      <c r="A298" s="89"/>
      <c r="B298" s="32"/>
      <c r="C298" s="31"/>
      <c r="D298" s="31"/>
      <c r="E298" s="31"/>
      <c r="F298" s="90"/>
      <c r="G298" s="32"/>
      <c r="H298" s="91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</row>
    <row r="299" spans="1:35" ht="12.75" customHeight="1">
      <c r="A299" s="89"/>
      <c r="B299" s="32"/>
      <c r="C299" s="31"/>
      <c r="D299" s="31"/>
      <c r="E299" s="31"/>
      <c r="F299" s="90"/>
      <c r="G299" s="32"/>
      <c r="H299" s="91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</row>
    <row r="300" spans="1:35" ht="12.75" customHeight="1">
      <c r="A300" s="89"/>
      <c r="B300" s="32"/>
      <c r="C300" s="31"/>
      <c r="D300" s="31"/>
      <c r="E300" s="31"/>
      <c r="F300" s="90"/>
      <c r="G300" s="32"/>
      <c r="H300" s="91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</row>
    <row r="301" spans="1:35" ht="12.75" customHeight="1">
      <c r="A301" s="89"/>
      <c r="B301" s="32"/>
      <c r="C301" s="31"/>
      <c r="D301" s="31"/>
      <c r="E301" s="31"/>
      <c r="F301" s="90"/>
      <c r="G301" s="32"/>
      <c r="H301" s="91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</row>
    <row r="302" spans="1:35" ht="12.75" customHeight="1">
      <c r="A302" s="89"/>
      <c r="B302" s="32"/>
      <c r="C302" s="31"/>
      <c r="D302" s="31"/>
      <c r="E302" s="31"/>
      <c r="F302" s="90"/>
      <c r="G302" s="32"/>
      <c r="H302" s="91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</row>
    <row r="303" spans="1:35" ht="12.75" customHeight="1">
      <c r="A303" s="89"/>
      <c r="B303" s="32"/>
      <c r="C303" s="31"/>
      <c r="D303" s="31"/>
      <c r="E303" s="31"/>
      <c r="F303" s="90"/>
      <c r="G303" s="32"/>
      <c r="H303" s="91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</row>
    <row r="304" spans="1:35" ht="12.75" customHeight="1">
      <c r="A304" s="89"/>
      <c r="B304" s="32"/>
      <c r="C304" s="31"/>
      <c r="D304" s="31"/>
      <c r="E304" s="31"/>
      <c r="F304" s="90"/>
      <c r="G304" s="32"/>
      <c r="H304" s="91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</row>
    <row r="305" spans="1:35" ht="12.75" customHeight="1">
      <c r="A305" s="89"/>
      <c r="B305" s="32"/>
      <c r="C305" s="31"/>
      <c r="D305" s="31"/>
      <c r="E305" s="31"/>
      <c r="F305" s="90"/>
      <c r="G305" s="32"/>
      <c r="H305" s="91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/>
      <c r="AI305" s="78"/>
    </row>
    <row r="306" spans="1:35" ht="12.75" customHeight="1">
      <c r="A306" s="89"/>
      <c r="B306" s="32"/>
      <c r="C306" s="31"/>
      <c r="D306" s="31"/>
      <c r="E306" s="31"/>
      <c r="F306" s="90"/>
      <c r="G306" s="32"/>
      <c r="H306" s="91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8"/>
      <c r="AI306" s="78"/>
    </row>
    <row r="307" spans="1:35" ht="12.75" customHeight="1">
      <c r="A307" s="89"/>
      <c r="B307" s="32"/>
      <c r="C307" s="31"/>
      <c r="D307" s="31"/>
      <c r="E307" s="31"/>
      <c r="F307" s="90"/>
      <c r="G307" s="32"/>
      <c r="H307" s="91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8"/>
      <c r="AI307" s="78"/>
    </row>
    <row r="308" spans="1:35" ht="12.75" customHeight="1">
      <c r="A308" s="89"/>
      <c r="B308" s="32"/>
      <c r="C308" s="31"/>
      <c r="D308" s="31"/>
      <c r="E308" s="31"/>
      <c r="F308" s="90"/>
      <c r="G308" s="32"/>
      <c r="H308" s="91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  <c r="AD308" s="78"/>
      <c r="AE308" s="78"/>
      <c r="AF308" s="78"/>
      <c r="AG308" s="78"/>
      <c r="AH308" s="78"/>
      <c r="AI308" s="78"/>
    </row>
    <row r="309" spans="1:35" ht="12.75" customHeight="1">
      <c r="A309" s="89"/>
      <c r="B309" s="32"/>
      <c r="C309" s="31"/>
      <c r="D309" s="31"/>
      <c r="E309" s="31"/>
      <c r="F309" s="90"/>
      <c r="G309" s="32"/>
      <c r="H309" s="91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  <c r="AD309" s="78"/>
      <c r="AE309" s="78"/>
      <c r="AF309" s="78"/>
      <c r="AG309" s="78"/>
      <c r="AH309" s="78"/>
      <c r="AI309" s="78"/>
    </row>
    <row r="310" spans="1:35" ht="12.75" customHeight="1">
      <c r="A310" s="89"/>
      <c r="B310" s="32"/>
      <c r="C310" s="31"/>
      <c r="D310" s="31"/>
      <c r="E310" s="31"/>
      <c r="F310" s="90"/>
      <c r="G310" s="32"/>
      <c r="H310" s="91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</row>
    <row r="311" spans="1:35" ht="12.75" customHeight="1">
      <c r="A311" s="89"/>
      <c r="B311" s="32"/>
      <c r="C311" s="31"/>
      <c r="D311" s="31"/>
      <c r="E311" s="31"/>
      <c r="F311" s="90"/>
      <c r="G311" s="32"/>
      <c r="H311" s="91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</row>
    <row r="312" spans="1:35" ht="12.75" customHeight="1">
      <c r="A312" s="89"/>
      <c r="B312" s="32"/>
      <c r="C312" s="31"/>
      <c r="D312" s="31"/>
      <c r="E312" s="31"/>
      <c r="F312" s="90"/>
      <c r="G312" s="32"/>
      <c r="H312" s="91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</row>
    <row r="313" spans="1:35" ht="12.75" customHeight="1">
      <c r="A313" s="89"/>
      <c r="B313" s="32"/>
      <c r="C313" s="31"/>
      <c r="D313" s="31"/>
      <c r="E313" s="31"/>
      <c r="F313" s="90"/>
      <c r="G313" s="32"/>
      <c r="H313" s="91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</row>
    <row r="314" spans="1:35" ht="12.75" customHeight="1">
      <c r="A314" s="89"/>
      <c r="B314" s="32"/>
      <c r="C314" s="31"/>
      <c r="D314" s="31"/>
      <c r="E314" s="31"/>
      <c r="F314" s="90"/>
      <c r="G314" s="32"/>
      <c r="H314" s="91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</row>
    <row r="315" spans="1:35" ht="12.75" customHeight="1">
      <c r="A315" s="89"/>
      <c r="B315" s="32"/>
      <c r="C315" s="31"/>
      <c r="D315" s="31"/>
      <c r="E315" s="31"/>
      <c r="F315" s="90"/>
      <c r="G315" s="32"/>
      <c r="H315" s="91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</row>
    <row r="316" spans="1:35" ht="12.75" customHeight="1">
      <c r="A316" s="89"/>
      <c r="B316" s="32"/>
      <c r="C316" s="31"/>
      <c r="D316" s="31"/>
      <c r="E316" s="31"/>
      <c r="F316" s="90"/>
      <c r="G316" s="32"/>
      <c r="H316" s="91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</row>
    <row r="317" spans="1:35" ht="12.75" customHeight="1">
      <c r="A317" s="89"/>
      <c r="B317" s="32"/>
      <c r="C317" s="31"/>
      <c r="D317" s="31"/>
      <c r="E317" s="31"/>
      <c r="F317" s="90"/>
      <c r="G317" s="32"/>
      <c r="H317" s="91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</row>
    <row r="318" spans="1:35" ht="12.75" customHeight="1">
      <c r="A318" s="89"/>
      <c r="B318" s="32"/>
      <c r="C318" s="31"/>
      <c r="D318" s="31"/>
      <c r="E318" s="31"/>
      <c r="F318" s="90"/>
      <c r="G318" s="32"/>
      <c r="H318" s="91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</row>
    <row r="319" spans="1:35" ht="12.75" customHeight="1">
      <c r="A319" s="89"/>
      <c r="B319" s="32"/>
      <c r="C319" s="31"/>
      <c r="D319" s="31"/>
      <c r="E319" s="31"/>
      <c r="F319" s="90"/>
      <c r="G319" s="32"/>
      <c r="H319" s="91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</row>
    <row r="320" spans="1:35" ht="12.75" customHeight="1">
      <c r="A320" s="89"/>
      <c r="B320" s="32"/>
      <c r="C320" s="31"/>
      <c r="D320" s="31"/>
      <c r="E320" s="31"/>
      <c r="F320" s="90"/>
      <c r="G320" s="32"/>
      <c r="H320" s="91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</row>
    <row r="321" spans="1:35" ht="12.75" customHeight="1">
      <c r="A321" s="89"/>
      <c r="B321" s="32"/>
      <c r="C321" s="31"/>
      <c r="D321" s="31"/>
      <c r="E321" s="31"/>
      <c r="F321" s="90"/>
      <c r="G321" s="32"/>
      <c r="H321" s="91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</row>
    <row r="322" spans="1:35" ht="12.75" customHeight="1">
      <c r="A322" s="89"/>
      <c r="B322" s="32"/>
      <c r="C322" s="31"/>
      <c r="D322" s="31"/>
      <c r="E322" s="31"/>
      <c r="F322" s="90"/>
      <c r="G322" s="32"/>
      <c r="H322" s="91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</row>
    <row r="323" spans="1:35" ht="12.75" customHeight="1">
      <c r="A323" s="89"/>
      <c r="B323" s="32"/>
      <c r="C323" s="31"/>
      <c r="D323" s="31"/>
      <c r="E323" s="31"/>
      <c r="F323" s="90"/>
      <c r="G323" s="32"/>
      <c r="H323" s="91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</row>
    <row r="324" spans="1:35" ht="12.75" customHeight="1">
      <c r="A324" s="89"/>
      <c r="B324" s="32"/>
      <c r="C324" s="31"/>
      <c r="D324" s="31"/>
      <c r="E324" s="31"/>
      <c r="F324" s="90"/>
      <c r="G324" s="32"/>
      <c r="H324" s="91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</row>
    <row r="325" spans="1:35" ht="12.75" customHeight="1">
      <c r="A325" s="89"/>
      <c r="B325" s="32"/>
      <c r="C325" s="31"/>
      <c r="D325" s="31"/>
      <c r="E325" s="31"/>
      <c r="F325" s="90"/>
      <c r="G325" s="32"/>
      <c r="H325" s="91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</row>
    <row r="326" spans="1:35" ht="12.75" customHeight="1">
      <c r="A326" s="89"/>
      <c r="B326" s="32"/>
      <c r="C326" s="31"/>
      <c r="D326" s="31"/>
      <c r="E326" s="31"/>
      <c r="F326" s="90"/>
      <c r="G326" s="32"/>
      <c r="H326" s="91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</row>
    <row r="327" spans="1:35" ht="12.75" customHeight="1">
      <c r="A327" s="89"/>
      <c r="B327" s="32"/>
      <c r="C327" s="31"/>
      <c r="D327" s="31"/>
      <c r="E327" s="31"/>
      <c r="F327" s="90"/>
      <c r="G327" s="32"/>
      <c r="H327" s="91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</row>
    <row r="328" spans="1:35" ht="12.75" customHeight="1">
      <c r="A328" s="89"/>
      <c r="B328" s="32"/>
      <c r="C328" s="31"/>
      <c r="D328" s="31"/>
      <c r="E328" s="31"/>
      <c r="F328" s="90"/>
      <c r="G328" s="32"/>
      <c r="H328" s="91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</row>
    <row r="329" spans="1:35" ht="12.75" customHeight="1">
      <c r="A329" s="89"/>
      <c r="B329" s="32"/>
      <c r="C329" s="31"/>
      <c r="D329" s="31"/>
      <c r="E329" s="31"/>
      <c r="F329" s="90"/>
      <c r="G329" s="32"/>
      <c r="H329" s="91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</row>
    <row r="330" spans="1:35" ht="12.75" customHeight="1">
      <c r="A330" s="89"/>
      <c r="B330" s="32"/>
      <c r="C330" s="31"/>
      <c r="D330" s="31"/>
      <c r="E330" s="31"/>
      <c r="F330" s="90"/>
      <c r="G330" s="32"/>
      <c r="H330" s="91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</row>
    <row r="331" spans="1:35" ht="12.75" customHeight="1">
      <c r="A331" s="89"/>
      <c r="B331" s="32"/>
      <c r="C331" s="31"/>
      <c r="D331" s="31"/>
      <c r="E331" s="31"/>
      <c r="F331" s="90"/>
      <c r="G331" s="32"/>
      <c r="H331" s="91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</row>
    <row r="332" spans="1:35" ht="12.75" customHeight="1">
      <c r="A332" s="89"/>
      <c r="B332" s="32"/>
      <c r="C332" s="31"/>
      <c r="D332" s="31"/>
      <c r="E332" s="31"/>
      <c r="F332" s="90"/>
      <c r="G332" s="32"/>
      <c r="H332" s="91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</row>
    <row r="333" spans="1:35" ht="12.75" customHeight="1">
      <c r="A333" s="89"/>
      <c r="B333" s="32"/>
      <c r="C333" s="31"/>
      <c r="D333" s="31"/>
      <c r="E333" s="31"/>
      <c r="F333" s="90"/>
      <c r="G333" s="32"/>
      <c r="H333" s="91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</row>
    <row r="334" spans="1:35" ht="12.75" customHeight="1">
      <c r="A334" s="89"/>
      <c r="B334" s="32"/>
      <c r="C334" s="31"/>
      <c r="D334" s="31"/>
      <c r="E334" s="31"/>
      <c r="F334" s="90"/>
      <c r="G334" s="32"/>
      <c r="H334" s="91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</row>
    <row r="335" spans="1:35" ht="12.75" customHeight="1">
      <c r="A335" s="89"/>
      <c r="B335" s="32"/>
      <c r="C335" s="31"/>
      <c r="D335" s="31"/>
      <c r="E335" s="31"/>
      <c r="F335" s="90"/>
      <c r="G335" s="32"/>
      <c r="H335" s="91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</row>
    <row r="336" spans="1:35" ht="12.75" customHeight="1">
      <c r="A336" s="89"/>
      <c r="B336" s="32"/>
      <c r="C336" s="31"/>
      <c r="D336" s="31"/>
      <c r="E336" s="31"/>
      <c r="F336" s="90"/>
      <c r="G336" s="32"/>
      <c r="H336" s="91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</row>
    <row r="337" spans="1:35" ht="12.75" customHeight="1">
      <c r="A337" s="89"/>
      <c r="B337" s="32"/>
      <c r="C337" s="31"/>
      <c r="D337" s="31"/>
      <c r="E337" s="31"/>
      <c r="F337" s="90"/>
      <c r="G337" s="32"/>
      <c r="H337" s="91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</row>
    <row r="338" spans="1:35" ht="12.75" customHeight="1">
      <c r="A338" s="89"/>
      <c r="B338" s="32"/>
      <c r="C338" s="31"/>
      <c r="D338" s="31"/>
      <c r="E338" s="31"/>
      <c r="F338" s="90"/>
      <c r="G338" s="32"/>
      <c r="H338" s="91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</row>
    <row r="339" spans="1:35" ht="12.75" customHeight="1">
      <c r="A339" s="89"/>
      <c r="B339" s="32"/>
      <c r="C339" s="31"/>
      <c r="D339" s="31"/>
      <c r="E339" s="31"/>
      <c r="F339" s="90"/>
      <c r="G339" s="32"/>
      <c r="H339" s="91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  <c r="AA339" s="78"/>
      <c r="AB339" s="78"/>
      <c r="AC339" s="78"/>
      <c r="AD339" s="78"/>
      <c r="AE339" s="78"/>
      <c r="AF339" s="78"/>
      <c r="AG339" s="78"/>
      <c r="AH339" s="78"/>
      <c r="AI339" s="78"/>
    </row>
    <row r="340" spans="1:35" ht="12.75" customHeight="1">
      <c r="A340" s="89"/>
      <c r="B340" s="32"/>
      <c r="C340" s="31"/>
      <c r="D340" s="31"/>
      <c r="E340" s="31"/>
      <c r="F340" s="90"/>
      <c r="G340" s="32"/>
      <c r="H340" s="91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  <c r="AA340" s="78"/>
      <c r="AB340" s="78"/>
      <c r="AC340" s="78"/>
      <c r="AD340" s="78"/>
      <c r="AE340" s="78"/>
      <c r="AF340" s="78"/>
      <c r="AG340" s="78"/>
      <c r="AH340" s="78"/>
      <c r="AI340" s="78"/>
    </row>
    <row r="341" spans="1:35" ht="12.75" customHeight="1">
      <c r="A341" s="89"/>
      <c r="B341" s="32"/>
      <c r="C341" s="31"/>
      <c r="D341" s="31"/>
      <c r="E341" s="31"/>
      <c r="F341" s="90"/>
      <c r="G341" s="32"/>
      <c r="H341" s="91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  <c r="AA341" s="78"/>
      <c r="AB341" s="78"/>
      <c r="AC341" s="78"/>
      <c r="AD341" s="78"/>
      <c r="AE341" s="78"/>
      <c r="AF341" s="78"/>
      <c r="AG341" s="78"/>
      <c r="AH341" s="78"/>
      <c r="AI341" s="78"/>
    </row>
    <row r="342" spans="1:35" ht="12.75" customHeight="1">
      <c r="A342" s="89"/>
      <c r="B342" s="32"/>
      <c r="C342" s="31"/>
      <c r="D342" s="31"/>
      <c r="E342" s="31"/>
      <c r="F342" s="90"/>
      <c r="G342" s="32"/>
      <c r="H342" s="91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  <c r="AA342" s="78"/>
      <c r="AB342" s="78"/>
      <c r="AC342" s="78"/>
      <c r="AD342" s="78"/>
      <c r="AE342" s="78"/>
      <c r="AF342" s="78"/>
      <c r="AG342" s="78"/>
      <c r="AH342" s="78"/>
      <c r="AI342" s="78"/>
    </row>
    <row r="343" spans="1:35" ht="12.75" customHeight="1">
      <c r="A343" s="89"/>
      <c r="B343" s="32"/>
      <c r="C343" s="31"/>
      <c r="D343" s="31"/>
      <c r="E343" s="31"/>
      <c r="F343" s="90"/>
      <c r="G343" s="32"/>
      <c r="H343" s="91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  <c r="AA343" s="78"/>
      <c r="AB343" s="78"/>
      <c r="AC343" s="78"/>
      <c r="AD343" s="78"/>
      <c r="AE343" s="78"/>
      <c r="AF343" s="78"/>
      <c r="AG343" s="78"/>
      <c r="AH343" s="78"/>
      <c r="AI343" s="78"/>
    </row>
    <row r="344" spans="1:35" ht="12.75" customHeight="1">
      <c r="A344" s="89"/>
      <c r="B344" s="32"/>
      <c r="C344" s="31"/>
      <c r="D344" s="31"/>
      <c r="E344" s="31"/>
      <c r="F344" s="90"/>
      <c r="G344" s="32"/>
      <c r="H344" s="91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</row>
    <row r="345" spans="1:35" ht="12.75" customHeight="1">
      <c r="A345" s="89"/>
      <c r="B345" s="32"/>
      <c r="C345" s="31"/>
      <c r="D345" s="31"/>
      <c r="E345" s="31"/>
      <c r="F345" s="90"/>
      <c r="G345" s="32"/>
      <c r="H345" s="91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</row>
    <row r="346" spans="1:35" ht="12.75" customHeight="1">
      <c r="A346" s="89"/>
      <c r="B346" s="32"/>
      <c r="C346" s="31"/>
      <c r="D346" s="31"/>
      <c r="E346" s="31"/>
      <c r="F346" s="90"/>
      <c r="G346" s="32"/>
      <c r="H346" s="91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</row>
    <row r="347" spans="1:35" ht="12.75" customHeight="1">
      <c r="A347" s="89"/>
      <c r="B347" s="32"/>
      <c r="C347" s="31"/>
      <c r="D347" s="31"/>
      <c r="E347" s="31"/>
      <c r="F347" s="90"/>
      <c r="G347" s="32"/>
      <c r="H347" s="91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</row>
    <row r="348" spans="1:35" ht="12.75" customHeight="1">
      <c r="A348" s="89"/>
      <c r="B348" s="32"/>
      <c r="C348" s="31"/>
      <c r="D348" s="31"/>
      <c r="E348" s="31"/>
      <c r="F348" s="90"/>
      <c r="G348" s="32"/>
      <c r="H348" s="91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</row>
    <row r="349" spans="1:35" ht="12.75" customHeight="1">
      <c r="A349" s="89"/>
      <c r="B349" s="32"/>
      <c r="C349" s="31"/>
      <c r="D349" s="31"/>
      <c r="E349" s="31"/>
      <c r="F349" s="90"/>
      <c r="G349" s="32"/>
      <c r="H349" s="91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  <c r="AA349" s="78"/>
      <c r="AB349" s="78"/>
      <c r="AC349" s="78"/>
      <c r="AD349" s="78"/>
      <c r="AE349" s="78"/>
      <c r="AF349" s="78"/>
      <c r="AG349" s="78"/>
      <c r="AH349" s="78"/>
      <c r="AI349" s="78"/>
    </row>
    <row r="350" spans="1:35" ht="12.75" customHeight="1">
      <c r="A350" s="89"/>
      <c r="B350" s="32"/>
      <c r="C350" s="31"/>
      <c r="D350" s="31"/>
      <c r="E350" s="31"/>
      <c r="F350" s="90"/>
      <c r="G350" s="32"/>
      <c r="H350" s="91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  <c r="AA350" s="78"/>
      <c r="AB350" s="78"/>
      <c r="AC350" s="78"/>
      <c r="AD350" s="78"/>
      <c r="AE350" s="78"/>
      <c r="AF350" s="78"/>
      <c r="AG350" s="78"/>
      <c r="AH350" s="78"/>
      <c r="AI350" s="78"/>
    </row>
    <row r="351" spans="1:35" ht="12.75" customHeight="1">
      <c r="A351" s="89"/>
      <c r="B351" s="32"/>
      <c r="C351" s="31"/>
      <c r="D351" s="31"/>
      <c r="E351" s="31"/>
      <c r="F351" s="90"/>
      <c r="G351" s="32"/>
      <c r="H351" s="91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  <c r="AA351" s="78"/>
      <c r="AB351" s="78"/>
      <c r="AC351" s="78"/>
      <c r="AD351" s="78"/>
      <c r="AE351" s="78"/>
      <c r="AF351" s="78"/>
      <c r="AG351" s="78"/>
      <c r="AH351" s="78"/>
      <c r="AI351" s="78"/>
    </row>
    <row r="352" spans="1:35" ht="12.75" customHeight="1">
      <c r="A352" s="89"/>
      <c r="B352" s="32"/>
      <c r="C352" s="31"/>
      <c r="D352" s="31"/>
      <c r="E352" s="31"/>
      <c r="F352" s="90"/>
      <c r="G352" s="32"/>
      <c r="H352" s="91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</row>
    <row r="353" spans="1:35" ht="12.75" customHeight="1">
      <c r="A353" s="89"/>
      <c r="B353" s="32"/>
      <c r="C353" s="31"/>
      <c r="D353" s="31"/>
      <c r="E353" s="31"/>
      <c r="F353" s="90"/>
      <c r="G353" s="32"/>
      <c r="H353" s="91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  <c r="AA353" s="78"/>
      <c r="AB353" s="78"/>
      <c r="AC353" s="78"/>
      <c r="AD353" s="78"/>
      <c r="AE353" s="78"/>
      <c r="AF353" s="78"/>
      <c r="AG353" s="78"/>
      <c r="AH353" s="78"/>
      <c r="AI353" s="78"/>
    </row>
    <row r="354" spans="1:35" ht="12.75" customHeight="1">
      <c r="A354" s="89"/>
      <c r="B354" s="32"/>
      <c r="C354" s="31"/>
      <c r="D354" s="31"/>
      <c r="E354" s="31"/>
      <c r="F354" s="90"/>
      <c r="G354" s="32"/>
      <c r="H354" s="91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  <c r="AA354" s="78"/>
      <c r="AB354" s="78"/>
      <c r="AC354" s="78"/>
      <c r="AD354" s="78"/>
      <c r="AE354" s="78"/>
      <c r="AF354" s="78"/>
      <c r="AG354" s="78"/>
      <c r="AH354" s="78"/>
      <c r="AI354" s="78"/>
    </row>
    <row r="355" spans="1:35" ht="12.75" customHeight="1">
      <c r="A355" s="89"/>
      <c r="B355" s="32"/>
      <c r="C355" s="31"/>
      <c r="D355" s="31"/>
      <c r="E355" s="31"/>
      <c r="F355" s="90"/>
      <c r="G355" s="32"/>
      <c r="H355" s="91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</row>
    <row r="356" spans="1:35" ht="12.75" customHeight="1">
      <c r="A356" s="89"/>
      <c r="B356" s="32"/>
      <c r="C356" s="31"/>
      <c r="D356" s="31"/>
      <c r="E356" s="31"/>
      <c r="F356" s="90"/>
      <c r="G356" s="32"/>
      <c r="H356" s="91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</row>
    <row r="357" spans="1:35" ht="12.75" customHeight="1">
      <c r="A357" s="89"/>
      <c r="B357" s="32"/>
      <c r="C357" s="31"/>
      <c r="D357" s="31"/>
      <c r="E357" s="31"/>
      <c r="F357" s="90"/>
      <c r="G357" s="32"/>
      <c r="H357" s="91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  <c r="AA357" s="78"/>
      <c r="AB357" s="78"/>
      <c r="AC357" s="78"/>
      <c r="AD357" s="78"/>
      <c r="AE357" s="78"/>
      <c r="AF357" s="78"/>
      <c r="AG357" s="78"/>
      <c r="AH357" s="78"/>
      <c r="AI357" s="78"/>
    </row>
    <row r="358" spans="1:35" ht="12.75" customHeight="1">
      <c r="A358" s="89"/>
      <c r="B358" s="32"/>
      <c r="C358" s="31"/>
      <c r="D358" s="31"/>
      <c r="E358" s="31"/>
      <c r="F358" s="90"/>
      <c r="G358" s="32"/>
      <c r="H358" s="91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  <c r="AA358" s="78"/>
      <c r="AB358" s="78"/>
      <c r="AC358" s="78"/>
      <c r="AD358" s="78"/>
      <c r="AE358" s="78"/>
      <c r="AF358" s="78"/>
      <c r="AG358" s="78"/>
      <c r="AH358" s="78"/>
      <c r="AI358" s="78"/>
    </row>
    <row r="359" spans="1:35" ht="12.75" customHeight="1">
      <c r="A359" s="89"/>
      <c r="B359" s="32"/>
      <c r="C359" s="31"/>
      <c r="D359" s="31"/>
      <c r="E359" s="31"/>
      <c r="F359" s="90"/>
      <c r="G359" s="32"/>
      <c r="H359" s="91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  <c r="AA359" s="78"/>
      <c r="AB359" s="78"/>
      <c r="AC359" s="78"/>
      <c r="AD359" s="78"/>
      <c r="AE359" s="78"/>
      <c r="AF359" s="78"/>
      <c r="AG359" s="78"/>
      <c r="AH359" s="78"/>
      <c r="AI359" s="78"/>
    </row>
    <row r="360" spans="1:35" ht="12.75" customHeight="1">
      <c r="A360" s="89"/>
      <c r="B360" s="32"/>
      <c r="C360" s="31"/>
      <c r="D360" s="31"/>
      <c r="E360" s="31"/>
      <c r="F360" s="90"/>
      <c r="G360" s="32"/>
      <c r="H360" s="91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</row>
    <row r="361" spans="1:35" ht="12.75" customHeight="1">
      <c r="A361" s="89"/>
      <c r="B361" s="32"/>
      <c r="C361" s="31"/>
      <c r="D361" s="31"/>
      <c r="E361" s="31"/>
      <c r="F361" s="90"/>
      <c r="G361" s="32"/>
      <c r="H361" s="91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</row>
    <row r="362" spans="1:35" ht="12.75" customHeight="1">
      <c r="A362" s="89"/>
      <c r="B362" s="32"/>
      <c r="C362" s="31"/>
      <c r="D362" s="31"/>
      <c r="E362" s="31"/>
      <c r="F362" s="90"/>
      <c r="G362" s="32"/>
      <c r="H362" s="91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</row>
    <row r="363" spans="1:35" ht="12.75" customHeight="1">
      <c r="A363" s="89"/>
      <c r="B363" s="32"/>
      <c r="C363" s="31"/>
      <c r="D363" s="31"/>
      <c r="E363" s="31"/>
      <c r="F363" s="90"/>
      <c r="G363" s="32"/>
      <c r="H363" s="91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</row>
    <row r="364" spans="1:35" ht="12.75" customHeight="1">
      <c r="A364" s="89"/>
      <c r="B364" s="18"/>
      <c r="C364" s="20"/>
      <c r="D364" s="20"/>
      <c r="E364" s="18"/>
      <c r="F364" s="18"/>
      <c r="G364" s="18"/>
      <c r="H364" s="91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</row>
    <row r="365" spans="1:35" ht="12.75" customHeight="1">
      <c r="A365" s="89"/>
      <c r="B365" s="18"/>
      <c r="C365" s="20"/>
      <c r="D365" s="20"/>
      <c r="E365" s="18"/>
      <c r="F365" s="18"/>
      <c r="G365" s="18"/>
      <c r="H365" s="91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</row>
    <row r="366" spans="1:35" ht="12.75" customHeight="1">
      <c r="A366" s="89"/>
      <c r="B366" s="18"/>
      <c r="C366" s="20"/>
      <c r="D366" s="20"/>
      <c r="E366" s="18"/>
      <c r="F366" s="18"/>
      <c r="G366" s="18"/>
      <c r="H366" s="91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</row>
    <row r="367" spans="1:35" ht="12.75" customHeight="1">
      <c r="A367" s="89"/>
      <c r="B367" s="18"/>
      <c r="C367" s="20"/>
      <c r="D367" s="20"/>
      <c r="E367" s="18"/>
      <c r="F367" s="18"/>
      <c r="G367" s="18"/>
      <c r="H367" s="91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</row>
    <row r="368" spans="1:35" ht="12.75" customHeight="1">
      <c r="A368" s="89"/>
      <c r="B368" s="18"/>
      <c r="C368" s="20"/>
      <c r="D368" s="20"/>
      <c r="E368" s="18"/>
      <c r="F368" s="18"/>
      <c r="G368" s="18"/>
      <c r="H368" s="91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</row>
    <row r="369" spans="1:35" ht="12.75" customHeight="1">
      <c r="A369" s="89"/>
      <c r="B369" s="18"/>
      <c r="C369" s="20"/>
      <c r="D369" s="20"/>
      <c r="E369" s="18"/>
      <c r="F369" s="18"/>
      <c r="G369" s="18"/>
      <c r="H369" s="91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  <c r="AA369" s="78"/>
      <c r="AB369" s="78"/>
      <c r="AC369" s="78"/>
      <c r="AD369" s="78"/>
      <c r="AE369" s="78"/>
      <c r="AF369" s="78"/>
      <c r="AG369" s="78"/>
      <c r="AH369" s="78"/>
      <c r="AI369" s="78"/>
    </row>
    <row r="370" spans="1:35" ht="12.75" customHeight="1">
      <c r="A370" s="89"/>
      <c r="B370" s="18"/>
      <c r="C370" s="20"/>
      <c r="D370" s="20"/>
      <c r="E370" s="18"/>
      <c r="F370" s="18"/>
      <c r="G370" s="18"/>
      <c r="H370" s="91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  <c r="AA370" s="78"/>
      <c r="AB370" s="78"/>
      <c r="AC370" s="78"/>
      <c r="AD370" s="78"/>
      <c r="AE370" s="78"/>
      <c r="AF370" s="78"/>
      <c r="AG370" s="78"/>
      <c r="AH370" s="78"/>
      <c r="AI370" s="78"/>
    </row>
    <row r="371" spans="1:35" ht="12.75" customHeight="1">
      <c r="A371" s="89"/>
      <c r="B371" s="18"/>
      <c r="C371" s="20"/>
      <c r="D371" s="20"/>
      <c r="E371" s="18"/>
      <c r="F371" s="18"/>
      <c r="G371" s="18"/>
      <c r="H371" s="91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  <c r="AA371" s="78"/>
      <c r="AB371" s="78"/>
      <c r="AC371" s="78"/>
      <c r="AD371" s="78"/>
      <c r="AE371" s="78"/>
      <c r="AF371" s="78"/>
      <c r="AG371" s="78"/>
      <c r="AH371" s="78"/>
      <c r="AI371" s="78"/>
    </row>
    <row r="372" spans="1:35" ht="12.75" customHeight="1">
      <c r="A372" s="89"/>
      <c r="B372" s="18"/>
      <c r="C372" s="20"/>
      <c r="D372" s="20"/>
      <c r="E372" s="18"/>
      <c r="F372" s="18"/>
      <c r="G372" s="18"/>
      <c r="H372" s="91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  <c r="AA372" s="78"/>
      <c r="AB372" s="78"/>
      <c r="AC372" s="78"/>
      <c r="AD372" s="78"/>
      <c r="AE372" s="78"/>
      <c r="AF372" s="78"/>
      <c r="AG372" s="78"/>
      <c r="AH372" s="78"/>
      <c r="AI372" s="78"/>
    </row>
    <row r="373" spans="1:35" ht="12.75" customHeight="1">
      <c r="A373" s="89"/>
      <c r="B373" s="18"/>
      <c r="C373" s="20"/>
      <c r="D373" s="20"/>
      <c r="E373" s="18"/>
      <c r="F373" s="18"/>
      <c r="G373" s="18"/>
      <c r="H373" s="91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  <c r="AA373" s="78"/>
      <c r="AB373" s="78"/>
      <c r="AC373" s="78"/>
      <c r="AD373" s="78"/>
      <c r="AE373" s="78"/>
      <c r="AF373" s="78"/>
      <c r="AG373" s="78"/>
      <c r="AH373" s="78"/>
      <c r="AI373" s="78"/>
    </row>
    <row r="374" spans="1:35" ht="12.75" customHeight="1">
      <c r="A374" s="89"/>
      <c r="B374" s="18"/>
      <c r="C374" s="20"/>
      <c r="D374" s="20"/>
      <c r="E374" s="18"/>
      <c r="F374" s="18"/>
      <c r="G374" s="18"/>
      <c r="H374" s="91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  <c r="AA374" s="78"/>
      <c r="AB374" s="78"/>
      <c r="AC374" s="78"/>
      <c r="AD374" s="78"/>
      <c r="AE374" s="78"/>
      <c r="AF374" s="78"/>
      <c r="AG374" s="78"/>
      <c r="AH374" s="78"/>
      <c r="AI374" s="78"/>
    </row>
    <row r="375" spans="1:35" ht="12.75" customHeight="1">
      <c r="A375" s="89"/>
      <c r="B375" s="18"/>
      <c r="C375" s="20"/>
      <c r="D375" s="20"/>
      <c r="E375" s="18"/>
      <c r="F375" s="18"/>
      <c r="G375" s="18"/>
      <c r="H375" s="91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  <c r="AA375" s="78"/>
      <c r="AB375" s="78"/>
      <c r="AC375" s="78"/>
      <c r="AD375" s="78"/>
      <c r="AE375" s="78"/>
      <c r="AF375" s="78"/>
      <c r="AG375" s="78"/>
      <c r="AH375" s="78"/>
      <c r="AI375" s="78"/>
    </row>
    <row r="376" spans="1:35" ht="12.75" customHeight="1">
      <c r="A376" s="89"/>
      <c r="B376" s="18"/>
      <c r="C376" s="20"/>
      <c r="D376" s="20"/>
      <c r="E376" s="18"/>
      <c r="F376" s="18"/>
      <c r="G376" s="18"/>
      <c r="H376" s="91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  <c r="AA376" s="78"/>
      <c r="AB376" s="78"/>
      <c r="AC376" s="78"/>
      <c r="AD376" s="78"/>
      <c r="AE376" s="78"/>
      <c r="AF376" s="78"/>
      <c r="AG376" s="78"/>
      <c r="AH376" s="78"/>
      <c r="AI376" s="78"/>
    </row>
    <row r="377" spans="1:35" ht="12.75" customHeight="1">
      <c r="A377" s="89"/>
      <c r="B377" s="18"/>
      <c r="C377" s="20"/>
      <c r="D377" s="20"/>
      <c r="E377" s="18"/>
      <c r="F377" s="18"/>
      <c r="G377" s="18"/>
      <c r="H377" s="91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  <c r="AA377" s="78"/>
      <c r="AB377" s="78"/>
      <c r="AC377" s="78"/>
      <c r="AD377" s="78"/>
      <c r="AE377" s="78"/>
      <c r="AF377" s="78"/>
      <c r="AG377" s="78"/>
      <c r="AH377" s="78"/>
      <c r="AI377" s="78"/>
    </row>
    <row r="378" spans="1:35" ht="12.75" customHeight="1">
      <c r="A378" s="89"/>
      <c r="B378" s="18"/>
      <c r="C378" s="20"/>
      <c r="D378" s="20"/>
      <c r="E378" s="18"/>
      <c r="F378" s="18"/>
      <c r="G378" s="18"/>
      <c r="H378" s="91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  <c r="AA378" s="78"/>
      <c r="AB378" s="78"/>
      <c r="AC378" s="78"/>
      <c r="AD378" s="78"/>
      <c r="AE378" s="78"/>
      <c r="AF378" s="78"/>
      <c r="AG378" s="78"/>
      <c r="AH378" s="78"/>
      <c r="AI378" s="78"/>
    </row>
    <row r="379" spans="1:35" ht="12.75" customHeight="1">
      <c r="A379" s="89"/>
      <c r="B379" s="18"/>
      <c r="C379" s="20"/>
      <c r="D379" s="20"/>
      <c r="E379" s="18"/>
      <c r="F379" s="18"/>
      <c r="G379" s="18"/>
      <c r="H379" s="91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  <c r="AA379" s="78"/>
      <c r="AB379" s="78"/>
      <c r="AC379" s="78"/>
      <c r="AD379" s="78"/>
      <c r="AE379" s="78"/>
      <c r="AF379" s="78"/>
      <c r="AG379" s="78"/>
      <c r="AH379" s="78"/>
      <c r="AI379" s="78"/>
    </row>
    <row r="380" spans="1:35" ht="12.75" customHeight="1">
      <c r="A380" s="89"/>
      <c r="B380" s="18"/>
      <c r="C380" s="20"/>
      <c r="D380" s="20"/>
      <c r="E380" s="18"/>
      <c r="F380" s="18"/>
      <c r="G380" s="18"/>
      <c r="H380" s="91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  <c r="AA380" s="78"/>
      <c r="AB380" s="78"/>
      <c r="AC380" s="78"/>
      <c r="AD380" s="78"/>
      <c r="AE380" s="78"/>
      <c r="AF380" s="78"/>
      <c r="AG380" s="78"/>
      <c r="AH380" s="78"/>
      <c r="AI380" s="78"/>
    </row>
    <row r="381" spans="1:35" ht="12.75" customHeight="1">
      <c r="A381" s="89"/>
      <c r="B381" s="18"/>
      <c r="C381" s="20"/>
      <c r="D381" s="20"/>
      <c r="E381" s="18"/>
      <c r="F381" s="18"/>
      <c r="G381" s="18"/>
      <c r="H381" s="91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8"/>
      <c r="AB381" s="78"/>
      <c r="AC381" s="78"/>
      <c r="AD381" s="78"/>
      <c r="AE381" s="78"/>
      <c r="AF381" s="78"/>
      <c r="AG381" s="78"/>
      <c r="AH381" s="78"/>
      <c r="AI381" s="78"/>
    </row>
    <row r="382" spans="1:35" ht="12.75" customHeight="1">
      <c r="A382" s="89"/>
      <c r="B382" s="18"/>
      <c r="C382" s="20"/>
      <c r="D382" s="20"/>
      <c r="E382" s="18"/>
      <c r="F382" s="18"/>
      <c r="G382" s="18"/>
      <c r="H382" s="91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  <c r="AC382" s="78"/>
      <c r="AD382" s="78"/>
      <c r="AE382" s="78"/>
      <c r="AF382" s="78"/>
      <c r="AG382" s="78"/>
      <c r="AH382" s="78"/>
      <c r="AI382" s="78"/>
    </row>
    <row r="383" spans="1:35" ht="12.75" customHeight="1">
      <c r="A383" s="89"/>
      <c r="B383" s="18"/>
      <c r="C383" s="20"/>
      <c r="D383" s="20"/>
      <c r="E383" s="18"/>
      <c r="F383" s="18"/>
      <c r="G383" s="18"/>
      <c r="H383" s="91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8"/>
      <c r="AB383" s="78"/>
      <c r="AC383" s="78"/>
      <c r="AD383" s="78"/>
      <c r="AE383" s="78"/>
      <c r="AF383" s="78"/>
      <c r="AG383" s="78"/>
      <c r="AH383" s="78"/>
      <c r="AI383" s="78"/>
    </row>
    <row r="384" spans="1:35" ht="12.75" customHeight="1">
      <c r="A384" s="89"/>
      <c r="B384" s="18"/>
      <c r="C384" s="20"/>
      <c r="D384" s="20"/>
      <c r="E384" s="18"/>
      <c r="F384" s="18"/>
      <c r="G384" s="18"/>
      <c r="H384" s="91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8"/>
      <c r="AB384" s="78"/>
      <c r="AC384" s="78"/>
      <c r="AD384" s="78"/>
      <c r="AE384" s="78"/>
      <c r="AF384" s="78"/>
      <c r="AG384" s="78"/>
      <c r="AH384" s="78"/>
      <c r="AI384" s="78"/>
    </row>
    <row r="385" spans="1:35" ht="12.75" customHeight="1">
      <c r="A385" s="89"/>
      <c r="B385" s="18"/>
      <c r="C385" s="20"/>
      <c r="D385" s="20"/>
      <c r="E385" s="18"/>
      <c r="F385" s="18"/>
      <c r="G385" s="18"/>
      <c r="H385" s="91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  <c r="AD385" s="78"/>
      <c r="AE385" s="78"/>
      <c r="AF385" s="78"/>
      <c r="AG385" s="78"/>
      <c r="AH385" s="78"/>
      <c r="AI385" s="78"/>
    </row>
    <row r="386" spans="1:35" ht="12.75" customHeight="1">
      <c r="A386" s="89"/>
      <c r="B386" s="18"/>
      <c r="C386" s="20"/>
      <c r="D386" s="20"/>
      <c r="E386" s="18"/>
      <c r="F386" s="18"/>
      <c r="G386" s="18"/>
      <c r="H386" s="91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  <c r="AA386" s="78"/>
      <c r="AB386" s="78"/>
      <c r="AC386" s="78"/>
      <c r="AD386" s="78"/>
      <c r="AE386" s="78"/>
      <c r="AF386" s="78"/>
      <c r="AG386" s="78"/>
      <c r="AH386" s="78"/>
      <c r="AI386" s="78"/>
    </row>
    <row r="387" spans="1:35" ht="12.75" customHeight="1">
      <c r="A387" s="89"/>
      <c r="B387" s="18"/>
      <c r="C387" s="20"/>
      <c r="D387" s="20"/>
      <c r="E387" s="18"/>
      <c r="F387" s="18"/>
      <c r="G387" s="18"/>
      <c r="H387" s="91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  <c r="AA387" s="78"/>
      <c r="AB387" s="78"/>
      <c r="AC387" s="78"/>
      <c r="AD387" s="78"/>
      <c r="AE387" s="78"/>
      <c r="AF387" s="78"/>
      <c r="AG387" s="78"/>
      <c r="AH387" s="78"/>
      <c r="AI387" s="78"/>
    </row>
    <row r="388" spans="1:35" ht="12.75" customHeight="1">
      <c r="A388" s="89"/>
      <c r="B388" s="18"/>
      <c r="C388" s="20"/>
      <c r="D388" s="20"/>
      <c r="E388" s="18"/>
      <c r="F388" s="18"/>
      <c r="G388" s="18"/>
      <c r="H388" s="91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  <c r="AA388" s="78"/>
      <c r="AB388" s="78"/>
      <c r="AC388" s="78"/>
      <c r="AD388" s="78"/>
      <c r="AE388" s="78"/>
      <c r="AF388" s="78"/>
      <c r="AG388" s="78"/>
      <c r="AH388" s="78"/>
      <c r="AI388" s="78"/>
    </row>
    <row r="389" spans="1:35" ht="12.75" customHeight="1">
      <c r="A389" s="89"/>
      <c r="B389" s="18"/>
      <c r="C389" s="20"/>
      <c r="D389" s="20"/>
      <c r="E389" s="18"/>
      <c r="F389" s="18"/>
      <c r="G389" s="18"/>
      <c r="H389" s="91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  <c r="AA389" s="78"/>
      <c r="AB389" s="78"/>
      <c r="AC389" s="78"/>
      <c r="AD389" s="78"/>
      <c r="AE389" s="78"/>
      <c r="AF389" s="78"/>
      <c r="AG389" s="78"/>
      <c r="AH389" s="78"/>
      <c r="AI389" s="78"/>
    </row>
    <row r="390" spans="1:35" ht="12.75" customHeight="1">
      <c r="A390" s="89"/>
      <c r="B390" s="18"/>
      <c r="C390" s="20"/>
      <c r="D390" s="20"/>
      <c r="E390" s="18"/>
      <c r="F390" s="18"/>
      <c r="G390" s="18"/>
      <c r="H390" s="91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  <c r="AA390" s="78"/>
      <c r="AB390" s="78"/>
      <c r="AC390" s="78"/>
      <c r="AD390" s="78"/>
      <c r="AE390" s="78"/>
      <c r="AF390" s="78"/>
      <c r="AG390" s="78"/>
      <c r="AH390" s="78"/>
      <c r="AI390" s="78"/>
    </row>
    <row r="391" spans="1:35" ht="12.75" customHeight="1">
      <c r="A391" s="89"/>
      <c r="B391" s="18"/>
      <c r="C391" s="20"/>
      <c r="D391" s="20"/>
      <c r="E391" s="18"/>
      <c r="F391" s="18"/>
      <c r="G391" s="18"/>
      <c r="H391" s="91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  <c r="AA391" s="78"/>
      <c r="AB391" s="78"/>
      <c r="AC391" s="78"/>
      <c r="AD391" s="78"/>
      <c r="AE391" s="78"/>
      <c r="AF391" s="78"/>
      <c r="AG391" s="78"/>
      <c r="AH391" s="78"/>
      <c r="AI391" s="78"/>
    </row>
    <row r="392" spans="1:35" ht="12.75" customHeight="1">
      <c r="A392" s="89"/>
      <c r="B392" s="18"/>
      <c r="C392" s="20"/>
      <c r="D392" s="20"/>
      <c r="E392" s="18"/>
      <c r="F392" s="18"/>
      <c r="G392" s="18"/>
      <c r="H392" s="91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  <c r="AA392" s="78"/>
      <c r="AB392" s="78"/>
      <c r="AC392" s="78"/>
      <c r="AD392" s="78"/>
      <c r="AE392" s="78"/>
      <c r="AF392" s="78"/>
      <c r="AG392" s="78"/>
      <c r="AH392" s="78"/>
      <c r="AI392" s="78"/>
    </row>
    <row r="393" spans="1:35" ht="12.75" customHeight="1">
      <c r="A393" s="89"/>
      <c r="B393" s="18"/>
      <c r="C393" s="20"/>
      <c r="D393" s="20"/>
      <c r="E393" s="18"/>
      <c r="F393" s="18"/>
      <c r="G393" s="18"/>
      <c r="H393" s="91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  <c r="AA393" s="78"/>
      <c r="AB393" s="78"/>
      <c r="AC393" s="78"/>
      <c r="AD393" s="78"/>
      <c r="AE393" s="78"/>
      <c r="AF393" s="78"/>
      <c r="AG393" s="78"/>
      <c r="AH393" s="78"/>
      <c r="AI393" s="78"/>
    </row>
    <row r="394" spans="1:35" ht="12.75" customHeight="1">
      <c r="A394" s="89"/>
      <c r="B394" s="18"/>
      <c r="C394" s="20"/>
      <c r="D394" s="20"/>
      <c r="E394" s="18"/>
      <c r="F394" s="18"/>
      <c r="G394" s="18"/>
      <c r="H394" s="91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  <c r="AA394" s="78"/>
      <c r="AB394" s="78"/>
      <c r="AC394" s="78"/>
      <c r="AD394" s="78"/>
      <c r="AE394" s="78"/>
      <c r="AF394" s="78"/>
      <c r="AG394" s="78"/>
      <c r="AH394" s="78"/>
      <c r="AI394" s="78"/>
    </row>
    <row r="395" spans="1:35" ht="12.75" customHeight="1">
      <c r="A395" s="89"/>
      <c r="B395" s="18"/>
      <c r="C395" s="20"/>
      <c r="D395" s="20"/>
      <c r="E395" s="18"/>
      <c r="F395" s="18"/>
      <c r="G395" s="18"/>
      <c r="H395" s="91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  <c r="AA395" s="78"/>
      <c r="AB395" s="78"/>
      <c r="AC395" s="78"/>
      <c r="AD395" s="78"/>
      <c r="AE395" s="78"/>
      <c r="AF395" s="78"/>
      <c r="AG395" s="78"/>
      <c r="AH395" s="78"/>
      <c r="AI395" s="78"/>
    </row>
    <row r="396" spans="1:35" ht="12.75" customHeight="1">
      <c r="A396" s="89"/>
      <c r="B396" s="18"/>
      <c r="C396" s="20"/>
      <c r="D396" s="20"/>
      <c r="E396" s="18"/>
      <c r="F396" s="18"/>
      <c r="G396" s="18"/>
      <c r="H396" s="91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  <c r="AA396" s="78"/>
      <c r="AB396" s="78"/>
      <c r="AC396" s="78"/>
      <c r="AD396" s="78"/>
      <c r="AE396" s="78"/>
      <c r="AF396" s="78"/>
      <c r="AG396" s="78"/>
      <c r="AH396" s="78"/>
      <c r="AI396" s="78"/>
    </row>
    <row r="397" spans="1:35" ht="12.75" customHeight="1">
      <c r="A397" s="89"/>
      <c r="B397" s="18"/>
      <c r="C397" s="20"/>
      <c r="D397" s="20"/>
      <c r="E397" s="18"/>
      <c r="F397" s="18"/>
      <c r="G397" s="18"/>
      <c r="H397" s="91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  <c r="AA397" s="78"/>
      <c r="AB397" s="78"/>
      <c r="AC397" s="78"/>
      <c r="AD397" s="78"/>
      <c r="AE397" s="78"/>
      <c r="AF397" s="78"/>
      <c r="AG397" s="78"/>
      <c r="AH397" s="78"/>
      <c r="AI397" s="78"/>
    </row>
    <row r="398" spans="1:35" ht="12.75" customHeight="1">
      <c r="A398" s="89"/>
      <c r="B398" s="18"/>
      <c r="C398" s="20"/>
      <c r="D398" s="20"/>
      <c r="E398" s="18"/>
      <c r="F398" s="18"/>
      <c r="G398" s="18"/>
      <c r="H398" s="91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  <c r="AA398" s="78"/>
      <c r="AB398" s="78"/>
      <c r="AC398" s="78"/>
      <c r="AD398" s="78"/>
      <c r="AE398" s="78"/>
      <c r="AF398" s="78"/>
      <c r="AG398" s="78"/>
      <c r="AH398" s="78"/>
      <c r="AI398" s="78"/>
    </row>
    <row r="399" spans="1:35" ht="12.75" customHeight="1">
      <c r="A399" s="89"/>
      <c r="B399" s="18"/>
      <c r="C399" s="20"/>
      <c r="D399" s="20"/>
      <c r="E399" s="18"/>
      <c r="F399" s="18"/>
      <c r="G399" s="18"/>
      <c r="H399" s="91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  <c r="AA399" s="78"/>
      <c r="AB399" s="78"/>
      <c r="AC399" s="78"/>
      <c r="AD399" s="78"/>
      <c r="AE399" s="78"/>
      <c r="AF399" s="78"/>
      <c r="AG399" s="78"/>
      <c r="AH399" s="78"/>
      <c r="AI399" s="78"/>
    </row>
    <row r="400" spans="1:35" ht="12.75" customHeight="1">
      <c r="A400" s="89"/>
      <c r="B400" s="18"/>
      <c r="C400" s="20"/>
      <c r="D400" s="20"/>
      <c r="E400" s="18"/>
      <c r="F400" s="18"/>
      <c r="G400" s="18"/>
      <c r="H400" s="91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  <c r="AA400" s="78"/>
      <c r="AB400" s="78"/>
      <c r="AC400" s="78"/>
      <c r="AD400" s="78"/>
      <c r="AE400" s="78"/>
      <c r="AF400" s="78"/>
      <c r="AG400" s="78"/>
      <c r="AH400" s="78"/>
      <c r="AI400" s="78"/>
    </row>
    <row r="401" spans="1:35" ht="12.75" customHeight="1">
      <c r="A401" s="89"/>
      <c r="B401" s="18"/>
      <c r="C401" s="20"/>
      <c r="D401" s="20"/>
      <c r="E401" s="18"/>
      <c r="F401" s="18"/>
      <c r="G401" s="18"/>
      <c r="H401" s="91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  <c r="AA401" s="78"/>
      <c r="AB401" s="78"/>
      <c r="AC401" s="78"/>
      <c r="AD401" s="78"/>
      <c r="AE401" s="78"/>
      <c r="AF401" s="78"/>
      <c r="AG401" s="78"/>
      <c r="AH401" s="78"/>
      <c r="AI401" s="78"/>
    </row>
    <row r="402" spans="1:35" ht="12.75" customHeight="1">
      <c r="A402" s="89"/>
      <c r="B402" s="18"/>
      <c r="C402" s="20"/>
      <c r="D402" s="20"/>
      <c r="E402" s="18"/>
      <c r="F402" s="18"/>
      <c r="G402" s="18"/>
      <c r="H402" s="91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  <c r="AA402" s="78"/>
      <c r="AB402" s="78"/>
      <c r="AC402" s="78"/>
      <c r="AD402" s="78"/>
      <c r="AE402" s="78"/>
      <c r="AF402" s="78"/>
      <c r="AG402" s="78"/>
      <c r="AH402" s="78"/>
      <c r="AI402" s="78"/>
    </row>
    <row r="403" spans="1:35" ht="12.75" customHeight="1">
      <c r="A403" s="89"/>
      <c r="B403" s="18"/>
      <c r="C403" s="20"/>
      <c r="D403" s="20"/>
      <c r="E403" s="18"/>
      <c r="F403" s="18"/>
      <c r="G403" s="18"/>
      <c r="H403" s="91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  <c r="AA403" s="78"/>
      <c r="AB403" s="78"/>
      <c r="AC403" s="78"/>
      <c r="AD403" s="78"/>
      <c r="AE403" s="78"/>
      <c r="AF403" s="78"/>
      <c r="AG403" s="78"/>
      <c r="AH403" s="78"/>
      <c r="AI403" s="78"/>
    </row>
    <row r="404" spans="1:35" ht="12.75" customHeight="1">
      <c r="A404" s="89"/>
      <c r="B404" s="18"/>
      <c r="C404" s="20"/>
      <c r="D404" s="20"/>
      <c r="E404" s="18"/>
      <c r="F404" s="18"/>
      <c r="G404" s="18"/>
      <c r="H404" s="91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89"/>
      <c r="B405" s="18"/>
      <c r="C405" s="20"/>
      <c r="D405" s="20"/>
      <c r="E405" s="18"/>
      <c r="F405" s="18"/>
      <c r="G405" s="18"/>
      <c r="H405" s="91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89"/>
      <c r="B406" s="18"/>
      <c r="C406" s="20"/>
      <c r="D406" s="20"/>
      <c r="E406" s="18"/>
      <c r="F406" s="18"/>
      <c r="G406" s="18"/>
      <c r="H406" s="91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89"/>
      <c r="B407" s="18"/>
      <c r="C407" s="20"/>
      <c r="D407" s="20"/>
      <c r="E407" s="18"/>
      <c r="F407" s="18"/>
      <c r="G407" s="18"/>
      <c r="H407" s="91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89"/>
      <c r="B408" s="18"/>
      <c r="C408" s="20"/>
      <c r="D408" s="20"/>
      <c r="E408" s="18"/>
      <c r="F408" s="18"/>
      <c r="G408" s="18"/>
      <c r="H408" s="91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89"/>
      <c r="B409" s="18"/>
      <c r="C409" s="20"/>
      <c r="D409" s="20"/>
      <c r="E409" s="18"/>
      <c r="F409" s="18"/>
      <c r="G409" s="18"/>
      <c r="H409" s="91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89"/>
      <c r="B410" s="18"/>
      <c r="C410" s="20"/>
      <c r="D410" s="20"/>
      <c r="E410" s="18"/>
      <c r="F410" s="18"/>
      <c r="G410" s="18"/>
      <c r="H410" s="91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89"/>
      <c r="B411" s="18"/>
      <c r="C411" s="20"/>
      <c r="D411" s="20"/>
      <c r="E411" s="18"/>
      <c r="F411" s="18"/>
      <c r="G411" s="18"/>
      <c r="H411" s="91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89"/>
      <c r="B412" s="18"/>
      <c r="C412" s="20"/>
      <c r="D412" s="20"/>
      <c r="E412" s="18"/>
      <c r="F412" s="18"/>
      <c r="G412" s="18"/>
      <c r="H412" s="91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89"/>
      <c r="B413" s="18"/>
      <c r="C413" s="20"/>
      <c r="D413" s="20"/>
      <c r="E413" s="18"/>
      <c r="F413" s="18"/>
      <c r="G413" s="18"/>
      <c r="H413" s="91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89"/>
      <c r="B414" s="18"/>
      <c r="C414" s="20"/>
      <c r="D414" s="20"/>
      <c r="E414" s="18"/>
      <c r="F414" s="18"/>
      <c r="G414" s="18"/>
      <c r="H414" s="91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89"/>
      <c r="B415" s="18"/>
      <c r="C415" s="20"/>
      <c r="D415" s="20"/>
      <c r="E415" s="18"/>
      <c r="F415" s="18"/>
      <c r="G415" s="18"/>
      <c r="H415" s="91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89"/>
      <c r="B416" s="18"/>
      <c r="C416" s="20"/>
      <c r="D416" s="20"/>
      <c r="E416" s="18"/>
      <c r="F416" s="18"/>
      <c r="G416" s="18"/>
      <c r="H416" s="91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89"/>
      <c r="B417" s="18"/>
      <c r="C417" s="20"/>
      <c r="D417" s="20"/>
      <c r="E417" s="18"/>
      <c r="F417" s="18"/>
      <c r="G417" s="18"/>
      <c r="H417" s="91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89"/>
      <c r="B418" s="18"/>
      <c r="C418" s="20"/>
      <c r="D418" s="20"/>
      <c r="E418" s="18"/>
      <c r="F418" s="18"/>
      <c r="G418" s="18"/>
      <c r="H418" s="91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89"/>
      <c r="B419" s="18"/>
      <c r="C419" s="20"/>
      <c r="D419" s="20"/>
      <c r="E419" s="18"/>
      <c r="F419" s="18"/>
      <c r="G419" s="18"/>
      <c r="H419" s="91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89"/>
      <c r="B420" s="18"/>
      <c r="C420" s="20"/>
      <c r="D420" s="20"/>
      <c r="E420" s="18"/>
      <c r="F420" s="18"/>
      <c r="G420" s="18"/>
      <c r="H420" s="91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89"/>
      <c r="B421" s="18"/>
      <c r="C421" s="20"/>
      <c r="D421" s="20"/>
      <c r="E421" s="18"/>
      <c r="F421" s="18"/>
      <c r="G421" s="18"/>
      <c r="H421" s="91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89"/>
      <c r="B422" s="18"/>
      <c r="C422" s="20"/>
      <c r="D422" s="20"/>
      <c r="E422" s="18"/>
      <c r="F422" s="18"/>
      <c r="G422" s="18"/>
      <c r="H422" s="91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89"/>
      <c r="B423" s="18"/>
      <c r="C423" s="20"/>
      <c r="D423" s="20"/>
      <c r="E423" s="18"/>
      <c r="F423" s="18"/>
      <c r="G423" s="18"/>
      <c r="H423" s="91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89"/>
      <c r="B424" s="18"/>
      <c r="C424" s="20"/>
      <c r="D424" s="20"/>
      <c r="E424" s="18"/>
      <c r="F424" s="18"/>
      <c r="G424" s="18"/>
      <c r="H424" s="91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89"/>
      <c r="B425" s="18"/>
      <c r="C425" s="20"/>
      <c r="D425" s="20"/>
      <c r="E425" s="18"/>
      <c r="F425" s="18"/>
      <c r="G425" s="18"/>
      <c r="H425" s="91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89"/>
      <c r="B426" s="18"/>
      <c r="C426" s="20"/>
      <c r="D426" s="20"/>
      <c r="E426" s="18"/>
      <c r="F426" s="18"/>
      <c r="G426" s="18"/>
      <c r="H426" s="91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89"/>
      <c r="B427" s="18"/>
      <c r="C427" s="20"/>
      <c r="D427" s="20"/>
      <c r="E427" s="18"/>
      <c r="F427" s="18"/>
      <c r="G427" s="18"/>
      <c r="H427" s="91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89"/>
      <c r="B428" s="18"/>
      <c r="C428" s="20"/>
      <c r="D428" s="20"/>
      <c r="E428" s="18"/>
      <c r="F428" s="18"/>
      <c r="G428" s="18"/>
      <c r="H428" s="91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89"/>
      <c r="B429" s="18"/>
      <c r="C429" s="20"/>
      <c r="D429" s="20"/>
      <c r="E429" s="18"/>
      <c r="F429" s="18"/>
      <c r="G429" s="18"/>
      <c r="H429" s="91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89"/>
      <c r="B430" s="18"/>
      <c r="C430" s="20"/>
      <c r="D430" s="20"/>
      <c r="E430" s="18"/>
      <c r="F430" s="18"/>
      <c r="G430" s="18"/>
      <c r="H430" s="91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89"/>
      <c r="B431" s="18"/>
      <c r="C431" s="20"/>
      <c r="D431" s="20"/>
      <c r="E431" s="18"/>
      <c r="F431" s="18"/>
      <c r="G431" s="18"/>
      <c r="H431" s="91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89"/>
      <c r="B432" s="18"/>
      <c r="C432" s="20"/>
      <c r="D432" s="20"/>
      <c r="E432" s="18"/>
      <c r="F432" s="18"/>
      <c r="G432" s="18"/>
      <c r="H432" s="91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89"/>
      <c r="B433" s="18"/>
      <c r="C433" s="20"/>
      <c r="D433" s="20"/>
      <c r="E433" s="18"/>
      <c r="F433" s="18"/>
      <c r="G433" s="18"/>
      <c r="H433" s="91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89"/>
      <c r="B434" s="18"/>
      <c r="C434" s="20"/>
      <c r="D434" s="20"/>
      <c r="E434" s="18"/>
      <c r="F434" s="18"/>
      <c r="G434" s="18"/>
      <c r="H434" s="91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89"/>
      <c r="B435" s="18"/>
      <c r="C435" s="20"/>
      <c r="D435" s="20"/>
      <c r="E435" s="18"/>
      <c r="F435" s="18"/>
      <c r="G435" s="18"/>
      <c r="H435" s="91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89"/>
      <c r="B436" s="18"/>
      <c r="C436" s="20"/>
      <c r="D436" s="20"/>
      <c r="E436" s="18"/>
      <c r="F436" s="18"/>
      <c r="G436" s="18"/>
      <c r="H436" s="91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89"/>
      <c r="B437" s="18"/>
      <c r="C437" s="20"/>
      <c r="D437" s="20"/>
      <c r="E437" s="18"/>
      <c r="F437" s="18"/>
      <c r="G437" s="18"/>
      <c r="H437" s="91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89"/>
      <c r="B438" s="18"/>
      <c r="C438" s="20"/>
      <c r="D438" s="20"/>
      <c r="E438" s="18"/>
      <c r="F438" s="18"/>
      <c r="G438" s="18"/>
      <c r="H438" s="91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89"/>
      <c r="B439" s="18"/>
      <c r="C439" s="20"/>
      <c r="D439" s="20"/>
      <c r="E439" s="18"/>
      <c r="F439" s="18"/>
      <c r="G439" s="18"/>
      <c r="H439" s="91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89"/>
      <c r="B440" s="18"/>
      <c r="C440" s="20"/>
      <c r="D440" s="20"/>
      <c r="E440" s="18"/>
      <c r="F440" s="18"/>
      <c r="G440" s="18"/>
      <c r="H440" s="91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89"/>
      <c r="B441" s="18"/>
      <c r="C441" s="20"/>
      <c r="D441" s="20"/>
      <c r="E441" s="18"/>
      <c r="F441" s="18"/>
      <c r="G441" s="18"/>
      <c r="H441" s="91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89"/>
      <c r="B442" s="18"/>
      <c r="C442" s="20"/>
      <c r="D442" s="20"/>
      <c r="E442" s="18"/>
      <c r="F442" s="18"/>
      <c r="G442" s="18"/>
      <c r="H442" s="91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89"/>
      <c r="B443" s="18"/>
      <c r="C443" s="20"/>
      <c r="D443" s="20"/>
      <c r="E443" s="18"/>
      <c r="F443" s="18"/>
      <c r="G443" s="18"/>
      <c r="H443" s="91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89"/>
      <c r="B444" s="18"/>
      <c r="C444" s="20"/>
      <c r="D444" s="20"/>
      <c r="E444" s="18"/>
      <c r="F444" s="18"/>
      <c r="G444" s="18"/>
      <c r="H444" s="91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89"/>
      <c r="B445" s="18"/>
      <c r="C445" s="20"/>
      <c r="D445" s="20"/>
      <c r="E445" s="18"/>
      <c r="F445" s="18"/>
      <c r="G445" s="18"/>
      <c r="H445" s="91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89"/>
      <c r="B446" s="18"/>
      <c r="C446" s="20"/>
      <c r="D446" s="20"/>
      <c r="E446" s="18"/>
      <c r="F446" s="18"/>
      <c r="G446" s="18"/>
      <c r="H446" s="91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89"/>
      <c r="B447" s="18"/>
      <c r="C447" s="20"/>
      <c r="D447" s="20"/>
      <c r="E447" s="18"/>
      <c r="F447" s="18"/>
      <c r="G447" s="18"/>
      <c r="H447" s="91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89"/>
      <c r="B448" s="18"/>
      <c r="C448" s="20"/>
      <c r="D448" s="20"/>
      <c r="E448" s="18"/>
      <c r="F448" s="18"/>
      <c r="G448" s="18"/>
      <c r="H448" s="91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89"/>
      <c r="B449" s="18"/>
      <c r="C449" s="20"/>
      <c r="D449" s="20"/>
      <c r="E449" s="18"/>
      <c r="F449" s="18"/>
      <c r="G449" s="18"/>
      <c r="H449" s="91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89"/>
      <c r="B450" s="18"/>
      <c r="C450" s="20"/>
      <c r="D450" s="20"/>
      <c r="E450" s="18"/>
      <c r="F450" s="18"/>
      <c r="G450" s="18"/>
      <c r="H450" s="91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89"/>
      <c r="B451" s="18"/>
      <c r="C451" s="20"/>
      <c r="D451" s="20"/>
      <c r="E451" s="18"/>
      <c r="F451" s="18"/>
      <c r="G451" s="18"/>
      <c r="H451" s="91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89"/>
      <c r="B452" s="18"/>
      <c r="C452" s="20"/>
      <c r="D452" s="20"/>
      <c r="E452" s="18"/>
      <c r="F452" s="18"/>
      <c r="G452" s="18"/>
      <c r="H452" s="91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89"/>
      <c r="B453" s="18"/>
      <c r="C453" s="20"/>
      <c r="D453" s="20"/>
      <c r="E453" s="18"/>
      <c r="F453" s="18"/>
      <c r="G453" s="18"/>
      <c r="H453" s="91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89"/>
      <c r="B454" s="18"/>
      <c r="C454" s="20"/>
      <c r="D454" s="20"/>
      <c r="E454" s="18"/>
      <c r="F454" s="18"/>
      <c r="G454" s="18"/>
      <c r="H454" s="91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89"/>
      <c r="B455" s="18"/>
      <c r="C455" s="20"/>
      <c r="D455" s="20"/>
      <c r="E455" s="18"/>
      <c r="F455" s="18"/>
      <c r="G455" s="18"/>
      <c r="H455" s="91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89"/>
      <c r="B456" s="18"/>
      <c r="C456" s="20"/>
      <c r="D456" s="20"/>
      <c r="E456" s="18"/>
      <c r="F456" s="18"/>
      <c r="G456" s="18"/>
      <c r="H456" s="91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89"/>
      <c r="B457" s="18"/>
      <c r="C457" s="20"/>
      <c r="D457" s="20"/>
      <c r="E457" s="18"/>
      <c r="F457" s="18"/>
      <c r="G457" s="18"/>
      <c r="H457" s="91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89"/>
      <c r="B458" s="18"/>
      <c r="C458" s="20"/>
      <c r="D458" s="20"/>
      <c r="E458" s="18"/>
      <c r="F458" s="18"/>
      <c r="G458" s="18"/>
      <c r="H458" s="91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89"/>
      <c r="B459" s="18"/>
      <c r="C459" s="20"/>
      <c r="D459" s="20"/>
      <c r="E459" s="18"/>
      <c r="F459" s="18"/>
      <c r="G459" s="18"/>
      <c r="H459" s="91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89"/>
      <c r="B460" s="18"/>
      <c r="C460" s="20"/>
      <c r="D460" s="20"/>
      <c r="E460" s="18"/>
      <c r="F460" s="18"/>
      <c r="G460" s="18"/>
      <c r="H460" s="91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89"/>
      <c r="B461" s="18"/>
      <c r="C461" s="20"/>
      <c r="D461" s="20"/>
      <c r="E461" s="18"/>
      <c r="F461" s="18"/>
      <c r="G461" s="18"/>
      <c r="H461" s="91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89"/>
      <c r="B462" s="18"/>
      <c r="C462" s="20"/>
      <c r="D462" s="20"/>
      <c r="E462" s="18"/>
      <c r="F462" s="18"/>
      <c r="G462" s="18"/>
      <c r="H462" s="91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89"/>
      <c r="B463" s="18"/>
      <c r="C463" s="20"/>
      <c r="D463" s="20"/>
      <c r="E463" s="18"/>
      <c r="F463" s="18"/>
      <c r="G463" s="18"/>
      <c r="H463" s="91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89"/>
      <c r="B464" s="18"/>
      <c r="C464" s="20"/>
      <c r="D464" s="20"/>
      <c r="E464" s="18"/>
      <c r="F464" s="18"/>
      <c r="G464" s="18"/>
      <c r="H464" s="91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89"/>
      <c r="B465" s="18"/>
      <c r="C465" s="20"/>
      <c r="D465" s="20"/>
      <c r="E465" s="18"/>
      <c r="F465" s="18"/>
      <c r="G465" s="18"/>
      <c r="H465" s="91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89"/>
      <c r="B466" s="18"/>
      <c r="C466" s="20"/>
      <c r="D466" s="20"/>
      <c r="E466" s="18"/>
      <c r="F466" s="18"/>
      <c r="G466" s="18"/>
      <c r="H466" s="91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89"/>
      <c r="B467" s="18"/>
      <c r="C467" s="20"/>
      <c r="D467" s="20"/>
      <c r="E467" s="18"/>
      <c r="F467" s="18"/>
      <c r="G467" s="18"/>
      <c r="H467" s="91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89"/>
      <c r="B468" s="18"/>
      <c r="C468" s="20"/>
      <c r="D468" s="20"/>
      <c r="E468" s="18"/>
      <c r="F468" s="18"/>
      <c r="G468" s="18"/>
      <c r="H468" s="91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89"/>
      <c r="B469" s="18"/>
      <c r="C469" s="20"/>
      <c r="D469" s="20"/>
      <c r="E469" s="18"/>
      <c r="F469" s="18"/>
      <c r="G469" s="18"/>
      <c r="H469" s="91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89"/>
      <c r="B470" s="18"/>
      <c r="C470" s="20"/>
      <c r="D470" s="20"/>
      <c r="E470" s="18"/>
      <c r="F470" s="18"/>
      <c r="G470" s="18"/>
      <c r="H470" s="91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89"/>
      <c r="B471" s="18"/>
      <c r="C471" s="20"/>
      <c r="D471" s="20"/>
      <c r="E471" s="18"/>
      <c r="F471" s="18"/>
      <c r="G471" s="18"/>
      <c r="H471" s="91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89"/>
      <c r="B472" s="18"/>
      <c r="C472" s="20"/>
      <c r="D472" s="20"/>
      <c r="E472" s="18"/>
      <c r="F472" s="18"/>
      <c r="G472" s="18"/>
      <c r="H472" s="91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89"/>
      <c r="B473" s="18"/>
      <c r="C473" s="20"/>
      <c r="D473" s="20"/>
      <c r="E473" s="18"/>
      <c r="F473" s="18"/>
      <c r="G473" s="18"/>
      <c r="H473" s="91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89"/>
      <c r="B474" s="18"/>
      <c r="C474" s="20"/>
      <c r="D474" s="20"/>
      <c r="E474" s="18"/>
      <c r="F474" s="18"/>
      <c r="G474" s="18"/>
      <c r="H474" s="91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89"/>
      <c r="B475" s="18"/>
      <c r="C475" s="20"/>
      <c r="D475" s="20"/>
      <c r="E475" s="18"/>
      <c r="F475" s="18"/>
      <c r="G475" s="18"/>
      <c r="H475" s="91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89"/>
      <c r="B476" s="18"/>
      <c r="C476" s="20"/>
      <c r="D476" s="20"/>
      <c r="E476" s="18"/>
      <c r="F476" s="18"/>
      <c r="G476" s="18"/>
      <c r="H476" s="91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89"/>
      <c r="B477" s="18"/>
      <c r="C477" s="20"/>
      <c r="D477" s="20"/>
      <c r="E477" s="18"/>
      <c r="F477" s="18"/>
      <c r="G477" s="18"/>
      <c r="H477" s="91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89"/>
      <c r="B478" s="18"/>
      <c r="C478" s="20"/>
      <c r="D478" s="20"/>
      <c r="E478" s="18"/>
      <c r="F478" s="18"/>
      <c r="G478" s="18"/>
      <c r="H478" s="91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89"/>
      <c r="B479" s="18"/>
      <c r="C479" s="20"/>
      <c r="D479" s="20"/>
      <c r="E479" s="18"/>
      <c r="F479" s="18"/>
      <c r="G479" s="18"/>
      <c r="H479" s="91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89"/>
      <c r="B480" s="18"/>
      <c r="C480" s="20"/>
      <c r="D480" s="20"/>
      <c r="E480" s="18"/>
      <c r="F480" s="18"/>
      <c r="G480" s="18"/>
      <c r="H480" s="91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89"/>
      <c r="B481" s="18"/>
      <c r="C481" s="20"/>
      <c r="D481" s="20"/>
      <c r="E481" s="18"/>
      <c r="F481" s="18"/>
      <c r="G481" s="18"/>
      <c r="H481" s="91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89"/>
      <c r="B482" s="18"/>
      <c r="C482" s="20"/>
      <c r="D482" s="20"/>
      <c r="E482" s="18"/>
      <c r="F482" s="18"/>
      <c r="G482" s="18"/>
      <c r="H482" s="91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89"/>
      <c r="B483" s="18"/>
      <c r="C483" s="20"/>
      <c r="D483" s="20"/>
      <c r="E483" s="18"/>
      <c r="F483" s="18"/>
      <c r="G483" s="18"/>
      <c r="H483" s="91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89"/>
      <c r="B484" s="18"/>
      <c r="C484" s="20"/>
      <c r="D484" s="20"/>
      <c r="E484" s="18"/>
      <c r="F484" s="18"/>
      <c r="G484" s="18"/>
      <c r="H484" s="91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89"/>
      <c r="B485" s="18"/>
      <c r="C485" s="20"/>
      <c r="D485" s="20"/>
      <c r="E485" s="18"/>
      <c r="F485" s="18"/>
      <c r="G485" s="18"/>
      <c r="H485" s="91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89"/>
      <c r="B486" s="18"/>
      <c r="C486" s="20"/>
      <c r="D486" s="20"/>
      <c r="E486" s="18"/>
      <c r="F486" s="18"/>
      <c r="G486" s="18"/>
      <c r="H486" s="91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89"/>
      <c r="B487" s="18"/>
      <c r="C487" s="20"/>
      <c r="D487" s="20"/>
      <c r="E487" s="18"/>
      <c r="F487" s="18"/>
      <c r="G487" s="18"/>
      <c r="H487" s="91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89"/>
      <c r="B488" s="18"/>
      <c r="C488" s="20"/>
      <c r="D488" s="20"/>
      <c r="E488" s="18"/>
      <c r="F488" s="18"/>
      <c r="G488" s="18"/>
      <c r="H488" s="91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89"/>
      <c r="B489" s="18"/>
      <c r="C489" s="20"/>
      <c r="D489" s="20"/>
      <c r="E489" s="18"/>
      <c r="F489" s="18"/>
      <c r="G489" s="18"/>
      <c r="H489" s="91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89"/>
      <c r="B490" s="18"/>
      <c r="C490" s="20"/>
      <c r="D490" s="20"/>
      <c r="E490" s="18"/>
      <c r="F490" s="18"/>
      <c r="G490" s="18"/>
      <c r="H490" s="91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89"/>
      <c r="B491" s="18"/>
      <c r="C491" s="20"/>
      <c r="D491" s="20"/>
      <c r="E491" s="18"/>
      <c r="F491" s="18"/>
      <c r="G491" s="18"/>
      <c r="H491" s="91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89"/>
      <c r="B492" s="18"/>
      <c r="C492" s="20"/>
      <c r="D492" s="20"/>
      <c r="E492" s="18"/>
      <c r="F492" s="18"/>
      <c r="G492" s="18"/>
      <c r="H492" s="91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89"/>
      <c r="B493" s="18"/>
      <c r="C493" s="20"/>
      <c r="D493" s="20"/>
      <c r="E493" s="18"/>
      <c r="F493" s="18"/>
      <c r="G493" s="18"/>
      <c r="H493" s="91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89"/>
      <c r="B494" s="18"/>
      <c r="C494" s="20"/>
      <c r="D494" s="20"/>
      <c r="E494" s="18"/>
      <c r="F494" s="18"/>
      <c r="G494" s="18"/>
      <c r="H494" s="91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89"/>
      <c r="B495" s="18"/>
      <c r="C495" s="20"/>
      <c r="D495" s="20"/>
      <c r="E495" s="18"/>
      <c r="F495" s="18"/>
      <c r="G495" s="18"/>
      <c r="H495" s="91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89"/>
      <c r="B496" s="18"/>
      <c r="C496" s="20"/>
      <c r="D496" s="20"/>
      <c r="E496" s="18"/>
      <c r="F496" s="18"/>
      <c r="G496" s="18"/>
      <c r="H496" s="91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89"/>
      <c r="B497" s="18"/>
      <c r="C497" s="20"/>
      <c r="D497" s="20"/>
      <c r="E497" s="18"/>
      <c r="F497" s="18"/>
      <c r="G497" s="18"/>
      <c r="H497" s="91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89"/>
      <c r="B498" s="18"/>
      <c r="C498" s="20"/>
      <c r="D498" s="20"/>
      <c r="E498" s="18"/>
      <c r="F498" s="18"/>
      <c r="G498" s="18"/>
      <c r="H498" s="91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89"/>
      <c r="B499" s="18"/>
      <c r="C499" s="20"/>
      <c r="D499" s="20"/>
      <c r="E499" s="18"/>
      <c r="F499" s="18"/>
      <c r="G499" s="18"/>
      <c r="H499" s="91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89"/>
      <c r="B500" s="18"/>
      <c r="C500" s="20"/>
      <c r="D500" s="20"/>
      <c r="E500" s="18"/>
      <c r="F500" s="18"/>
      <c r="G500" s="18"/>
      <c r="H500" s="91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54"/>
  <sheetViews>
    <sheetView zoomScale="85" zoomScaleNormal="85" workbookViewId="0">
      <selection activeCell="D25" sqref="D25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" customWidth="1"/>
    <col min="14" max="14" width="12.7109375" customWidth="1"/>
    <col min="15" max="15" width="15" customWidth="1"/>
    <col min="16" max="16" width="14.5703125" customWidth="1"/>
    <col min="17" max="17" width="17.85546875" customWidth="1"/>
    <col min="18" max="18" width="5.7109375" hidden="1" customWidth="1"/>
    <col min="19" max="19" width="12.7109375" hidden="1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2"/>
      <c r="G2" s="92"/>
      <c r="H2" s="92"/>
      <c r="I2" s="92"/>
      <c r="J2" s="22"/>
      <c r="K2" s="92"/>
      <c r="L2" s="92"/>
      <c r="M2" s="92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3"/>
      <c r="L3" s="92"/>
      <c r="M3" s="92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4"/>
      <c r="J4" s="3"/>
      <c r="K4" s="93"/>
      <c r="L4" s="92"/>
      <c r="M4" s="92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9"/>
      <c r="M5" s="95" t="s">
        <v>287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6" t="s">
        <v>935</v>
      </c>
      <c r="D6" s="1"/>
      <c r="E6" s="1"/>
      <c r="F6" s="6"/>
      <c r="G6" s="6"/>
      <c r="H6" s="6"/>
      <c r="I6" s="6"/>
      <c r="J6" s="1"/>
      <c r="K6" s="6"/>
      <c r="L6" s="6"/>
      <c r="M6" s="97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7">
        <f>Main!B10</f>
        <v>44508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8" t="s">
        <v>581</v>
      </c>
      <c r="C8" s="98"/>
      <c r="D8" s="98"/>
      <c r="E8" s="98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9" t="s">
        <v>16</v>
      </c>
      <c r="B9" s="100" t="s">
        <v>571</v>
      </c>
      <c r="C9" s="100"/>
      <c r="D9" s="101" t="s">
        <v>582</v>
      </c>
      <c r="E9" s="100" t="s">
        <v>583</v>
      </c>
      <c r="F9" s="100" t="s">
        <v>584</v>
      </c>
      <c r="G9" s="100" t="s">
        <v>585</v>
      </c>
      <c r="H9" s="100" t="s">
        <v>586</v>
      </c>
      <c r="I9" s="100" t="s">
        <v>587</v>
      </c>
      <c r="J9" s="99" t="s">
        <v>588</v>
      </c>
      <c r="K9" s="100" t="s">
        <v>589</v>
      </c>
      <c r="L9" s="102" t="s">
        <v>590</v>
      </c>
      <c r="M9" s="102" t="s">
        <v>591</v>
      </c>
      <c r="N9" s="100" t="s">
        <v>592</v>
      </c>
      <c r="O9" s="101" t="s">
        <v>593</v>
      </c>
      <c r="P9" s="100" t="s">
        <v>836</v>
      </c>
      <c r="Q9" s="1"/>
      <c r="R9" s="6"/>
      <c r="S9" s="1"/>
      <c r="T9" s="1"/>
      <c r="U9" s="1"/>
      <c r="V9" s="1"/>
      <c r="W9" s="1"/>
      <c r="X9" s="1"/>
    </row>
    <row r="10" spans="1:38" ht="12.75" customHeight="1">
      <c r="A10" s="326">
        <v>1</v>
      </c>
      <c r="B10" s="305">
        <v>44454</v>
      </c>
      <c r="C10" s="327"/>
      <c r="D10" s="306" t="s">
        <v>299</v>
      </c>
      <c r="E10" s="307" t="s">
        <v>596</v>
      </c>
      <c r="F10" s="308">
        <v>2195</v>
      </c>
      <c r="G10" s="308">
        <v>2080</v>
      </c>
      <c r="H10" s="307">
        <v>2295</v>
      </c>
      <c r="I10" s="309" t="s">
        <v>831</v>
      </c>
      <c r="J10" s="310" t="s">
        <v>837</v>
      </c>
      <c r="K10" s="310">
        <f t="shared" ref="K10:K11" si="0">H10-F10</f>
        <v>100</v>
      </c>
      <c r="L10" s="311">
        <f t="shared" ref="L10:L11" si="1">(F10*-0.7)/100</f>
        <v>-15.365</v>
      </c>
      <c r="M10" s="312">
        <f t="shared" ref="M10:M11" si="2">(K10+L10)/F10</f>
        <v>3.8558086560364468E-2</v>
      </c>
      <c r="N10" s="310" t="s">
        <v>594</v>
      </c>
      <c r="O10" s="313">
        <v>44469</v>
      </c>
      <c r="P10" s="308"/>
      <c r="Q10" s="1"/>
      <c r="R10" s="1" t="s">
        <v>595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2.75" customHeight="1">
      <c r="A11" s="296">
        <v>2</v>
      </c>
      <c r="B11" s="297">
        <v>44460</v>
      </c>
      <c r="C11" s="298"/>
      <c r="D11" s="299" t="s">
        <v>374</v>
      </c>
      <c r="E11" s="300" t="s">
        <v>596</v>
      </c>
      <c r="F11" s="301">
        <v>1510</v>
      </c>
      <c r="G11" s="301">
        <v>1395</v>
      </c>
      <c r="H11" s="300">
        <v>1585</v>
      </c>
      <c r="I11" s="302" t="s">
        <v>833</v>
      </c>
      <c r="J11" s="103" t="s">
        <v>883</v>
      </c>
      <c r="K11" s="103">
        <f t="shared" si="0"/>
        <v>75</v>
      </c>
      <c r="L11" s="104">
        <f t="shared" si="1"/>
        <v>-10.57</v>
      </c>
      <c r="M11" s="105">
        <f t="shared" si="2"/>
        <v>4.2668874172185435E-2</v>
      </c>
      <c r="N11" s="103" t="s">
        <v>594</v>
      </c>
      <c r="O11" s="106">
        <v>44501</v>
      </c>
      <c r="P11" s="301"/>
      <c r="Q11" s="1"/>
      <c r="R11" s="1" t="s">
        <v>595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2.75" customHeight="1">
      <c r="A12" s="113">
        <v>3</v>
      </c>
      <c r="B12" s="272">
        <v>44474</v>
      </c>
      <c r="C12" s="114"/>
      <c r="D12" s="109" t="s">
        <v>118</v>
      </c>
      <c r="E12" s="110" t="s">
        <v>596</v>
      </c>
      <c r="F12" s="107" t="s">
        <v>838</v>
      </c>
      <c r="G12" s="107">
        <v>660</v>
      </c>
      <c r="H12" s="110"/>
      <c r="I12" s="111" t="s">
        <v>839</v>
      </c>
      <c r="J12" s="112" t="s">
        <v>597</v>
      </c>
      <c r="K12" s="113"/>
      <c r="L12" s="108"/>
      <c r="M12" s="114"/>
      <c r="N12" s="109"/>
      <c r="O12" s="110"/>
      <c r="P12" s="107">
        <f>VLOOKUP(D12,'MidCap Intra'!B22:C521,2,0)</f>
        <v>696.4</v>
      </c>
      <c r="Q12" s="1"/>
      <c r="R12" s="1" t="s">
        <v>595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2.75" customHeight="1">
      <c r="A13" s="436">
        <v>4</v>
      </c>
      <c r="B13" s="437">
        <v>44477</v>
      </c>
      <c r="C13" s="438"/>
      <c r="D13" s="439" t="s">
        <v>81</v>
      </c>
      <c r="E13" s="440" t="s">
        <v>596</v>
      </c>
      <c r="F13" s="434">
        <v>3870</v>
      </c>
      <c r="G13" s="434">
        <v>3670</v>
      </c>
      <c r="H13" s="440">
        <v>3670</v>
      </c>
      <c r="I13" s="441" t="s">
        <v>840</v>
      </c>
      <c r="J13" s="430" t="s">
        <v>912</v>
      </c>
      <c r="K13" s="430">
        <f t="shared" ref="K13" si="3">H13-F13</f>
        <v>-200</v>
      </c>
      <c r="L13" s="431">
        <f t="shared" ref="L13" si="4">(F13*-0.7)/100</f>
        <v>-27.09</v>
      </c>
      <c r="M13" s="432">
        <f t="shared" ref="M13" si="5">(K13+L13)/F13</f>
        <v>-5.8679586563307497E-2</v>
      </c>
      <c r="N13" s="430" t="s">
        <v>607</v>
      </c>
      <c r="O13" s="433">
        <v>44503</v>
      </c>
      <c r="P13" s="434"/>
      <c r="Q13" s="1"/>
      <c r="R13" s="1" t="s">
        <v>595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2.75" customHeight="1">
      <c r="A14" s="296">
        <v>5</v>
      </c>
      <c r="B14" s="297">
        <v>44480</v>
      </c>
      <c r="C14" s="298"/>
      <c r="D14" s="299" t="s">
        <v>210</v>
      </c>
      <c r="E14" s="300" t="s">
        <v>596</v>
      </c>
      <c r="F14" s="301">
        <v>7330</v>
      </c>
      <c r="G14" s="301">
        <v>6980</v>
      </c>
      <c r="H14" s="300">
        <v>7760</v>
      </c>
      <c r="I14" s="302" t="s">
        <v>842</v>
      </c>
      <c r="J14" s="103" t="s">
        <v>882</v>
      </c>
      <c r="K14" s="103">
        <f t="shared" ref="K14" si="6">H14-F14</f>
        <v>430</v>
      </c>
      <c r="L14" s="104">
        <f t="shared" ref="L14" si="7">(F14*-0.7)/100</f>
        <v>-51.31</v>
      </c>
      <c r="M14" s="105">
        <f t="shared" ref="M14" si="8">(K14+L14)/F14</f>
        <v>5.1663028649386086E-2</v>
      </c>
      <c r="N14" s="103" t="s">
        <v>594</v>
      </c>
      <c r="O14" s="106">
        <v>44501</v>
      </c>
      <c r="P14" s="301"/>
      <c r="Q14" s="1"/>
      <c r="R14" s="1" t="s">
        <v>595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s="400" customFormat="1" ht="12.75" customHeight="1">
      <c r="A15" s="388">
        <v>6</v>
      </c>
      <c r="B15" s="389">
        <v>44495</v>
      </c>
      <c r="C15" s="390"/>
      <c r="D15" s="391" t="s">
        <v>126</v>
      </c>
      <c r="E15" s="392" t="s">
        <v>596</v>
      </c>
      <c r="F15" s="393" t="s">
        <v>857</v>
      </c>
      <c r="G15" s="393">
        <v>1395</v>
      </c>
      <c r="H15" s="392"/>
      <c r="I15" s="394" t="s">
        <v>858</v>
      </c>
      <c r="J15" s="395" t="s">
        <v>597</v>
      </c>
      <c r="K15" s="395"/>
      <c r="L15" s="396"/>
      <c r="M15" s="397"/>
      <c r="N15" s="395"/>
      <c r="O15" s="398"/>
      <c r="P15" s="107">
        <f>VLOOKUP(D15,'MidCap Intra'!B29:C519,2,0)</f>
        <v>1528.65</v>
      </c>
      <c r="Q15" s="399"/>
      <c r="R15" s="399" t="s">
        <v>595</v>
      </c>
      <c r="S15" s="399"/>
      <c r="T15" s="399"/>
      <c r="U15" s="399"/>
      <c r="V15" s="399"/>
      <c r="W15" s="399"/>
      <c r="X15" s="399"/>
      <c r="Y15" s="399"/>
      <c r="Z15" s="399"/>
      <c r="AA15" s="399"/>
      <c r="AB15" s="399"/>
      <c r="AC15" s="399"/>
      <c r="AD15" s="399"/>
      <c r="AE15" s="399"/>
      <c r="AF15" s="399"/>
      <c r="AG15" s="399"/>
      <c r="AH15" s="399"/>
      <c r="AI15" s="399"/>
      <c r="AJ15" s="399"/>
      <c r="AK15" s="399"/>
      <c r="AL15" s="399"/>
    </row>
    <row r="16" spans="1:38" s="400" customFormat="1" ht="12.75" customHeight="1">
      <c r="A16" s="423">
        <v>7</v>
      </c>
      <c r="B16" s="424">
        <v>44496</v>
      </c>
      <c r="C16" s="425"/>
      <c r="D16" s="426" t="s">
        <v>282</v>
      </c>
      <c r="E16" s="427" t="s">
        <v>596</v>
      </c>
      <c r="F16" s="428">
        <v>2245</v>
      </c>
      <c r="G16" s="428">
        <v>2080</v>
      </c>
      <c r="H16" s="427">
        <v>2080</v>
      </c>
      <c r="I16" s="429" t="s">
        <v>831</v>
      </c>
      <c r="J16" s="430" t="s">
        <v>912</v>
      </c>
      <c r="K16" s="430">
        <f t="shared" ref="K16" si="9">H16-F16</f>
        <v>-165</v>
      </c>
      <c r="L16" s="431">
        <f t="shared" ref="L16" si="10">(F16*-0.7)/100</f>
        <v>-15.715</v>
      </c>
      <c r="M16" s="432">
        <f t="shared" ref="M16" si="11">(K16+L16)/F16</f>
        <v>-8.0496659242761698E-2</v>
      </c>
      <c r="N16" s="430" t="s">
        <v>607</v>
      </c>
      <c r="O16" s="433">
        <v>44503</v>
      </c>
      <c r="P16" s="434"/>
      <c r="Q16" s="399"/>
      <c r="R16" s="399" t="s">
        <v>595</v>
      </c>
      <c r="S16" s="399"/>
      <c r="T16" s="399"/>
      <c r="U16" s="399"/>
      <c r="V16" s="399"/>
      <c r="W16" s="399"/>
      <c r="X16" s="399"/>
      <c r="Y16" s="399"/>
      <c r="Z16" s="399"/>
      <c r="AA16" s="399"/>
      <c r="AB16" s="399"/>
      <c r="AC16" s="399"/>
      <c r="AD16" s="399"/>
      <c r="AE16" s="399"/>
      <c r="AF16" s="399"/>
      <c r="AG16" s="399"/>
      <c r="AH16" s="399"/>
      <c r="AI16" s="399"/>
      <c r="AJ16" s="399"/>
      <c r="AK16" s="399"/>
      <c r="AL16" s="399"/>
    </row>
    <row r="17" spans="1:38" s="400" customFormat="1" ht="12.75" customHeight="1">
      <c r="A17" s="388">
        <v>8</v>
      </c>
      <c r="B17" s="270">
        <v>44501</v>
      </c>
      <c r="C17" s="390"/>
      <c r="D17" s="391" t="s">
        <v>130</v>
      </c>
      <c r="E17" s="392" t="s">
        <v>596</v>
      </c>
      <c r="F17" s="393" t="s">
        <v>885</v>
      </c>
      <c r="G17" s="393">
        <v>447</v>
      </c>
      <c r="H17" s="392"/>
      <c r="I17" s="394" t="s">
        <v>886</v>
      </c>
      <c r="J17" s="395" t="s">
        <v>597</v>
      </c>
      <c r="K17" s="395"/>
      <c r="L17" s="396"/>
      <c r="M17" s="397"/>
      <c r="N17" s="395"/>
      <c r="O17" s="398"/>
      <c r="P17" s="107">
        <f>VLOOKUP(D17,'MidCap Intra'!B31:C520,2,0)</f>
        <v>480.95</v>
      </c>
      <c r="Q17" s="399"/>
      <c r="R17" s="399" t="s">
        <v>595</v>
      </c>
      <c r="S17" s="399"/>
      <c r="T17" s="399"/>
      <c r="U17" s="399"/>
      <c r="V17" s="399"/>
      <c r="W17" s="399"/>
      <c r="X17" s="399"/>
      <c r="Y17" s="399"/>
      <c r="Z17" s="399"/>
      <c r="AA17" s="399"/>
      <c r="AB17" s="399"/>
      <c r="AC17" s="399"/>
      <c r="AD17" s="399"/>
      <c r="AE17" s="399"/>
      <c r="AF17" s="399"/>
      <c r="AG17" s="399"/>
      <c r="AH17" s="399"/>
      <c r="AI17" s="399"/>
      <c r="AJ17" s="399"/>
      <c r="AK17" s="399"/>
      <c r="AL17" s="399"/>
    </row>
    <row r="18" spans="1:38" s="400" customFormat="1" ht="12.75" customHeight="1">
      <c r="A18" s="388">
        <v>9</v>
      </c>
      <c r="B18" s="270">
        <v>44501</v>
      </c>
      <c r="C18" s="390"/>
      <c r="D18" s="391" t="s">
        <v>158</v>
      </c>
      <c r="E18" s="392" t="s">
        <v>596</v>
      </c>
      <c r="F18" s="393" t="s">
        <v>887</v>
      </c>
      <c r="G18" s="393">
        <v>955</v>
      </c>
      <c r="H18" s="392"/>
      <c r="I18" s="394" t="s">
        <v>888</v>
      </c>
      <c r="J18" s="395" t="s">
        <v>597</v>
      </c>
      <c r="K18" s="395"/>
      <c r="L18" s="396"/>
      <c r="M18" s="397"/>
      <c r="N18" s="395"/>
      <c r="O18" s="398"/>
      <c r="P18" s="107">
        <f>VLOOKUP(D18,'MidCap Intra'!B32:C521,2,0)</f>
        <v>1013.3</v>
      </c>
      <c r="Q18" s="399"/>
      <c r="R18" s="399" t="s">
        <v>598</v>
      </c>
      <c r="S18" s="399"/>
      <c r="T18" s="399"/>
      <c r="U18" s="399"/>
      <c r="V18" s="399"/>
      <c r="W18" s="399"/>
      <c r="X18" s="399"/>
      <c r="Y18" s="399"/>
      <c r="Z18" s="399"/>
      <c r="AA18" s="399"/>
      <c r="AB18" s="399"/>
      <c r="AC18" s="399"/>
      <c r="AD18" s="399"/>
      <c r="AE18" s="399"/>
      <c r="AF18" s="399"/>
      <c r="AG18" s="399"/>
      <c r="AH18" s="399"/>
      <c r="AI18" s="399"/>
      <c r="AJ18" s="399"/>
      <c r="AK18" s="399"/>
      <c r="AL18" s="399"/>
    </row>
    <row r="19" spans="1:38" s="400" customFormat="1" ht="12.75" customHeight="1">
      <c r="A19" s="388">
        <v>10</v>
      </c>
      <c r="B19" s="389">
        <v>44502</v>
      </c>
      <c r="C19" s="390"/>
      <c r="D19" s="391" t="s">
        <v>71</v>
      </c>
      <c r="E19" s="392" t="s">
        <v>596</v>
      </c>
      <c r="F19" s="393" t="s">
        <v>894</v>
      </c>
      <c r="G19" s="393">
        <v>188</v>
      </c>
      <c r="H19" s="392"/>
      <c r="I19" s="394" t="s">
        <v>895</v>
      </c>
      <c r="J19" s="395" t="s">
        <v>597</v>
      </c>
      <c r="K19" s="395"/>
      <c r="L19" s="396"/>
      <c r="M19" s="397"/>
      <c r="N19" s="395"/>
      <c r="O19" s="398"/>
      <c r="P19" s="107">
        <f>VLOOKUP(D19,'MidCap Intra'!B33:C522,2,0)</f>
        <v>201.85</v>
      </c>
      <c r="Q19" s="399"/>
      <c r="R19" s="399" t="s">
        <v>595</v>
      </c>
      <c r="S19" s="399"/>
      <c r="T19" s="399"/>
      <c r="U19" s="399"/>
      <c r="V19" s="399"/>
      <c r="W19" s="399"/>
      <c r="X19" s="399"/>
      <c r="Y19" s="399"/>
      <c r="Z19" s="399"/>
      <c r="AA19" s="399"/>
      <c r="AB19" s="399"/>
      <c r="AC19" s="399"/>
      <c r="AD19" s="399"/>
      <c r="AE19" s="399"/>
      <c r="AF19" s="399"/>
      <c r="AG19" s="399"/>
      <c r="AH19" s="399"/>
      <c r="AI19" s="399"/>
      <c r="AJ19" s="399"/>
      <c r="AK19" s="399"/>
      <c r="AL19" s="399"/>
    </row>
    <row r="20" spans="1:38" ht="13.9" customHeight="1">
      <c r="A20" s="113"/>
      <c r="B20" s="108"/>
      <c r="C20" s="114"/>
      <c r="D20" s="109"/>
      <c r="E20" s="110"/>
      <c r="F20" s="107"/>
      <c r="G20" s="107"/>
      <c r="H20" s="110"/>
      <c r="I20" s="111"/>
      <c r="J20" s="112"/>
      <c r="K20" s="113"/>
      <c r="L20" s="108"/>
      <c r="M20" s="114"/>
      <c r="N20" s="109"/>
      <c r="O20" s="110"/>
      <c r="P20" s="110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4.25" customHeight="1">
      <c r="A21" s="120"/>
      <c r="B21" s="121"/>
      <c r="C21" s="122"/>
      <c r="D21" s="123"/>
      <c r="E21" s="124"/>
      <c r="F21" s="124"/>
      <c r="H21" s="124"/>
      <c r="I21" s="125"/>
      <c r="J21" s="126"/>
      <c r="K21" s="126"/>
      <c r="L21" s="127"/>
      <c r="M21" s="128"/>
      <c r="N21" s="129"/>
      <c r="O21" s="130"/>
      <c r="P21" s="131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</row>
    <row r="22" spans="1:38" ht="14.25" customHeight="1">
      <c r="A22" s="120"/>
      <c r="B22" s="121"/>
      <c r="C22" s="122"/>
      <c r="D22" s="123"/>
      <c r="E22" s="124"/>
      <c r="F22" s="124"/>
      <c r="G22" s="120"/>
      <c r="H22" s="124"/>
      <c r="I22" s="125"/>
      <c r="J22" s="126"/>
      <c r="K22" s="126"/>
      <c r="L22" s="127"/>
      <c r="M22" s="128"/>
      <c r="N22" s="129"/>
      <c r="O22" s="130"/>
      <c r="P22" s="131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</row>
    <row r="23" spans="1:38" ht="12" customHeight="1">
      <c r="A23" s="132" t="s">
        <v>599</v>
      </c>
      <c r="B23" s="133"/>
      <c r="C23" s="134"/>
      <c r="D23" s="135"/>
      <c r="E23" s="136"/>
      <c r="F23" s="136"/>
      <c r="G23" s="136"/>
      <c r="H23" s="136"/>
      <c r="I23" s="136"/>
      <c r="J23" s="137"/>
      <c r="K23" s="136"/>
      <c r="L23" s="138"/>
      <c r="M23" s="59"/>
      <c r="N23" s="137"/>
      <c r="O23" s="13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</row>
    <row r="24" spans="1:38" ht="12" customHeight="1">
      <c r="A24" s="139" t="s">
        <v>600</v>
      </c>
      <c r="B24" s="132"/>
      <c r="C24" s="132"/>
      <c r="D24" s="132"/>
      <c r="E24" s="44"/>
      <c r="F24" s="140" t="s">
        <v>601</v>
      </c>
      <c r="G24" s="6"/>
      <c r="H24" s="6"/>
      <c r="I24" s="6"/>
      <c r="J24" s="141"/>
      <c r="K24" s="142"/>
      <c r="L24" s="142"/>
      <c r="M24" s="143"/>
      <c r="N24" s="1"/>
      <c r="O24" s="1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</row>
    <row r="25" spans="1:38" ht="12" customHeight="1">
      <c r="A25" s="132" t="s">
        <v>602</v>
      </c>
      <c r="B25" s="132"/>
      <c r="C25" s="132"/>
      <c r="D25" s="132"/>
      <c r="E25" s="6"/>
      <c r="F25" s="140" t="s">
        <v>603</v>
      </c>
      <c r="G25" s="6"/>
      <c r="H25" s="6"/>
      <c r="I25" s="6"/>
      <c r="J25" s="141"/>
      <c r="K25" s="142"/>
      <c r="L25" s="142"/>
      <c r="M25" s="143"/>
      <c r="N25" s="1"/>
      <c r="O25" s="1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</row>
    <row r="26" spans="1:38" ht="12" customHeight="1">
      <c r="A26" s="132"/>
      <c r="B26" s="132"/>
      <c r="C26" s="132"/>
      <c r="D26" s="132"/>
      <c r="E26" s="6"/>
      <c r="F26" s="6"/>
      <c r="G26" s="6"/>
      <c r="H26" s="6"/>
      <c r="I26" s="6"/>
      <c r="J26" s="145"/>
      <c r="K26" s="142"/>
      <c r="L26" s="142"/>
      <c r="M26" s="6"/>
      <c r="N26" s="146"/>
      <c r="O26" s="1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</row>
    <row r="27" spans="1:38" ht="12.75" customHeight="1">
      <c r="A27" s="1"/>
      <c r="B27" s="147" t="s">
        <v>604</v>
      </c>
      <c r="C27" s="147"/>
      <c r="D27" s="147"/>
      <c r="E27" s="147"/>
      <c r="F27" s="148"/>
      <c r="G27" s="6"/>
      <c r="H27" s="6"/>
      <c r="I27" s="149"/>
      <c r="J27" s="150"/>
      <c r="K27" s="151"/>
      <c r="L27" s="150"/>
      <c r="M27" s="6"/>
      <c r="N27" s="1"/>
      <c r="O27" s="1"/>
      <c r="P27" s="1"/>
      <c r="R27" s="59"/>
      <c r="S27" s="1"/>
      <c r="T27" s="1"/>
      <c r="U27" s="1"/>
      <c r="V27" s="1"/>
      <c r="W27" s="1"/>
      <c r="X27" s="1"/>
      <c r="Y27" s="1"/>
      <c r="Z27" s="1"/>
    </row>
    <row r="28" spans="1:38" ht="38.25" customHeight="1">
      <c r="A28" s="99" t="s">
        <v>16</v>
      </c>
      <c r="B28" s="100" t="s">
        <v>571</v>
      </c>
      <c r="C28" s="102"/>
      <c r="D28" s="101" t="s">
        <v>582</v>
      </c>
      <c r="E28" s="100" t="s">
        <v>583</v>
      </c>
      <c r="F28" s="100" t="s">
        <v>584</v>
      </c>
      <c r="G28" s="100" t="s">
        <v>605</v>
      </c>
      <c r="H28" s="100" t="s">
        <v>586</v>
      </c>
      <c r="I28" s="100" t="s">
        <v>587</v>
      </c>
      <c r="J28" s="100" t="s">
        <v>588</v>
      </c>
      <c r="K28" s="100" t="s">
        <v>606</v>
      </c>
      <c r="L28" s="153" t="s">
        <v>590</v>
      </c>
      <c r="M28" s="102" t="s">
        <v>591</v>
      </c>
      <c r="N28" s="100" t="s">
        <v>592</v>
      </c>
      <c r="O28" s="101" t="s">
        <v>593</v>
      </c>
      <c r="P28" s="1"/>
      <c r="Q28" s="1"/>
      <c r="R28" s="59"/>
      <c r="S28" s="59"/>
      <c r="T28" s="59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</row>
    <row r="29" spans="1:38" s="269" customFormat="1" ht="15" customHeight="1">
      <c r="A29" s="352">
        <v>1</v>
      </c>
      <c r="B29" s="340">
        <v>44491</v>
      </c>
      <c r="C29" s="353"/>
      <c r="D29" s="354" t="s">
        <v>115</v>
      </c>
      <c r="E29" s="355" t="s">
        <v>596</v>
      </c>
      <c r="F29" s="355">
        <v>2925</v>
      </c>
      <c r="G29" s="355">
        <v>2850</v>
      </c>
      <c r="H29" s="355">
        <v>2940</v>
      </c>
      <c r="I29" s="355" t="s">
        <v>849</v>
      </c>
      <c r="J29" s="341" t="s">
        <v>889</v>
      </c>
      <c r="K29" s="341">
        <f t="shared" ref="K29" si="12">H29-F29</f>
        <v>15</v>
      </c>
      <c r="L29" s="356">
        <f t="shared" ref="L29" si="13">(F29*-0.7)/100</f>
        <v>-20.474999999999998</v>
      </c>
      <c r="M29" s="357">
        <f t="shared" ref="M29" si="14">(K29+L29)/F29</f>
        <v>-1.8717948717948711E-3</v>
      </c>
      <c r="N29" s="341" t="s">
        <v>717</v>
      </c>
      <c r="O29" s="358">
        <v>44501</v>
      </c>
      <c r="R29" s="288" t="s">
        <v>595</v>
      </c>
      <c r="S29" s="268"/>
      <c r="T29" s="268"/>
      <c r="U29" s="268"/>
      <c r="V29" s="268"/>
      <c r="W29" s="268"/>
      <c r="X29" s="268"/>
      <c r="Y29" s="268"/>
      <c r="Z29" s="268"/>
      <c r="AA29" s="268"/>
      <c r="AB29" s="268"/>
      <c r="AC29" s="268"/>
      <c r="AD29" s="268"/>
      <c r="AE29" s="268"/>
      <c r="AF29" s="268"/>
      <c r="AG29" s="268"/>
      <c r="AH29" s="268"/>
      <c r="AI29" s="268"/>
      <c r="AJ29" s="268"/>
      <c r="AK29" s="268"/>
      <c r="AL29" s="268"/>
    </row>
    <row r="30" spans="1:38" s="269" customFormat="1" ht="15" customHeight="1">
      <c r="A30" s="280">
        <v>2</v>
      </c>
      <c r="B30" s="270">
        <v>44495</v>
      </c>
      <c r="C30" s="281"/>
      <c r="D30" s="282" t="s">
        <v>202</v>
      </c>
      <c r="E30" s="283" t="s">
        <v>596</v>
      </c>
      <c r="F30" s="283" t="s">
        <v>852</v>
      </c>
      <c r="G30" s="283">
        <v>3390</v>
      </c>
      <c r="H30" s="283"/>
      <c r="I30" s="283" t="s">
        <v>853</v>
      </c>
      <c r="J30" s="401" t="s">
        <v>597</v>
      </c>
      <c r="K30" s="351"/>
      <c r="L30" s="351"/>
      <c r="M30" s="351"/>
      <c r="N30" s="351"/>
      <c r="O30" s="351"/>
      <c r="R30" s="288" t="s">
        <v>595</v>
      </c>
      <c r="S30" s="268"/>
      <c r="T30" s="268"/>
      <c r="U30" s="268"/>
      <c r="V30" s="268"/>
      <c r="W30" s="268"/>
      <c r="X30" s="268"/>
      <c r="Y30" s="268"/>
      <c r="Z30" s="268"/>
      <c r="AA30" s="268"/>
      <c r="AB30" s="268"/>
      <c r="AC30" s="268"/>
      <c r="AD30" s="268"/>
      <c r="AE30" s="268"/>
      <c r="AF30" s="268"/>
      <c r="AG30" s="268"/>
      <c r="AH30" s="268"/>
      <c r="AI30" s="268"/>
      <c r="AJ30" s="268"/>
      <c r="AK30" s="268"/>
      <c r="AL30" s="268"/>
    </row>
    <row r="31" spans="1:38" s="269" customFormat="1" ht="15" customHeight="1">
      <c r="A31" s="280">
        <v>3</v>
      </c>
      <c r="B31" s="270">
        <v>44497</v>
      </c>
      <c r="C31" s="281"/>
      <c r="D31" s="282" t="s">
        <v>324</v>
      </c>
      <c r="E31" s="283" t="s">
        <v>596</v>
      </c>
      <c r="F31" s="283" t="s">
        <v>880</v>
      </c>
      <c r="G31" s="283">
        <v>403</v>
      </c>
      <c r="H31" s="283"/>
      <c r="I31" s="283" t="s">
        <v>881</v>
      </c>
      <c r="J31" s="401" t="s">
        <v>597</v>
      </c>
      <c r="K31" s="325"/>
      <c r="L31" s="281"/>
      <c r="M31" s="282"/>
      <c r="N31" s="283"/>
      <c r="O31" s="283"/>
      <c r="R31" s="288" t="s">
        <v>598</v>
      </c>
      <c r="S31" s="268"/>
      <c r="T31" s="268"/>
      <c r="U31" s="268"/>
      <c r="V31" s="268"/>
      <c r="W31" s="268"/>
      <c r="X31" s="268"/>
      <c r="Y31" s="268"/>
      <c r="Z31" s="268"/>
      <c r="AA31" s="268"/>
      <c r="AB31" s="268"/>
      <c r="AC31" s="268"/>
      <c r="AD31" s="268"/>
      <c r="AE31" s="268"/>
      <c r="AF31" s="268"/>
      <c r="AG31" s="268"/>
      <c r="AH31" s="268"/>
      <c r="AI31" s="268"/>
      <c r="AJ31" s="268"/>
      <c r="AK31" s="268"/>
      <c r="AL31" s="268"/>
    </row>
    <row r="32" spans="1:38" s="269" customFormat="1" ht="15" customHeight="1">
      <c r="A32" s="290">
        <v>4</v>
      </c>
      <c r="B32" s="267">
        <v>44501</v>
      </c>
      <c r="C32" s="291"/>
      <c r="D32" s="304" t="s">
        <v>190</v>
      </c>
      <c r="E32" s="303" t="s">
        <v>596</v>
      </c>
      <c r="F32" s="303">
        <v>502</v>
      </c>
      <c r="G32" s="303">
        <v>487</v>
      </c>
      <c r="H32" s="303">
        <v>511</v>
      </c>
      <c r="I32" s="303" t="s">
        <v>884</v>
      </c>
      <c r="J32" s="103" t="s">
        <v>804</v>
      </c>
      <c r="K32" s="103">
        <f t="shared" ref="K32" si="15">H32-F32</f>
        <v>9</v>
      </c>
      <c r="L32" s="104">
        <f>(F32*-0.07)/100</f>
        <v>-0.35139999999999999</v>
      </c>
      <c r="M32" s="105">
        <f t="shared" ref="M32" si="16">(K32+L32)/F32</f>
        <v>1.722828685258964E-2</v>
      </c>
      <c r="N32" s="103" t="s">
        <v>594</v>
      </c>
      <c r="O32" s="342">
        <v>44501</v>
      </c>
      <c r="R32" s="288" t="s">
        <v>595</v>
      </c>
      <c r="S32" s="268"/>
      <c r="T32" s="268"/>
      <c r="U32" s="268"/>
      <c r="V32" s="268"/>
      <c r="W32" s="268"/>
      <c r="X32" s="268"/>
      <c r="Y32" s="268"/>
      <c r="Z32" s="268"/>
      <c r="AA32" s="268"/>
      <c r="AB32" s="268"/>
      <c r="AC32" s="268"/>
      <c r="AD32" s="268"/>
      <c r="AE32" s="268"/>
      <c r="AF32" s="268"/>
      <c r="AG32" s="268"/>
      <c r="AH32" s="268"/>
      <c r="AI32" s="268"/>
      <c r="AJ32" s="268"/>
      <c r="AK32" s="268"/>
      <c r="AL32" s="268"/>
    </row>
    <row r="33" spans="1:38" s="269" customFormat="1" ht="15" customHeight="1">
      <c r="A33" s="280"/>
      <c r="B33" s="270"/>
      <c r="C33" s="281"/>
      <c r="D33" s="282"/>
      <c r="E33" s="283"/>
      <c r="F33" s="283"/>
      <c r="G33" s="283"/>
      <c r="H33" s="283"/>
      <c r="I33" s="283"/>
      <c r="J33" s="280"/>
      <c r="K33" s="325"/>
      <c r="L33" s="281"/>
      <c r="M33" s="282"/>
      <c r="N33" s="283"/>
      <c r="O33" s="283"/>
      <c r="R33" s="288"/>
      <c r="S33" s="268"/>
      <c r="T33" s="268"/>
      <c r="U33" s="268"/>
      <c r="V33" s="268"/>
      <c r="W33" s="268"/>
      <c r="X33" s="268"/>
      <c r="Y33" s="268"/>
      <c r="Z33" s="268"/>
      <c r="AA33" s="268"/>
      <c r="AB33" s="268"/>
      <c r="AC33" s="268"/>
      <c r="AD33" s="268"/>
      <c r="AE33" s="268"/>
      <c r="AF33" s="268"/>
      <c r="AG33" s="268"/>
      <c r="AH33" s="268"/>
      <c r="AI33" s="268"/>
      <c r="AJ33" s="268"/>
      <c r="AK33" s="268"/>
      <c r="AL33" s="268"/>
    </row>
    <row r="34" spans="1:38" s="269" customFormat="1" ht="15" customHeight="1">
      <c r="A34" s="280"/>
      <c r="B34" s="325"/>
      <c r="C34" s="281"/>
      <c r="D34" s="282"/>
      <c r="E34" s="283"/>
      <c r="F34" s="283"/>
      <c r="G34" s="283"/>
      <c r="H34" s="283"/>
      <c r="I34" s="283"/>
      <c r="J34" s="280"/>
      <c r="K34" s="325"/>
      <c r="L34" s="281"/>
      <c r="M34" s="282"/>
      <c r="N34" s="283"/>
      <c r="O34" s="283"/>
      <c r="R34" s="288"/>
      <c r="S34" s="268"/>
      <c r="T34" s="268"/>
      <c r="U34" s="268"/>
      <c r="V34" s="268"/>
      <c r="W34" s="268"/>
      <c r="X34" s="268"/>
      <c r="Y34" s="268"/>
      <c r="Z34" s="268"/>
      <c r="AA34" s="268"/>
      <c r="AB34" s="268"/>
      <c r="AC34" s="268"/>
      <c r="AD34" s="268"/>
      <c r="AE34" s="268"/>
      <c r="AF34" s="268"/>
      <c r="AG34" s="268"/>
      <c r="AH34" s="268"/>
      <c r="AI34" s="268"/>
      <c r="AJ34" s="268"/>
      <c r="AK34" s="268"/>
      <c r="AL34" s="268"/>
    </row>
    <row r="35" spans="1:38" ht="15" customHeight="1">
      <c r="A35" s="271"/>
      <c r="B35" s="272"/>
      <c r="C35" s="273"/>
      <c r="D35" s="274"/>
      <c r="E35" s="275"/>
      <c r="F35" s="275"/>
      <c r="G35" s="275"/>
      <c r="H35" s="275"/>
      <c r="I35" s="275"/>
      <c r="J35" s="284"/>
      <c r="K35" s="284"/>
      <c r="L35" s="276"/>
      <c r="M35" s="285"/>
      <c r="N35" s="284"/>
      <c r="O35" s="286"/>
      <c r="P35" s="1"/>
      <c r="Q35" s="1"/>
      <c r="R35" s="6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 ht="1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 ht="15" customHeight="1">
      <c r="A37" s="155"/>
      <c r="B37" s="121"/>
      <c r="C37" s="156"/>
      <c r="D37" s="157"/>
      <c r="E37" s="120"/>
      <c r="F37" s="120"/>
      <c r="G37" s="120"/>
      <c r="H37" s="120"/>
      <c r="I37" s="120"/>
      <c r="J37" s="158"/>
      <c r="K37" s="158"/>
      <c r="L37" s="159"/>
      <c r="M37" s="160"/>
      <c r="N37" s="126"/>
      <c r="O37" s="161"/>
      <c r="P37" s="1"/>
      <c r="Q37" s="1"/>
      <c r="R37" s="6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ht="44.25" customHeight="1">
      <c r="A38" s="132" t="s">
        <v>599</v>
      </c>
      <c r="B38" s="156"/>
      <c r="C38" s="156"/>
      <c r="D38" s="1"/>
      <c r="E38" s="6"/>
      <c r="F38" s="6"/>
      <c r="G38" s="6"/>
      <c r="H38" s="6" t="s">
        <v>611</v>
      </c>
      <c r="I38" s="6"/>
      <c r="J38" s="6"/>
      <c r="K38" s="128"/>
      <c r="L38" s="160"/>
      <c r="M38" s="128"/>
      <c r="N38" s="129"/>
      <c r="O38" s="128"/>
      <c r="P38" s="1"/>
      <c r="Q38" s="1"/>
      <c r="R38" s="6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38" ht="12.75" customHeight="1">
      <c r="A39" s="139" t="s">
        <v>600</v>
      </c>
      <c r="B39" s="132"/>
      <c r="C39" s="132"/>
      <c r="D39" s="132"/>
      <c r="E39" s="44"/>
      <c r="F39" s="140" t="s">
        <v>601</v>
      </c>
      <c r="G39" s="59"/>
      <c r="H39" s="44"/>
      <c r="I39" s="59"/>
      <c r="J39" s="6"/>
      <c r="K39" s="162"/>
      <c r="L39" s="163"/>
      <c r="M39" s="6"/>
      <c r="N39" s="122"/>
      <c r="O39" s="164"/>
      <c r="P39" s="44"/>
      <c r="Q39" s="44"/>
      <c r="R39" s="6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</row>
    <row r="40" spans="1:38" ht="14.25" customHeight="1">
      <c r="A40" s="139"/>
      <c r="B40" s="132"/>
      <c r="C40" s="132"/>
      <c r="D40" s="132"/>
      <c r="E40" s="6"/>
      <c r="F40" s="140" t="s">
        <v>603</v>
      </c>
      <c r="G40" s="59"/>
      <c r="H40" s="44"/>
      <c r="I40" s="59"/>
      <c r="J40" s="6"/>
      <c r="K40" s="162"/>
      <c r="L40" s="163"/>
      <c r="M40" s="6"/>
      <c r="N40" s="122"/>
      <c r="O40" s="164"/>
      <c r="P40" s="44"/>
      <c r="Q40" s="44"/>
      <c r="R40" s="6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</row>
    <row r="41" spans="1:38" ht="14.25" customHeight="1">
      <c r="A41" s="132"/>
      <c r="B41" s="132"/>
      <c r="C41" s="132"/>
      <c r="D41" s="132"/>
      <c r="E41" s="6"/>
      <c r="F41" s="6"/>
      <c r="G41" s="6"/>
      <c r="H41" s="6"/>
      <c r="I41" s="6"/>
      <c r="J41" s="145"/>
      <c r="K41" s="142"/>
      <c r="L41" s="143"/>
      <c r="M41" s="6"/>
      <c r="N41" s="146"/>
      <c r="O41" s="1"/>
      <c r="P41" s="44"/>
      <c r="Q41" s="44"/>
      <c r="R41" s="6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</row>
    <row r="42" spans="1:38" ht="12.75" customHeight="1">
      <c r="A42" s="165" t="s">
        <v>612</v>
      </c>
      <c r="B42" s="165"/>
      <c r="C42" s="165"/>
      <c r="D42" s="165"/>
      <c r="E42" s="6"/>
      <c r="F42" s="6"/>
      <c r="G42" s="6"/>
      <c r="H42" s="6"/>
      <c r="I42" s="6"/>
      <c r="J42" s="6"/>
      <c r="K42" s="6"/>
      <c r="L42" s="6"/>
      <c r="M42" s="6"/>
      <c r="N42" s="6"/>
      <c r="O42" s="24"/>
      <c r="Q42" s="44"/>
      <c r="R42" s="6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</row>
    <row r="43" spans="1:38" ht="38.25" customHeight="1">
      <c r="A43" s="100" t="s">
        <v>16</v>
      </c>
      <c r="B43" s="100" t="s">
        <v>571</v>
      </c>
      <c r="C43" s="100"/>
      <c r="D43" s="101" t="s">
        <v>582</v>
      </c>
      <c r="E43" s="100" t="s">
        <v>583</v>
      </c>
      <c r="F43" s="100" t="s">
        <v>584</v>
      </c>
      <c r="G43" s="100" t="s">
        <v>605</v>
      </c>
      <c r="H43" s="100" t="s">
        <v>586</v>
      </c>
      <c r="I43" s="100" t="s">
        <v>587</v>
      </c>
      <c r="J43" s="99" t="s">
        <v>588</v>
      </c>
      <c r="K43" s="166" t="s">
        <v>613</v>
      </c>
      <c r="L43" s="102" t="s">
        <v>590</v>
      </c>
      <c r="M43" s="166" t="s">
        <v>614</v>
      </c>
      <c r="N43" s="100" t="s">
        <v>615</v>
      </c>
      <c r="O43" s="99" t="s">
        <v>592</v>
      </c>
      <c r="P43" s="101" t="s">
        <v>593</v>
      </c>
      <c r="Q43" s="44"/>
      <c r="R43" s="6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</row>
    <row r="44" spans="1:38" s="269" customFormat="1" ht="13.5" customHeight="1">
      <c r="A44" s="292">
        <v>1</v>
      </c>
      <c r="B44" s="270">
        <v>44501</v>
      </c>
      <c r="C44" s="343"/>
      <c r="D44" s="343" t="s">
        <v>890</v>
      </c>
      <c r="E44" s="292" t="s">
        <v>596</v>
      </c>
      <c r="F44" s="292" t="s">
        <v>891</v>
      </c>
      <c r="G44" s="292">
        <v>2380</v>
      </c>
      <c r="H44" s="295"/>
      <c r="I44" s="295" t="s">
        <v>892</v>
      </c>
      <c r="J44" s="324" t="s">
        <v>597</v>
      </c>
      <c r="K44" s="295"/>
      <c r="L44" s="402"/>
      <c r="M44" s="403"/>
      <c r="N44" s="295"/>
      <c r="O44" s="404"/>
      <c r="P44" s="405"/>
      <c r="Q44" s="278"/>
      <c r="R44" s="322" t="s">
        <v>595</v>
      </c>
      <c r="S44" s="268"/>
      <c r="T44" s="268"/>
      <c r="U44" s="268"/>
      <c r="V44" s="268"/>
      <c r="W44" s="268"/>
      <c r="X44" s="268"/>
      <c r="Y44" s="268"/>
      <c r="Z44" s="268"/>
      <c r="AA44" s="268"/>
      <c r="AB44" s="268"/>
      <c r="AC44" s="268"/>
      <c r="AD44" s="268"/>
      <c r="AE44" s="268"/>
      <c r="AF44" s="321"/>
      <c r="AG44" s="289"/>
      <c r="AH44" s="320"/>
      <c r="AI44" s="320"/>
      <c r="AJ44" s="321"/>
      <c r="AK44" s="321"/>
      <c r="AL44" s="321"/>
    </row>
    <row r="45" spans="1:38" s="269" customFormat="1" ht="13.5" customHeight="1">
      <c r="A45" s="467">
        <v>2</v>
      </c>
      <c r="B45" s="468">
        <v>44502</v>
      </c>
      <c r="C45" s="469"/>
      <c r="D45" s="469" t="s">
        <v>896</v>
      </c>
      <c r="E45" s="418" t="s">
        <v>596</v>
      </c>
      <c r="F45" s="418">
        <v>2887.5</v>
      </c>
      <c r="G45" s="418">
        <v>2848</v>
      </c>
      <c r="H45" s="419">
        <v>2918</v>
      </c>
      <c r="I45" s="419" t="s">
        <v>897</v>
      </c>
      <c r="J45" s="103" t="s">
        <v>923</v>
      </c>
      <c r="K45" s="409">
        <f t="shared" ref="K45" si="17">H45-F45</f>
        <v>30.5</v>
      </c>
      <c r="L45" s="463">
        <f t="shared" ref="L45" si="18">(H45*N45)*0.07%</f>
        <v>612.78000000000009</v>
      </c>
      <c r="M45" s="464">
        <f t="shared" ref="M45" si="19">(K45*N45)-L45</f>
        <v>8537.2199999999993</v>
      </c>
      <c r="N45" s="409">
        <v>300</v>
      </c>
      <c r="O45" s="465" t="s">
        <v>594</v>
      </c>
      <c r="P45" s="466">
        <v>44472</v>
      </c>
      <c r="Q45" s="278"/>
      <c r="R45" s="322" t="s">
        <v>595</v>
      </c>
      <c r="S45" s="268"/>
      <c r="T45" s="268"/>
      <c r="U45" s="268"/>
      <c r="V45" s="268"/>
      <c r="W45" s="268"/>
      <c r="X45" s="268"/>
      <c r="Y45" s="268"/>
      <c r="Z45" s="268"/>
      <c r="AA45" s="268"/>
      <c r="AB45" s="268"/>
      <c r="AC45" s="268"/>
      <c r="AD45" s="268"/>
      <c r="AE45" s="268"/>
      <c r="AF45" s="321"/>
      <c r="AG45" s="289"/>
      <c r="AH45" s="320"/>
      <c r="AI45" s="320"/>
      <c r="AJ45" s="321"/>
      <c r="AK45" s="321"/>
      <c r="AL45" s="321"/>
    </row>
    <row r="46" spans="1:38" s="269" customFormat="1" ht="13.5" customHeight="1">
      <c r="A46" s="292">
        <v>3</v>
      </c>
      <c r="B46" s="435">
        <v>44502</v>
      </c>
      <c r="C46" s="343"/>
      <c r="D46" s="343" t="s">
        <v>898</v>
      </c>
      <c r="E46" s="344" t="s">
        <v>596</v>
      </c>
      <c r="F46" s="344" t="s">
        <v>899</v>
      </c>
      <c r="G46" s="344">
        <v>1490</v>
      </c>
      <c r="H46" s="345"/>
      <c r="I46" s="345" t="s">
        <v>900</v>
      </c>
      <c r="J46" s="346" t="s">
        <v>597</v>
      </c>
      <c r="K46" s="345"/>
      <c r="L46" s="347"/>
      <c r="M46" s="348"/>
      <c r="N46" s="345"/>
      <c r="O46" s="349"/>
      <c r="P46" s="350"/>
      <c r="Q46" s="278"/>
      <c r="R46" s="322" t="s">
        <v>598</v>
      </c>
      <c r="S46" s="268"/>
      <c r="T46" s="268"/>
      <c r="U46" s="268"/>
      <c r="V46" s="268"/>
      <c r="W46" s="268"/>
      <c r="X46" s="268"/>
      <c r="Y46" s="268"/>
      <c r="Z46" s="268"/>
      <c r="AA46" s="268"/>
      <c r="AB46" s="268"/>
      <c r="AC46" s="268"/>
      <c r="AD46" s="268"/>
      <c r="AE46" s="268"/>
      <c r="AF46" s="321"/>
      <c r="AG46" s="289"/>
      <c r="AH46" s="320"/>
      <c r="AI46" s="320"/>
      <c r="AJ46" s="321"/>
      <c r="AK46" s="321"/>
      <c r="AL46" s="321"/>
    </row>
    <row r="47" spans="1:38" s="269" customFormat="1" ht="13.5" customHeight="1">
      <c r="A47" s="406">
        <v>4</v>
      </c>
      <c r="B47" s="451">
        <v>44503</v>
      </c>
      <c r="C47" s="470"/>
      <c r="D47" s="470" t="s">
        <v>896</v>
      </c>
      <c r="E47" s="418" t="s">
        <v>596</v>
      </c>
      <c r="F47" s="418">
        <v>2887.5</v>
      </c>
      <c r="G47" s="418">
        <v>2848</v>
      </c>
      <c r="H47" s="419">
        <v>2907.5</v>
      </c>
      <c r="I47" s="419" t="s">
        <v>897</v>
      </c>
      <c r="J47" s="103" t="s">
        <v>918</v>
      </c>
      <c r="K47" s="409">
        <f t="shared" ref="K47" si="20">H47-F47</f>
        <v>20</v>
      </c>
      <c r="L47" s="463">
        <f t="shared" ref="L47" si="21">(H47*N47)*0.07%</f>
        <v>610.57500000000005</v>
      </c>
      <c r="M47" s="464">
        <f t="shared" ref="M47" si="22">(K47*N47)-L47</f>
        <v>5389.4250000000002</v>
      </c>
      <c r="N47" s="409">
        <v>300</v>
      </c>
      <c r="O47" s="465" t="s">
        <v>594</v>
      </c>
      <c r="P47" s="466">
        <v>44474</v>
      </c>
      <c r="Q47" s="278"/>
      <c r="R47" s="322"/>
      <c r="S47" s="268"/>
      <c r="T47" s="268"/>
      <c r="U47" s="268"/>
      <c r="V47" s="268"/>
      <c r="W47" s="268"/>
      <c r="X47" s="268"/>
      <c r="Y47" s="268"/>
      <c r="Z47" s="268"/>
      <c r="AA47" s="268"/>
      <c r="AB47" s="268"/>
      <c r="AC47" s="268"/>
      <c r="AD47" s="268"/>
      <c r="AE47" s="268"/>
      <c r="AF47" s="321"/>
      <c r="AG47" s="289"/>
      <c r="AH47" s="320"/>
      <c r="AI47" s="320"/>
      <c r="AJ47" s="321"/>
      <c r="AK47" s="321"/>
      <c r="AL47" s="321"/>
    </row>
    <row r="48" spans="1:38" s="269" customFormat="1" ht="13.5" customHeight="1">
      <c r="A48" s="292"/>
      <c r="B48" s="435"/>
      <c r="C48" s="343"/>
      <c r="D48" s="351"/>
      <c r="E48" s="351"/>
      <c r="F48" s="292"/>
      <c r="G48" s="292"/>
      <c r="H48" s="295"/>
      <c r="I48" s="295"/>
      <c r="J48" s="324"/>
      <c r="K48" s="295"/>
      <c r="L48" s="402"/>
      <c r="M48" s="403"/>
      <c r="N48" s="295"/>
      <c r="O48" s="404"/>
      <c r="P48" s="405"/>
      <c r="Q48" s="278"/>
      <c r="R48" s="322"/>
      <c r="S48" s="268"/>
      <c r="T48" s="268"/>
      <c r="U48" s="268"/>
      <c r="V48" s="268"/>
      <c r="W48" s="268"/>
      <c r="X48" s="268"/>
      <c r="Y48" s="268"/>
      <c r="Z48" s="268"/>
      <c r="AA48" s="268"/>
      <c r="AB48" s="268"/>
      <c r="AC48" s="268"/>
      <c r="AD48" s="268"/>
      <c r="AE48" s="268"/>
      <c r="AF48" s="321"/>
      <c r="AG48" s="289"/>
      <c r="AH48" s="320"/>
      <c r="AI48" s="320"/>
      <c r="AJ48" s="321"/>
      <c r="AK48" s="321"/>
      <c r="AL48" s="321"/>
    </row>
    <row r="49" spans="1:38" s="277" customFormat="1" ht="13.5" customHeight="1">
      <c r="A49" s="275"/>
      <c r="B49" s="272"/>
      <c r="C49" s="315"/>
      <c r="D49" s="315"/>
      <c r="E49" s="275"/>
      <c r="F49" s="275"/>
      <c r="G49" s="275"/>
      <c r="H49" s="284"/>
      <c r="I49" s="284"/>
      <c r="J49" s="315"/>
      <c r="K49" s="284"/>
      <c r="L49" s="276"/>
      <c r="M49" s="316"/>
      <c r="N49" s="284"/>
      <c r="O49" s="317"/>
      <c r="P49" s="286"/>
      <c r="Q49" s="278"/>
      <c r="R49" s="322"/>
      <c r="S49" s="268"/>
      <c r="T49" s="268"/>
      <c r="U49" s="268"/>
      <c r="V49" s="268"/>
      <c r="W49" s="268"/>
      <c r="X49" s="268"/>
      <c r="Y49" s="268"/>
      <c r="Z49" s="268"/>
      <c r="AA49" s="268"/>
      <c r="AB49" s="268"/>
      <c r="AC49" s="268"/>
      <c r="AD49" s="268"/>
      <c r="AE49" s="268"/>
      <c r="AF49" s="168"/>
      <c r="AG49" s="270"/>
      <c r="AH49" s="169"/>
      <c r="AI49" s="169"/>
      <c r="AJ49" s="107"/>
      <c r="AK49" s="107"/>
      <c r="AL49" s="107"/>
    </row>
    <row r="50" spans="1:38" ht="13.5" customHeight="1">
      <c r="A50" s="488"/>
      <c r="B50" s="490"/>
      <c r="C50" s="323"/>
      <c r="D50" s="287"/>
      <c r="E50" s="318"/>
      <c r="F50" s="318"/>
      <c r="G50" s="318"/>
      <c r="H50" s="319"/>
      <c r="I50" s="319"/>
      <c r="J50" s="287"/>
      <c r="K50" s="294"/>
      <c r="L50" s="294"/>
      <c r="M50" s="492"/>
      <c r="N50" s="494"/>
      <c r="O50" s="484"/>
      <c r="P50" s="486"/>
      <c r="Q50" s="167"/>
      <c r="R50" s="6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 ht="13.5" customHeight="1">
      <c r="A51" s="489"/>
      <c r="B51" s="491"/>
      <c r="C51" s="109"/>
      <c r="D51" s="169"/>
      <c r="E51" s="107"/>
      <c r="F51" s="107"/>
      <c r="G51" s="107"/>
      <c r="H51" s="112"/>
      <c r="I51" s="319"/>
      <c r="J51" s="169"/>
      <c r="K51" s="293"/>
      <c r="L51" s="294"/>
      <c r="M51" s="493"/>
      <c r="N51" s="495"/>
      <c r="O51" s="485"/>
      <c r="P51" s="487"/>
      <c r="Q51" s="1"/>
      <c r="R51" s="6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:38" ht="13.5" customHeight="1">
      <c r="A52" s="120"/>
      <c r="B52" s="121"/>
      <c r="C52" s="156"/>
      <c r="D52" s="170"/>
      <c r="E52" s="171"/>
      <c r="F52" s="120"/>
      <c r="G52" s="120"/>
      <c r="H52" s="120"/>
      <c r="I52" s="158"/>
      <c r="J52" s="158"/>
      <c r="K52" s="158"/>
      <c r="L52" s="158"/>
      <c r="M52" s="158"/>
      <c r="N52" s="158"/>
      <c r="O52" s="158"/>
      <c r="P52" s="158"/>
      <c r="Q52" s="1"/>
      <c r="R52" s="6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1:38" ht="12.75" customHeight="1">
      <c r="A53" s="172"/>
      <c r="B53" s="121"/>
      <c r="C53" s="122"/>
      <c r="D53" s="173"/>
      <c r="E53" s="125"/>
      <c r="F53" s="125"/>
      <c r="G53" s="125"/>
      <c r="H53" s="125"/>
      <c r="I53" s="125"/>
      <c r="J53" s="6"/>
      <c r="K53" s="125"/>
      <c r="L53" s="125"/>
      <c r="M53" s="6"/>
      <c r="N53" s="1"/>
      <c r="O53" s="122"/>
      <c r="P53" s="44"/>
      <c r="Q53" s="44"/>
      <c r="R53" s="6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44"/>
      <c r="AG53" s="44"/>
      <c r="AH53" s="44"/>
      <c r="AI53" s="44"/>
      <c r="AJ53" s="44"/>
      <c r="AK53" s="44"/>
      <c r="AL53" s="44"/>
    </row>
    <row r="54" spans="1:38" ht="12.75" customHeight="1">
      <c r="A54" s="174" t="s">
        <v>617</v>
      </c>
      <c r="B54" s="174"/>
      <c r="C54" s="174"/>
      <c r="D54" s="174"/>
      <c r="E54" s="175"/>
      <c r="F54" s="125"/>
      <c r="G54" s="125"/>
      <c r="H54" s="125"/>
      <c r="I54" s="125"/>
      <c r="J54" s="1"/>
      <c r="K54" s="6"/>
      <c r="L54" s="6"/>
      <c r="M54" s="6"/>
      <c r="N54" s="1"/>
      <c r="O54" s="1"/>
      <c r="P54" s="44"/>
      <c r="Q54" s="44"/>
      <c r="R54" s="6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44"/>
      <c r="AG54" s="44"/>
      <c r="AH54" s="44"/>
      <c r="AI54" s="44"/>
      <c r="AJ54" s="44"/>
      <c r="AK54" s="44"/>
      <c r="AL54" s="44"/>
    </row>
    <row r="55" spans="1:38" ht="38.25" customHeight="1">
      <c r="A55" s="100" t="s">
        <v>16</v>
      </c>
      <c r="B55" s="100" t="s">
        <v>571</v>
      </c>
      <c r="C55" s="100"/>
      <c r="D55" s="101" t="s">
        <v>582</v>
      </c>
      <c r="E55" s="100" t="s">
        <v>583</v>
      </c>
      <c r="F55" s="100" t="s">
        <v>584</v>
      </c>
      <c r="G55" s="100" t="s">
        <v>605</v>
      </c>
      <c r="H55" s="100" t="s">
        <v>586</v>
      </c>
      <c r="I55" s="100" t="s">
        <v>587</v>
      </c>
      <c r="J55" s="99" t="s">
        <v>588</v>
      </c>
      <c r="K55" s="99" t="s">
        <v>618</v>
      </c>
      <c r="L55" s="102" t="s">
        <v>590</v>
      </c>
      <c r="M55" s="166" t="s">
        <v>614</v>
      </c>
      <c r="N55" s="100" t="s">
        <v>615</v>
      </c>
      <c r="O55" s="100" t="s">
        <v>592</v>
      </c>
      <c r="P55" s="101" t="s">
        <v>593</v>
      </c>
      <c r="Q55" s="44"/>
      <c r="R55" s="6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44"/>
      <c r="AG55" s="44"/>
      <c r="AH55" s="44"/>
      <c r="AI55" s="44"/>
      <c r="AJ55" s="44"/>
      <c r="AK55" s="44"/>
      <c r="AL55" s="44"/>
    </row>
    <row r="56" spans="1:38" s="269" customFormat="1" ht="12.75" customHeight="1">
      <c r="A56" s="406">
        <v>1</v>
      </c>
      <c r="B56" s="267">
        <v>44501</v>
      </c>
      <c r="C56" s="407"/>
      <c r="D56" s="408" t="s">
        <v>893</v>
      </c>
      <c r="E56" s="406" t="s">
        <v>596</v>
      </c>
      <c r="F56" s="406">
        <v>62</v>
      </c>
      <c r="G56" s="406">
        <v>30</v>
      </c>
      <c r="H56" s="406">
        <v>75</v>
      </c>
      <c r="I56" s="409" t="s">
        <v>850</v>
      </c>
      <c r="J56" s="410" t="s">
        <v>910</v>
      </c>
      <c r="K56" s="411">
        <f>H56-F56</f>
        <v>13</v>
      </c>
      <c r="L56" s="411">
        <v>100</v>
      </c>
      <c r="M56" s="410">
        <f>(K56*N56)-100</f>
        <v>550</v>
      </c>
      <c r="N56" s="410">
        <v>50</v>
      </c>
      <c r="O56" s="412" t="s">
        <v>594</v>
      </c>
      <c r="P56" s="267">
        <v>44502</v>
      </c>
      <c r="Q56" s="278"/>
      <c r="R56" s="279" t="s">
        <v>598</v>
      </c>
      <c r="S56" s="268"/>
      <c r="T56" s="268"/>
      <c r="U56" s="268"/>
      <c r="V56" s="268"/>
      <c r="W56" s="268"/>
      <c r="X56" s="268"/>
      <c r="Y56" s="268"/>
      <c r="Z56" s="268"/>
      <c r="AA56" s="268"/>
      <c r="AB56" s="268"/>
      <c r="AC56" s="268"/>
      <c r="AD56" s="268"/>
      <c r="AE56" s="268"/>
      <c r="AF56" s="268"/>
      <c r="AG56" s="268"/>
      <c r="AH56" s="268"/>
      <c r="AI56" s="268"/>
      <c r="AJ56" s="268"/>
      <c r="AK56" s="268"/>
      <c r="AL56" s="268"/>
    </row>
    <row r="57" spans="1:38" s="269" customFormat="1" ht="12.75" customHeight="1">
      <c r="A57" s="413">
        <v>2</v>
      </c>
      <c r="B57" s="414">
        <v>44502</v>
      </c>
      <c r="C57" s="415"/>
      <c r="D57" s="416" t="s">
        <v>901</v>
      </c>
      <c r="E57" s="417" t="s">
        <v>596</v>
      </c>
      <c r="F57" s="418">
        <v>62</v>
      </c>
      <c r="G57" s="418">
        <v>30</v>
      </c>
      <c r="H57" s="418">
        <v>83</v>
      </c>
      <c r="I57" s="419" t="s">
        <v>850</v>
      </c>
      <c r="J57" s="410" t="s">
        <v>608</v>
      </c>
      <c r="K57" s="411">
        <f t="shared" ref="K57:K58" si="23">H57-F57</f>
        <v>21</v>
      </c>
      <c r="L57" s="411">
        <v>100</v>
      </c>
      <c r="M57" s="410">
        <f t="shared" ref="M57:M58" si="24">(K57*N57)-100</f>
        <v>950</v>
      </c>
      <c r="N57" s="410">
        <v>50</v>
      </c>
      <c r="O57" s="412" t="s">
        <v>594</v>
      </c>
      <c r="P57" s="267">
        <v>44502</v>
      </c>
      <c r="Q57" s="278"/>
      <c r="R57" s="279" t="s">
        <v>598</v>
      </c>
      <c r="S57" s="268"/>
      <c r="T57" s="268"/>
      <c r="U57" s="268"/>
      <c r="V57" s="268"/>
      <c r="W57" s="268"/>
      <c r="X57" s="268"/>
      <c r="Y57" s="268"/>
      <c r="Z57" s="268"/>
      <c r="AA57" s="268"/>
      <c r="AB57" s="268"/>
      <c r="AC57" s="268"/>
      <c r="AD57" s="268"/>
      <c r="AE57" s="268"/>
      <c r="AF57" s="268"/>
      <c r="AG57" s="268"/>
      <c r="AH57" s="268"/>
      <c r="AI57" s="268"/>
      <c r="AJ57" s="268"/>
      <c r="AK57" s="268"/>
      <c r="AL57" s="268"/>
    </row>
    <row r="58" spans="1:38" s="269" customFormat="1" ht="12.75" customHeight="1">
      <c r="A58" s="420">
        <v>3</v>
      </c>
      <c r="B58" s="267">
        <v>44502</v>
      </c>
      <c r="C58" s="421"/>
      <c r="D58" s="408" t="s">
        <v>902</v>
      </c>
      <c r="E58" s="422" t="s">
        <v>596</v>
      </c>
      <c r="F58" s="406">
        <v>200</v>
      </c>
      <c r="G58" s="406">
        <v>95</v>
      </c>
      <c r="H58" s="406">
        <v>275</v>
      </c>
      <c r="I58" s="409" t="s">
        <v>903</v>
      </c>
      <c r="J58" s="410" t="s">
        <v>883</v>
      </c>
      <c r="K58" s="411">
        <f t="shared" si="23"/>
        <v>75</v>
      </c>
      <c r="L58" s="411">
        <v>100</v>
      </c>
      <c r="M58" s="410">
        <f t="shared" si="24"/>
        <v>1775</v>
      </c>
      <c r="N58" s="410">
        <v>25</v>
      </c>
      <c r="O58" s="412" t="s">
        <v>594</v>
      </c>
      <c r="P58" s="267">
        <v>44502</v>
      </c>
      <c r="Q58" s="278"/>
      <c r="R58" s="279" t="s">
        <v>595</v>
      </c>
      <c r="S58" s="268"/>
      <c r="T58" s="268"/>
      <c r="U58" s="268"/>
      <c r="V58" s="268"/>
      <c r="W58" s="268"/>
      <c r="X58" s="268"/>
      <c r="Y58" s="268"/>
      <c r="Z58" s="268"/>
      <c r="AA58" s="268"/>
      <c r="AB58" s="268"/>
      <c r="AC58" s="268"/>
      <c r="AD58" s="268"/>
      <c r="AE58" s="268"/>
      <c r="AF58" s="268"/>
      <c r="AG58" s="268"/>
      <c r="AH58" s="268"/>
      <c r="AI58" s="268"/>
      <c r="AJ58" s="268"/>
      <c r="AK58" s="268"/>
      <c r="AL58" s="268"/>
    </row>
    <row r="59" spans="1:38" s="269" customFormat="1" ht="12.75" customHeight="1">
      <c r="A59" s="442">
        <v>4</v>
      </c>
      <c r="B59" s="340">
        <v>44502</v>
      </c>
      <c r="C59" s="443"/>
      <c r="D59" s="444" t="s">
        <v>904</v>
      </c>
      <c r="E59" s="445" t="s">
        <v>596</v>
      </c>
      <c r="F59" s="446">
        <v>90</v>
      </c>
      <c r="G59" s="446">
        <v>60</v>
      </c>
      <c r="H59" s="446">
        <v>91</v>
      </c>
      <c r="I59" s="447" t="s">
        <v>905</v>
      </c>
      <c r="J59" s="448" t="s">
        <v>829</v>
      </c>
      <c r="K59" s="449">
        <f>H59-F59</f>
        <v>1</v>
      </c>
      <c r="L59" s="449">
        <v>100</v>
      </c>
      <c r="M59" s="448">
        <f>(K59*N59)-100</f>
        <v>-75</v>
      </c>
      <c r="N59" s="448">
        <v>25</v>
      </c>
      <c r="O59" s="450" t="s">
        <v>594</v>
      </c>
      <c r="P59" s="340">
        <v>44503</v>
      </c>
      <c r="Q59" s="278"/>
      <c r="R59" s="279" t="s">
        <v>595</v>
      </c>
      <c r="S59" s="268"/>
      <c r="T59" s="268"/>
      <c r="U59" s="268"/>
      <c r="V59" s="268"/>
      <c r="W59" s="268"/>
      <c r="X59" s="268"/>
      <c r="Y59" s="268"/>
      <c r="Z59" s="268"/>
      <c r="AA59" s="268"/>
      <c r="AB59" s="268"/>
      <c r="AC59" s="268"/>
      <c r="AD59" s="268"/>
      <c r="AE59" s="268"/>
      <c r="AF59" s="268"/>
      <c r="AG59" s="268"/>
      <c r="AH59" s="268"/>
      <c r="AI59" s="268"/>
      <c r="AJ59" s="268"/>
      <c r="AK59" s="268"/>
      <c r="AL59" s="268"/>
    </row>
    <row r="60" spans="1:38" s="269" customFormat="1" ht="12.75" customHeight="1">
      <c r="A60" s="420">
        <v>5</v>
      </c>
      <c r="B60" s="267">
        <v>44502</v>
      </c>
      <c r="C60" s="421"/>
      <c r="D60" s="408" t="s">
        <v>906</v>
      </c>
      <c r="E60" s="422" t="s">
        <v>596</v>
      </c>
      <c r="F60" s="406">
        <v>50</v>
      </c>
      <c r="G60" s="406">
        <v>35</v>
      </c>
      <c r="H60" s="406">
        <v>59</v>
      </c>
      <c r="I60" s="409" t="s">
        <v>907</v>
      </c>
      <c r="J60" s="410" t="s">
        <v>804</v>
      </c>
      <c r="K60" s="411">
        <f>H60-F60</f>
        <v>9</v>
      </c>
      <c r="L60" s="411">
        <v>100</v>
      </c>
      <c r="M60" s="410">
        <f>(K60*N60)-100</f>
        <v>2600</v>
      </c>
      <c r="N60" s="410">
        <v>300</v>
      </c>
      <c r="O60" s="412" t="s">
        <v>594</v>
      </c>
      <c r="P60" s="267">
        <v>44503</v>
      </c>
      <c r="Q60" s="278"/>
      <c r="R60" s="279" t="s">
        <v>598</v>
      </c>
      <c r="S60" s="268"/>
      <c r="T60" s="268"/>
      <c r="U60" s="268"/>
      <c r="V60" s="268"/>
      <c r="W60" s="268"/>
      <c r="X60" s="268"/>
      <c r="Y60" s="268"/>
      <c r="Z60" s="268"/>
      <c r="AA60" s="268"/>
      <c r="AB60" s="268"/>
      <c r="AC60" s="268"/>
      <c r="AD60" s="268"/>
      <c r="AE60" s="268"/>
      <c r="AF60" s="268"/>
      <c r="AG60" s="268"/>
      <c r="AH60" s="268"/>
      <c r="AI60" s="268"/>
      <c r="AJ60" s="268"/>
      <c r="AK60" s="268"/>
      <c r="AL60" s="268"/>
    </row>
    <row r="61" spans="1:38" s="269" customFormat="1" ht="12.75" customHeight="1">
      <c r="A61" s="420">
        <v>6</v>
      </c>
      <c r="B61" s="267">
        <v>44502</v>
      </c>
      <c r="C61" s="421"/>
      <c r="D61" s="408" t="s">
        <v>908</v>
      </c>
      <c r="E61" s="422" t="s">
        <v>596</v>
      </c>
      <c r="F61" s="406">
        <v>155</v>
      </c>
      <c r="G61" s="406">
        <v>50</v>
      </c>
      <c r="H61" s="406">
        <v>205</v>
      </c>
      <c r="I61" s="409" t="s">
        <v>909</v>
      </c>
      <c r="J61" s="410" t="s">
        <v>911</v>
      </c>
      <c r="K61" s="411">
        <f>H61-F61</f>
        <v>50</v>
      </c>
      <c r="L61" s="411">
        <v>100</v>
      </c>
      <c r="M61" s="410">
        <f>(K61*N61)-100</f>
        <v>1150</v>
      </c>
      <c r="N61" s="410">
        <v>25</v>
      </c>
      <c r="O61" s="412" t="s">
        <v>594</v>
      </c>
      <c r="P61" s="267">
        <v>44502</v>
      </c>
      <c r="Q61" s="278"/>
      <c r="R61" s="279" t="s">
        <v>598</v>
      </c>
      <c r="S61" s="268"/>
      <c r="T61" s="268"/>
      <c r="U61" s="268"/>
      <c r="V61" s="268"/>
      <c r="W61" s="268"/>
      <c r="X61" s="268"/>
      <c r="Y61" s="268"/>
      <c r="Z61" s="268"/>
      <c r="AA61" s="268"/>
      <c r="AB61" s="268"/>
      <c r="AC61" s="268"/>
      <c r="AD61" s="268"/>
      <c r="AE61" s="268"/>
      <c r="AF61" s="268"/>
      <c r="AG61" s="268"/>
      <c r="AH61" s="268"/>
      <c r="AI61" s="268"/>
      <c r="AJ61" s="268"/>
      <c r="AK61" s="268"/>
      <c r="AL61" s="268"/>
    </row>
    <row r="62" spans="1:38" s="269" customFormat="1" ht="12.75" customHeight="1">
      <c r="A62" s="328">
        <v>7</v>
      </c>
      <c r="B62" s="435">
        <v>44503</v>
      </c>
      <c r="C62" s="329"/>
      <c r="D62" s="330" t="s">
        <v>913</v>
      </c>
      <c r="E62" s="331" t="s">
        <v>596</v>
      </c>
      <c r="F62" s="292" t="s">
        <v>914</v>
      </c>
      <c r="G62" s="292">
        <v>25</v>
      </c>
      <c r="H62" s="292"/>
      <c r="I62" s="295" t="s">
        <v>915</v>
      </c>
      <c r="J62" s="334" t="s">
        <v>597</v>
      </c>
      <c r="K62" s="332"/>
      <c r="L62" s="332"/>
      <c r="M62" s="324"/>
      <c r="N62" s="324"/>
      <c r="O62" s="335"/>
      <c r="P62" s="333"/>
      <c r="Q62" s="278"/>
      <c r="R62" s="279"/>
      <c r="S62" s="268"/>
      <c r="T62" s="268"/>
      <c r="U62" s="268"/>
      <c r="V62" s="268"/>
      <c r="W62" s="268"/>
      <c r="X62" s="268"/>
      <c r="Y62" s="268"/>
      <c r="Z62" s="268"/>
      <c r="AA62" s="268"/>
      <c r="AB62" s="268"/>
      <c r="AC62" s="268"/>
      <c r="AD62" s="268"/>
      <c r="AE62" s="268"/>
      <c r="AF62" s="268"/>
      <c r="AG62" s="268"/>
      <c r="AH62" s="268"/>
      <c r="AI62" s="268"/>
      <c r="AJ62" s="268"/>
      <c r="AK62" s="268"/>
      <c r="AL62" s="268"/>
    </row>
    <row r="63" spans="1:38" s="269" customFormat="1" ht="12.75" customHeight="1">
      <c r="A63" s="420">
        <v>8</v>
      </c>
      <c r="B63" s="451">
        <v>44503</v>
      </c>
      <c r="C63" s="421"/>
      <c r="D63" s="408" t="s">
        <v>916</v>
      </c>
      <c r="E63" s="422" t="s">
        <v>596</v>
      </c>
      <c r="F63" s="406">
        <v>54</v>
      </c>
      <c r="G63" s="406">
        <v>15</v>
      </c>
      <c r="H63" s="406">
        <v>74</v>
      </c>
      <c r="I63" s="409" t="s">
        <v>917</v>
      </c>
      <c r="J63" s="410" t="s">
        <v>918</v>
      </c>
      <c r="K63" s="411">
        <f>H63-F63</f>
        <v>20</v>
      </c>
      <c r="L63" s="411">
        <v>100</v>
      </c>
      <c r="M63" s="410">
        <f>(K63*N63)-100</f>
        <v>400</v>
      </c>
      <c r="N63" s="410">
        <v>25</v>
      </c>
      <c r="O63" s="412" t="s">
        <v>594</v>
      </c>
      <c r="P63" s="267">
        <v>44503</v>
      </c>
      <c r="Q63" s="278"/>
      <c r="R63" s="279"/>
      <c r="S63" s="268"/>
      <c r="T63" s="268"/>
      <c r="U63" s="268"/>
      <c r="V63" s="268"/>
      <c r="W63" s="268"/>
      <c r="X63" s="268"/>
      <c r="Y63" s="268"/>
      <c r="Z63" s="268"/>
      <c r="AA63" s="268"/>
      <c r="AB63" s="268"/>
      <c r="AC63" s="268"/>
      <c r="AD63" s="268"/>
      <c r="AE63" s="268"/>
      <c r="AF63" s="268"/>
      <c r="AG63" s="268"/>
      <c r="AH63" s="268"/>
      <c r="AI63" s="268"/>
      <c r="AJ63" s="268"/>
      <c r="AK63" s="268"/>
      <c r="AL63" s="268"/>
    </row>
    <row r="64" spans="1:38" s="269" customFormat="1" ht="12.75" customHeight="1">
      <c r="A64" s="328">
        <v>9</v>
      </c>
      <c r="B64" s="435">
        <v>44503</v>
      </c>
      <c r="C64" s="329"/>
      <c r="D64" s="330" t="s">
        <v>906</v>
      </c>
      <c r="E64" s="331" t="s">
        <v>596</v>
      </c>
      <c r="F64" s="292" t="s">
        <v>919</v>
      </c>
      <c r="G64" s="292">
        <v>35</v>
      </c>
      <c r="H64" s="292"/>
      <c r="I64" s="295" t="s">
        <v>907</v>
      </c>
      <c r="J64" s="334" t="s">
        <v>597</v>
      </c>
      <c r="K64" s="332"/>
      <c r="L64" s="332"/>
      <c r="M64" s="324"/>
      <c r="N64" s="324"/>
      <c r="O64" s="335"/>
      <c r="P64" s="333"/>
      <c r="Q64" s="278"/>
      <c r="R64" s="279"/>
      <c r="S64" s="268"/>
      <c r="T64" s="268"/>
      <c r="U64" s="268"/>
      <c r="V64" s="268"/>
      <c r="W64" s="268"/>
      <c r="X64" s="268"/>
      <c r="Y64" s="268"/>
      <c r="Z64" s="268"/>
      <c r="AA64" s="268"/>
      <c r="AB64" s="268"/>
      <c r="AC64" s="268"/>
      <c r="AD64" s="268"/>
      <c r="AE64" s="268"/>
      <c r="AF64" s="268"/>
      <c r="AG64" s="268"/>
      <c r="AH64" s="268"/>
      <c r="AI64" s="268"/>
      <c r="AJ64" s="268"/>
      <c r="AK64" s="268"/>
      <c r="AL64" s="268"/>
    </row>
    <row r="65" spans="1:38" s="269" customFormat="1" ht="12.75" customHeight="1">
      <c r="A65" s="452">
        <v>10</v>
      </c>
      <c r="B65" s="453">
        <v>44503</v>
      </c>
      <c r="C65" s="454"/>
      <c r="D65" s="455" t="s">
        <v>920</v>
      </c>
      <c r="E65" s="456" t="s">
        <v>596</v>
      </c>
      <c r="F65" s="457">
        <v>19</v>
      </c>
      <c r="G65" s="457"/>
      <c r="H65" s="457">
        <v>0</v>
      </c>
      <c r="I65" s="458" t="s">
        <v>921</v>
      </c>
      <c r="J65" s="459" t="s">
        <v>922</v>
      </c>
      <c r="K65" s="460">
        <f>H65-F65</f>
        <v>-19</v>
      </c>
      <c r="L65" s="460">
        <v>100</v>
      </c>
      <c r="M65" s="459">
        <f>(K65*N65)-100</f>
        <v>-575</v>
      </c>
      <c r="N65" s="459">
        <v>25</v>
      </c>
      <c r="O65" s="461" t="s">
        <v>607</v>
      </c>
      <c r="P65" s="462">
        <v>44503</v>
      </c>
      <c r="Q65" s="278"/>
      <c r="R65" s="279"/>
      <c r="S65" s="268"/>
      <c r="T65" s="268"/>
      <c r="U65" s="268"/>
      <c r="V65" s="268"/>
      <c r="W65" s="268"/>
      <c r="X65" s="268"/>
      <c r="Y65" s="268"/>
      <c r="Z65" s="268"/>
      <c r="AA65" s="268"/>
      <c r="AB65" s="268"/>
      <c r="AC65" s="268"/>
      <c r="AD65" s="268"/>
      <c r="AE65" s="268"/>
      <c r="AF65" s="268"/>
      <c r="AG65" s="268"/>
      <c r="AH65" s="268"/>
      <c r="AI65" s="268"/>
      <c r="AJ65" s="268"/>
      <c r="AK65" s="268"/>
      <c r="AL65" s="268"/>
    </row>
    <row r="66" spans="1:38" s="269" customFormat="1" ht="12.75" customHeight="1">
      <c r="A66" s="328"/>
      <c r="B66" s="336"/>
      <c r="C66" s="329"/>
      <c r="D66" s="330"/>
      <c r="E66" s="331"/>
      <c r="F66" s="292"/>
      <c r="G66" s="292"/>
      <c r="H66" s="292"/>
      <c r="I66" s="295"/>
      <c r="J66" s="334"/>
      <c r="K66" s="332"/>
      <c r="L66" s="332"/>
      <c r="M66" s="324"/>
      <c r="N66" s="324"/>
      <c r="O66" s="335"/>
      <c r="P66" s="333"/>
      <c r="Q66" s="278"/>
      <c r="R66" s="279"/>
      <c r="S66" s="268"/>
      <c r="T66" s="268"/>
      <c r="U66" s="268"/>
      <c r="V66" s="268"/>
      <c r="W66" s="268"/>
      <c r="X66" s="268"/>
      <c r="Y66" s="268"/>
      <c r="Z66" s="268"/>
      <c r="AA66" s="268"/>
      <c r="AB66" s="268"/>
      <c r="AC66" s="268"/>
      <c r="AD66" s="268"/>
      <c r="AE66" s="268"/>
      <c r="AF66" s="268"/>
      <c r="AG66" s="268"/>
      <c r="AH66" s="268"/>
      <c r="AI66" s="268"/>
      <c r="AJ66" s="268"/>
      <c r="AK66" s="268"/>
      <c r="AL66" s="268"/>
    </row>
    <row r="67" spans="1:38" s="269" customFormat="1" ht="12.75" customHeight="1">
      <c r="A67" s="328"/>
      <c r="B67" s="336"/>
      <c r="C67" s="329"/>
      <c r="D67" s="330"/>
      <c r="E67" s="331"/>
      <c r="F67" s="292"/>
      <c r="G67" s="292"/>
      <c r="H67" s="292"/>
      <c r="I67" s="295"/>
      <c r="J67" s="334"/>
      <c r="K67" s="332"/>
      <c r="L67" s="332"/>
      <c r="M67" s="324"/>
      <c r="N67" s="324"/>
      <c r="O67" s="335"/>
      <c r="P67" s="333"/>
      <c r="Q67" s="278"/>
      <c r="R67" s="279"/>
      <c r="S67" s="268"/>
      <c r="T67" s="268"/>
      <c r="U67" s="268"/>
      <c r="V67" s="268"/>
      <c r="W67" s="268"/>
      <c r="X67" s="268"/>
      <c r="Y67" s="268"/>
      <c r="Z67" s="268"/>
      <c r="AA67" s="268"/>
      <c r="AB67" s="268"/>
      <c r="AC67" s="268"/>
      <c r="AD67" s="268"/>
      <c r="AE67" s="268"/>
      <c r="AF67" s="268"/>
      <c r="AG67" s="268"/>
      <c r="AH67" s="268"/>
      <c r="AI67" s="268"/>
      <c r="AJ67" s="268"/>
      <c r="AK67" s="268"/>
      <c r="AL67" s="268"/>
    </row>
    <row r="68" spans="1:3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:38" ht="14.25" customHeight="1">
      <c r="A69" s="171"/>
      <c r="B69" s="176"/>
      <c r="C69" s="176"/>
      <c r="D69" s="177"/>
      <c r="E69" s="171"/>
      <c r="F69" s="178"/>
      <c r="G69" s="171"/>
      <c r="H69" s="171"/>
      <c r="I69" s="171"/>
      <c r="J69" s="176"/>
      <c r="K69" s="179"/>
      <c r="L69" s="171"/>
      <c r="M69" s="171"/>
      <c r="N69" s="171"/>
      <c r="O69" s="180"/>
      <c r="P69" s="1"/>
      <c r="Q69" s="1"/>
      <c r="R69" s="6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1:38" ht="12.75" customHeight="1">
      <c r="A70" s="98" t="s">
        <v>619</v>
      </c>
      <c r="B70" s="181"/>
      <c r="C70" s="181"/>
      <c r="D70" s="182"/>
      <c r="E70" s="148"/>
      <c r="F70" s="6"/>
      <c r="G70" s="6"/>
      <c r="H70" s="149"/>
      <c r="I70" s="183"/>
      <c r="J70" s="1"/>
      <c r="K70" s="6"/>
      <c r="L70" s="6"/>
      <c r="M70" s="6"/>
      <c r="N70" s="1"/>
      <c r="O70" s="1"/>
      <c r="Q70" s="1"/>
      <c r="R70" s="6"/>
      <c r="S70" s="1"/>
      <c r="T70" s="1"/>
      <c r="U70" s="1"/>
      <c r="V70" s="1"/>
      <c r="W70" s="1"/>
      <c r="X70" s="1"/>
      <c r="Y70" s="1"/>
      <c r="Z70" s="1"/>
    </row>
    <row r="71" spans="1:38" ht="38.25" customHeight="1">
      <c r="A71" s="99" t="s">
        <v>16</v>
      </c>
      <c r="B71" s="100" t="s">
        <v>571</v>
      </c>
      <c r="C71" s="100"/>
      <c r="D71" s="101" t="s">
        <v>582</v>
      </c>
      <c r="E71" s="100" t="s">
        <v>583</v>
      </c>
      <c r="F71" s="100" t="s">
        <v>584</v>
      </c>
      <c r="G71" s="100" t="s">
        <v>585</v>
      </c>
      <c r="H71" s="100" t="s">
        <v>586</v>
      </c>
      <c r="I71" s="100" t="s">
        <v>587</v>
      </c>
      <c r="J71" s="99" t="s">
        <v>588</v>
      </c>
      <c r="K71" s="152" t="s">
        <v>606</v>
      </c>
      <c r="L71" s="153" t="s">
        <v>590</v>
      </c>
      <c r="M71" s="102" t="s">
        <v>591</v>
      </c>
      <c r="N71" s="100" t="s">
        <v>592</v>
      </c>
      <c r="O71" s="101" t="s">
        <v>593</v>
      </c>
      <c r="P71" s="100" t="s">
        <v>836</v>
      </c>
      <c r="Q71" s="1"/>
      <c r="R71" s="6"/>
      <c r="S71" s="1"/>
      <c r="T71" s="1"/>
      <c r="U71" s="1"/>
      <c r="V71" s="1"/>
      <c r="W71" s="1"/>
      <c r="X71" s="1"/>
      <c r="Y71" s="1"/>
      <c r="Z71" s="1"/>
    </row>
    <row r="72" spans="1:38" ht="14.25" customHeight="1">
      <c r="A72" s="308">
        <v>1</v>
      </c>
      <c r="B72" s="305">
        <v>44420</v>
      </c>
      <c r="C72" s="314"/>
      <c r="D72" s="306" t="s">
        <v>502</v>
      </c>
      <c r="E72" s="307" t="s">
        <v>596</v>
      </c>
      <c r="F72" s="308">
        <v>314</v>
      </c>
      <c r="G72" s="308">
        <v>284</v>
      </c>
      <c r="H72" s="307">
        <v>343.5</v>
      </c>
      <c r="I72" s="309" t="s">
        <v>828</v>
      </c>
      <c r="J72" s="310" t="s">
        <v>832</v>
      </c>
      <c r="K72" s="310">
        <f t="shared" ref="K72" si="25">H72-F72</f>
        <v>29.5</v>
      </c>
      <c r="L72" s="311">
        <f t="shared" ref="L72" si="26">(F72*-0.7)/100</f>
        <v>-2.198</v>
      </c>
      <c r="M72" s="312">
        <f t="shared" ref="M72" si="27">(K72+L72)/F72</f>
        <v>8.6949044585987262E-2</v>
      </c>
      <c r="N72" s="310" t="s">
        <v>594</v>
      </c>
      <c r="O72" s="313">
        <v>44455</v>
      </c>
      <c r="P72" s="310">
        <f>VLOOKUP(D72,'MidCap Intra'!B170:C663,2,0)</f>
        <v>312.45</v>
      </c>
      <c r="Q72" s="1"/>
      <c r="R72" s="1" t="s">
        <v>595</v>
      </c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 s="269" customFormat="1" ht="14.25" customHeight="1">
      <c r="A73" s="373">
        <v>2</v>
      </c>
      <c r="B73" s="374">
        <v>44488</v>
      </c>
      <c r="C73" s="375"/>
      <c r="D73" s="376" t="s">
        <v>138</v>
      </c>
      <c r="E73" s="377" t="s">
        <v>596</v>
      </c>
      <c r="F73" s="378" t="s">
        <v>855</v>
      </c>
      <c r="G73" s="378">
        <v>198</v>
      </c>
      <c r="H73" s="377"/>
      <c r="I73" s="379" t="s">
        <v>846</v>
      </c>
      <c r="J73" s="380" t="s">
        <v>597</v>
      </c>
      <c r="K73" s="380"/>
      <c r="L73" s="381"/>
      <c r="M73" s="382"/>
      <c r="N73" s="380"/>
      <c r="O73" s="383"/>
      <c r="P73" s="380"/>
      <c r="Q73" s="268"/>
      <c r="R73" s="1" t="s">
        <v>595</v>
      </c>
      <c r="S73" s="268"/>
      <c r="T73" s="268"/>
      <c r="U73" s="268"/>
      <c r="V73" s="268"/>
      <c r="W73" s="268"/>
      <c r="X73" s="268"/>
      <c r="Y73" s="268"/>
      <c r="Z73" s="268"/>
      <c r="AA73" s="268"/>
      <c r="AB73" s="268"/>
      <c r="AC73" s="268"/>
      <c r="AD73" s="268"/>
      <c r="AE73" s="268"/>
      <c r="AF73" s="268"/>
      <c r="AG73" s="268"/>
      <c r="AH73" s="268"/>
      <c r="AI73" s="268"/>
      <c r="AJ73" s="268"/>
      <c r="AK73" s="268"/>
      <c r="AL73" s="268"/>
    </row>
    <row r="74" spans="1:38" s="269" customFormat="1" ht="14.25" customHeight="1">
      <c r="A74" s="373">
        <v>3</v>
      </c>
      <c r="B74" s="374">
        <v>44490</v>
      </c>
      <c r="C74" s="375"/>
      <c r="D74" s="376" t="s">
        <v>470</v>
      </c>
      <c r="E74" s="377" t="s">
        <v>596</v>
      </c>
      <c r="F74" s="378" t="s">
        <v>856</v>
      </c>
      <c r="G74" s="378">
        <v>3700</v>
      </c>
      <c r="H74" s="377"/>
      <c r="I74" s="379" t="s">
        <v>848</v>
      </c>
      <c r="J74" s="380" t="s">
        <v>597</v>
      </c>
      <c r="K74" s="380"/>
      <c r="L74" s="381"/>
      <c r="M74" s="382"/>
      <c r="N74" s="380"/>
      <c r="O74" s="383"/>
      <c r="P74" s="380"/>
      <c r="Q74" s="268"/>
      <c r="R74" s="1" t="s">
        <v>595</v>
      </c>
      <c r="S74" s="268"/>
      <c r="T74" s="268"/>
      <c r="U74" s="268"/>
      <c r="V74" s="268"/>
      <c r="W74" s="268"/>
      <c r="X74" s="268"/>
      <c r="Y74" s="268"/>
      <c r="Z74" s="268"/>
      <c r="AA74" s="268"/>
      <c r="AB74" s="268"/>
      <c r="AC74" s="268"/>
      <c r="AD74" s="268"/>
      <c r="AE74" s="268"/>
      <c r="AF74" s="268"/>
      <c r="AG74" s="268"/>
      <c r="AH74" s="268"/>
      <c r="AI74" s="268"/>
      <c r="AJ74" s="268"/>
      <c r="AK74" s="268"/>
      <c r="AL74" s="268"/>
    </row>
    <row r="75" spans="1:38" ht="14.25" customHeight="1">
      <c r="A75" s="184"/>
      <c r="B75" s="154"/>
      <c r="C75" s="185"/>
      <c r="D75" s="109"/>
      <c r="E75" s="186"/>
      <c r="F75" s="186"/>
      <c r="G75" s="186"/>
      <c r="H75" s="186"/>
      <c r="I75" s="186"/>
      <c r="J75" s="186"/>
      <c r="K75" s="187"/>
      <c r="L75" s="188"/>
      <c r="M75" s="186"/>
      <c r="N75" s="189"/>
      <c r="O75" s="190"/>
      <c r="P75" s="190"/>
      <c r="R75" s="6"/>
      <c r="S75" s="44"/>
      <c r="T75" s="1"/>
      <c r="U75" s="1"/>
      <c r="V75" s="1"/>
      <c r="W75" s="1"/>
      <c r="X75" s="1"/>
      <c r="Y75" s="1"/>
      <c r="Z75" s="1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</row>
    <row r="76" spans="1:38" ht="12.75" customHeight="1">
      <c r="A76" s="132" t="s">
        <v>599</v>
      </c>
      <c r="B76" s="132"/>
      <c r="C76" s="132"/>
      <c r="D76" s="132"/>
      <c r="E76" s="44"/>
      <c r="F76" s="140" t="s">
        <v>601</v>
      </c>
      <c r="G76" s="59"/>
      <c r="H76" s="59"/>
      <c r="I76" s="59"/>
      <c r="J76" s="6"/>
      <c r="K76" s="162"/>
      <c r="L76" s="163"/>
      <c r="M76" s="6"/>
      <c r="N76" s="122"/>
      <c r="O76" s="191"/>
      <c r="P76" s="1"/>
      <c r="Q76" s="1"/>
      <c r="R76" s="6"/>
      <c r="S76" s="1"/>
      <c r="T76" s="1"/>
      <c r="U76" s="1"/>
      <c r="V76" s="1"/>
      <c r="W76" s="1"/>
      <c r="X76" s="1"/>
      <c r="Y76" s="1"/>
    </row>
    <row r="77" spans="1:38" ht="12.75" customHeight="1">
      <c r="A77" s="139" t="s">
        <v>600</v>
      </c>
      <c r="B77" s="132"/>
      <c r="C77" s="132"/>
      <c r="D77" s="132"/>
      <c r="E77" s="6"/>
      <c r="F77" s="140" t="s">
        <v>603</v>
      </c>
      <c r="G77" s="6"/>
      <c r="H77" s="6" t="s">
        <v>826</v>
      </c>
      <c r="I77" s="6"/>
      <c r="J77" s="1"/>
      <c r="K77" s="6"/>
      <c r="L77" s="6"/>
      <c r="M77" s="6"/>
      <c r="N77" s="1"/>
      <c r="O77" s="1"/>
      <c r="Q77" s="1"/>
      <c r="R77" s="6"/>
      <c r="S77" s="1"/>
      <c r="T77" s="1"/>
      <c r="U77" s="1"/>
      <c r="V77" s="1"/>
      <c r="W77" s="1"/>
      <c r="X77" s="1"/>
      <c r="Y77" s="1"/>
      <c r="Z77" s="1"/>
    </row>
    <row r="78" spans="1:38" ht="12.75" customHeight="1">
      <c r="A78" s="139"/>
      <c r="B78" s="132"/>
      <c r="C78" s="132"/>
      <c r="D78" s="132"/>
      <c r="E78" s="6"/>
      <c r="F78" s="140"/>
      <c r="G78" s="6"/>
      <c r="H78" s="6"/>
      <c r="I78" s="6"/>
      <c r="J78" s="1"/>
      <c r="K78" s="6"/>
      <c r="L78" s="6"/>
      <c r="M78" s="6"/>
      <c r="N78" s="1"/>
      <c r="O78" s="1"/>
      <c r="Q78" s="1"/>
      <c r="R78" s="59"/>
      <c r="S78" s="1"/>
      <c r="T78" s="1"/>
      <c r="U78" s="1"/>
      <c r="V78" s="1"/>
      <c r="W78" s="1"/>
      <c r="X78" s="1"/>
      <c r="Y78" s="1"/>
      <c r="Z78" s="1"/>
    </row>
    <row r="79" spans="1:38" ht="12.75" customHeight="1">
      <c r="A79" s="1"/>
      <c r="B79" s="147" t="s">
        <v>620</v>
      </c>
      <c r="C79" s="147"/>
      <c r="D79" s="147"/>
      <c r="E79" s="147"/>
      <c r="F79" s="148"/>
      <c r="G79" s="6"/>
      <c r="H79" s="6"/>
      <c r="I79" s="149"/>
      <c r="J79" s="150"/>
      <c r="K79" s="151"/>
      <c r="L79" s="150"/>
      <c r="M79" s="6"/>
      <c r="N79" s="1"/>
      <c r="O79" s="1"/>
      <c r="Q79" s="1"/>
      <c r="R79" s="59"/>
      <c r="S79" s="1"/>
      <c r="T79" s="1"/>
      <c r="U79" s="1"/>
      <c r="V79" s="1"/>
      <c r="W79" s="1"/>
      <c r="X79" s="1"/>
      <c r="Y79" s="1"/>
      <c r="Z79" s="1"/>
    </row>
    <row r="80" spans="1:38" ht="38.25" customHeight="1">
      <c r="A80" s="99" t="s">
        <v>16</v>
      </c>
      <c r="B80" s="100" t="s">
        <v>571</v>
      </c>
      <c r="C80" s="100"/>
      <c r="D80" s="101" t="s">
        <v>582</v>
      </c>
      <c r="E80" s="100" t="s">
        <v>583</v>
      </c>
      <c r="F80" s="100" t="s">
        <v>584</v>
      </c>
      <c r="G80" s="100" t="s">
        <v>605</v>
      </c>
      <c r="H80" s="100" t="s">
        <v>586</v>
      </c>
      <c r="I80" s="100" t="s">
        <v>587</v>
      </c>
      <c r="J80" s="192" t="s">
        <v>588</v>
      </c>
      <c r="K80" s="152" t="s">
        <v>606</v>
      </c>
      <c r="L80" s="166" t="s">
        <v>614</v>
      </c>
      <c r="M80" s="100" t="s">
        <v>615</v>
      </c>
      <c r="N80" s="153" t="s">
        <v>590</v>
      </c>
      <c r="O80" s="102" t="s">
        <v>591</v>
      </c>
      <c r="P80" s="100" t="s">
        <v>592</v>
      </c>
      <c r="Q80" s="101" t="s">
        <v>593</v>
      </c>
      <c r="R80" s="59"/>
      <c r="S80" s="1"/>
      <c r="T80" s="1"/>
      <c r="U80" s="1"/>
      <c r="V80" s="1"/>
      <c r="W80" s="1"/>
      <c r="X80" s="1"/>
      <c r="Y80" s="1"/>
      <c r="Z80" s="1"/>
    </row>
    <row r="81" spans="1:38" ht="14.25" customHeight="1">
      <c r="A81" s="113"/>
      <c r="B81" s="115"/>
      <c r="C81" s="193"/>
      <c r="D81" s="116"/>
      <c r="E81" s="117"/>
      <c r="F81" s="194"/>
      <c r="G81" s="113"/>
      <c r="H81" s="117"/>
      <c r="I81" s="118"/>
      <c r="J81" s="195"/>
      <c r="K81" s="195"/>
      <c r="L81" s="196"/>
      <c r="M81" s="107"/>
      <c r="N81" s="196"/>
      <c r="O81" s="197"/>
      <c r="P81" s="198"/>
      <c r="Q81" s="199"/>
      <c r="R81" s="160"/>
      <c r="S81" s="126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38" ht="14.25" customHeight="1">
      <c r="A82" s="113"/>
      <c r="B82" s="115"/>
      <c r="C82" s="193"/>
      <c r="D82" s="116"/>
      <c r="E82" s="117"/>
      <c r="F82" s="194"/>
      <c r="G82" s="113"/>
      <c r="H82" s="117"/>
      <c r="I82" s="118"/>
      <c r="J82" s="195"/>
      <c r="K82" s="195"/>
      <c r="L82" s="196"/>
      <c r="M82" s="107"/>
      <c r="N82" s="196"/>
      <c r="O82" s="197"/>
      <c r="P82" s="198"/>
      <c r="Q82" s="199"/>
      <c r="R82" s="160"/>
      <c r="S82" s="126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38" ht="14.25" customHeight="1">
      <c r="A83" s="113"/>
      <c r="B83" s="115"/>
      <c r="C83" s="193"/>
      <c r="D83" s="116"/>
      <c r="E83" s="117"/>
      <c r="F83" s="194"/>
      <c r="G83" s="113"/>
      <c r="H83" s="117"/>
      <c r="I83" s="118"/>
      <c r="J83" s="195"/>
      <c r="K83" s="195"/>
      <c r="L83" s="196"/>
      <c r="M83" s="107"/>
      <c r="N83" s="196"/>
      <c r="O83" s="197"/>
      <c r="P83" s="198"/>
      <c r="Q83" s="199"/>
      <c r="R83" s="6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:38" ht="14.25" customHeight="1">
      <c r="A84" s="113"/>
      <c r="B84" s="115"/>
      <c r="C84" s="193"/>
      <c r="D84" s="116"/>
      <c r="E84" s="117"/>
      <c r="F84" s="195"/>
      <c r="G84" s="113"/>
      <c r="H84" s="117"/>
      <c r="I84" s="118"/>
      <c r="J84" s="195"/>
      <c r="K84" s="195"/>
      <c r="L84" s="196"/>
      <c r="M84" s="107"/>
      <c r="N84" s="196"/>
      <c r="O84" s="197"/>
      <c r="P84" s="198"/>
      <c r="Q84" s="199"/>
      <c r="R84" s="6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1:38" ht="14.25" customHeight="1">
      <c r="A85" s="113"/>
      <c r="B85" s="115"/>
      <c r="C85" s="193"/>
      <c r="D85" s="116"/>
      <c r="E85" s="117"/>
      <c r="F85" s="195"/>
      <c r="G85" s="113"/>
      <c r="H85" s="117"/>
      <c r="I85" s="118"/>
      <c r="J85" s="195"/>
      <c r="K85" s="195"/>
      <c r="L85" s="196"/>
      <c r="M85" s="107"/>
      <c r="N85" s="196"/>
      <c r="O85" s="197"/>
      <c r="P85" s="198"/>
      <c r="Q85" s="199"/>
      <c r="R85" s="6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 ht="14.25" customHeight="1">
      <c r="A86" s="113"/>
      <c r="B86" s="115"/>
      <c r="C86" s="193"/>
      <c r="D86" s="116"/>
      <c r="E86" s="117"/>
      <c r="F86" s="194"/>
      <c r="G86" s="113"/>
      <c r="H86" s="117"/>
      <c r="I86" s="118"/>
      <c r="J86" s="195"/>
      <c r="K86" s="195"/>
      <c r="L86" s="196"/>
      <c r="M86" s="107"/>
      <c r="N86" s="196"/>
      <c r="O86" s="197"/>
      <c r="P86" s="198"/>
      <c r="Q86" s="199"/>
      <c r="R86" s="6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ht="14.25" customHeight="1">
      <c r="A87" s="113"/>
      <c r="B87" s="115"/>
      <c r="C87" s="193"/>
      <c r="D87" s="116"/>
      <c r="E87" s="117"/>
      <c r="F87" s="194"/>
      <c r="G87" s="113"/>
      <c r="H87" s="117"/>
      <c r="I87" s="118"/>
      <c r="J87" s="195"/>
      <c r="K87" s="195"/>
      <c r="L87" s="195"/>
      <c r="M87" s="195"/>
      <c r="N87" s="196"/>
      <c r="O87" s="200"/>
      <c r="P87" s="198"/>
      <c r="Q87" s="199"/>
      <c r="R87" s="6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:38" ht="14.25" customHeight="1">
      <c r="A88" s="113"/>
      <c r="B88" s="115"/>
      <c r="C88" s="193"/>
      <c r="D88" s="116"/>
      <c r="E88" s="117"/>
      <c r="F88" s="195"/>
      <c r="G88" s="113"/>
      <c r="H88" s="117"/>
      <c r="I88" s="118"/>
      <c r="J88" s="195"/>
      <c r="K88" s="195"/>
      <c r="L88" s="196"/>
      <c r="M88" s="107"/>
      <c r="N88" s="196"/>
      <c r="O88" s="197"/>
      <c r="P88" s="198"/>
      <c r="Q88" s="199"/>
      <c r="R88" s="160"/>
      <c r="S88" s="126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 ht="14.25" customHeight="1">
      <c r="A89" s="113"/>
      <c r="B89" s="115"/>
      <c r="C89" s="193"/>
      <c r="D89" s="116"/>
      <c r="E89" s="117"/>
      <c r="F89" s="194"/>
      <c r="G89" s="113"/>
      <c r="H89" s="117"/>
      <c r="I89" s="118"/>
      <c r="J89" s="201"/>
      <c r="K89" s="201"/>
      <c r="L89" s="201"/>
      <c r="M89" s="201"/>
      <c r="N89" s="202"/>
      <c r="O89" s="197"/>
      <c r="P89" s="119"/>
      <c r="Q89" s="199"/>
      <c r="R89" s="160"/>
      <c r="S89" s="126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 ht="12.75" customHeight="1">
      <c r="A90" s="139"/>
      <c r="B90" s="132"/>
      <c r="C90" s="132"/>
      <c r="D90" s="132"/>
      <c r="E90" s="6"/>
      <c r="F90" s="140"/>
      <c r="G90" s="6"/>
      <c r="H90" s="6"/>
      <c r="I90" s="6"/>
      <c r="J90" s="1"/>
      <c r="K90" s="6"/>
      <c r="L90" s="6"/>
      <c r="M90" s="6"/>
      <c r="N90" s="1"/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38" ht="12.75" customHeight="1">
      <c r="A91" s="139"/>
      <c r="B91" s="132"/>
      <c r="C91" s="132"/>
      <c r="D91" s="132"/>
      <c r="E91" s="6"/>
      <c r="F91" s="140"/>
      <c r="G91" s="59"/>
      <c r="H91" s="44"/>
      <c r="I91" s="59"/>
      <c r="J91" s="6"/>
      <c r="K91" s="162"/>
      <c r="L91" s="163"/>
      <c r="M91" s="6"/>
      <c r="N91" s="122"/>
      <c r="O91" s="164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38" ht="12.75" customHeight="1">
      <c r="A92" s="59"/>
      <c r="B92" s="121"/>
      <c r="C92" s="121"/>
      <c r="D92" s="44"/>
      <c r="E92" s="59"/>
      <c r="F92" s="59"/>
      <c r="G92" s="59"/>
      <c r="H92" s="44"/>
      <c r="I92" s="59"/>
      <c r="J92" s="6"/>
      <c r="K92" s="162"/>
      <c r="L92" s="163"/>
      <c r="M92" s="6"/>
      <c r="N92" s="122"/>
      <c r="O92" s="164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38" ht="12.75" customHeight="1">
      <c r="A93" s="44"/>
      <c r="B93" s="203" t="s">
        <v>621</v>
      </c>
      <c r="C93" s="203"/>
      <c r="D93" s="203"/>
      <c r="E93" s="203"/>
      <c r="F93" s="6"/>
      <c r="G93" s="6"/>
      <c r="H93" s="150"/>
      <c r="I93" s="6"/>
      <c r="J93" s="150"/>
      <c r="K93" s="151"/>
      <c r="L93" s="6"/>
      <c r="M93" s="6"/>
      <c r="N93" s="1"/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38" ht="38.25" customHeight="1">
      <c r="A94" s="99" t="s">
        <v>16</v>
      </c>
      <c r="B94" s="100" t="s">
        <v>571</v>
      </c>
      <c r="C94" s="100"/>
      <c r="D94" s="101" t="s">
        <v>582</v>
      </c>
      <c r="E94" s="100" t="s">
        <v>583</v>
      </c>
      <c r="F94" s="100" t="s">
        <v>584</v>
      </c>
      <c r="G94" s="100" t="s">
        <v>622</v>
      </c>
      <c r="H94" s="100" t="s">
        <v>623</v>
      </c>
      <c r="I94" s="100" t="s">
        <v>587</v>
      </c>
      <c r="J94" s="204" t="s">
        <v>588</v>
      </c>
      <c r="K94" s="100" t="s">
        <v>589</v>
      </c>
      <c r="L94" s="100" t="s">
        <v>624</v>
      </c>
      <c r="M94" s="100" t="s">
        <v>592</v>
      </c>
      <c r="N94" s="101" t="s">
        <v>593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38" ht="12.75" customHeight="1">
      <c r="A95" s="205">
        <v>1</v>
      </c>
      <c r="B95" s="206">
        <v>41579</v>
      </c>
      <c r="C95" s="206"/>
      <c r="D95" s="207" t="s">
        <v>625</v>
      </c>
      <c r="E95" s="208" t="s">
        <v>626</v>
      </c>
      <c r="F95" s="209">
        <v>82</v>
      </c>
      <c r="G95" s="208" t="s">
        <v>627</v>
      </c>
      <c r="H95" s="208">
        <v>100</v>
      </c>
      <c r="I95" s="210">
        <v>100</v>
      </c>
      <c r="J95" s="211" t="s">
        <v>628</v>
      </c>
      <c r="K95" s="212">
        <f t="shared" ref="K95:K147" si="28">H95-F95</f>
        <v>18</v>
      </c>
      <c r="L95" s="213">
        <f t="shared" ref="L95:L147" si="29">K95/F95</f>
        <v>0.21951219512195122</v>
      </c>
      <c r="M95" s="208" t="s">
        <v>594</v>
      </c>
      <c r="N95" s="214">
        <v>42657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38" ht="12.75" customHeight="1">
      <c r="A96" s="205">
        <v>2</v>
      </c>
      <c r="B96" s="206">
        <v>41794</v>
      </c>
      <c r="C96" s="206"/>
      <c r="D96" s="207" t="s">
        <v>629</v>
      </c>
      <c r="E96" s="208" t="s">
        <v>596</v>
      </c>
      <c r="F96" s="209">
        <v>257</v>
      </c>
      <c r="G96" s="208" t="s">
        <v>627</v>
      </c>
      <c r="H96" s="208">
        <v>300</v>
      </c>
      <c r="I96" s="210">
        <v>300</v>
      </c>
      <c r="J96" s="211" t="s">
        <v>628</v>
      </c>
      <c r="K96" s="212">
        <f t="shared" si="28"/>
        <v>43</v>
      </c>
      <c r="L96" s="213">
        <f t="shared" si="29"/>
        <v>0.16731517509727625</v>
      </c>
      <c r="M96" s="208" t="s">
        <v>594</v>
      </c>
      <c r="N96" s="214">
        <v>41822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205">
        <v>3</v>
      </c>
      <c r="B97" s="206">
        <v>41828</v>
      </c>
      <c r="C97" s="206"/>
      <c r="D97" s="207" t="s">
        <v>630</v>
      </c>
      <c r="E97" s="208" t="s">
        <v>596</v>
      </c>
      <c r="F97" s="209">
        <v>393</v>
      </c>
      <c r="G97" s="208" t="s">
        <v>627</v>
      </c>
      <c r="H97" s="208">
        <v>468</v>
      </c>
      <c r="I97" s="210">
        <v>468</v>
      </c>
      <c r="J97" s="211" t="s">
        <v>628</v>
      </c>
      <c r="K97" s="212">
        <f t="shared" si="28"/>
        <v>75</v>
      </c>
      <c r="L97" s="213">
        <f t="shared" si="29"/>
        <v>0.19083969465648856</v>
      </c>
      <c r="M97" s="208" t="s">
        <v>594</v>
      </c>
      <c r="N97" s="214">
        <v>41863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205">
        <v>4</v>
      </c>
      <c r="B98" s="206">
        <v>41857</v>
      </c>
      <c r="C98" s="206"/>
      <c r="D98" s="207" t="s">
        <v>631</v>
      </c>
      <c r="E98" s="208" t="s">
        <v>596</v>
      </c>
      <c r="F98" s="209">
        <v>205</v>
      </c>
      <c r="G98" s="208" t="s">
        <v>627</v>
      </c>
      <c r="H98" s="208">
        <v>275</v>
      </c>
      <c r="I98" s="210">
        <v>250</v>
      </c>
      <c r="J98" s="211" t="s">
        <v>628</v>
      </c>
      <c r="K98" s="212">
        <f t="shared" si="28"/>
        <v>70</v>
      </c>
      <c r="L98" s="213">
        <f t="shared" si="29"/>
        <v>0.34146341463414637</v>
      </c>
      <c r="M98" s="208" t="s">
        <v>594</v>
      </c>
      <c r="N98" s="214">
        <v>41962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205">
        <v>5</v>
      </c>
      <c r="B99" s="206">
        <v>41886</v>
      </c>
      <c r="C99" s="206"/>
      <c r="D99" s="207" t="s">
        <v>632</v>
      </c>
      <c r="E99" s="208" t="s">
        <v>596</v>
      </c>
      <c r="F99" s="209">
        <v>162</v>
      </c>
      <c r="G99" s="208" t="s">
        <v>627</v>
      </c>
      <c r="H99" s="208">
        <v>190</v>
      </c>
      <c r="I99" s="210">
        <v>190</v>
      </c>
      <c r="J99" s="211" t="s">
        <v>628</v>
      </c>
      <c r="K99" s="212">
        <f t="shared" si="28"/>
        <v>28</v>
      </c>
      <c r="L99" s="213">
        <f t="shared" si="29"/>
        <v>0.1728395061728395</v>
      </c>
      <c r="M99" s="208" t="s">
        <v>594</v>
      </c>
      <c r="N99" s="214">
        <v>42006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205">
        <v>6</v>
      </c>
      <c r="B100" s="206">
        <v>41886</v>
      </c>
      <c r="C100" s="206"/>
      <c r="D100" s="207" t="s">
        <v>633</v>
      </c>
      <c r="E100" s="208" t="s">
        <v>596</v>
      </c>
      <c r="F100" s="209">
        <v>75</v>
      </c>
      <c r="G100" s="208" t="s">
        <v>627</v>
      </c>
      <c r="H100" s="208">
        <v>91.5</v>
      </c>
      <c r="I100" s="210" t="s">
        <v>634</v>
      </c>
      <c r="J100" s="211" t="s">
        <v>635</v>
      </c>
      <c r="K100" s="212">
        <f t="shared" si="28"/>
        <v>16.5</v>
      </c>
      <c r="L100" s="213">
        <f t="shared" si="29"/>
        <v>0.22</v>
      </c>
      <c r="M100" s="208" t="s">
        <v>594</v>
      </c>
      <c r="N100" s="214">
        <v>41954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205">
        <v>7</v>
      </c>
      <c r="B101" s="206">
        <v>41913</v>
      </c>
      <c r="C101" s="206"/>
      <c r="D101" s="207" t="s">
        <v>636</v>
      </c>
      <c r="E101" s="208" t="s">
        <v>596</v>
      </c>
      <c r="F101" s="209">
        <v>850</v>
      </c>
      <c r="G101" s="208" t="s">
        <v>627</v>
      </c>
      <c r="H101" s="208">
        <v>982.5</v>
      </c>
      <c r="I101" s="210">
        <v>1050</v>
      </c>
      <c r="J101" s="211" t="s">
        <v>637</v>
      </c>
      <c r="K101" s="212">
        <f t="shared" si="28"/>
        <v>132.5</v>
      </c>
      <c r="L101" s="213">
        <f t="shared" si="29"/>
        <v>0.15588235294117647</v>
      </c>
      <c r="M101" s="208" t="s">
        <v>594</v>
      </c>
      <c r="N101" s="214">
        <v>42039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205">
        <v>8</v>
      </c>
      <c r="B102" s="206">
        <v>41913</v>
      </c>
      <c r="C102" s="206"/>
      <c r="D102" s="207" t="s">
        <v>638</v>
      </c>
      <c r="E102" s="208" t="s">
        <v>596</v>
      </c>
      <c r="F102" s="209">
        <v>475</v>
      </c>
      <c r="G102" s="208" t="s">
        <v>627</v>
      </c>
      <c r="H102" s="208">
        <v>515</v>
      </c>
      <c r="I102" s="210">
        <v>600</v>
      </c>
      <c r="J102" s="211" t="s">
        <v>639</v>
      </c>
      <c r="K102" s="212">
        <f t="shared" si="28"/>
        <v>40</v>
      </c>
      <c r="L102" s="213">
        <f t="shared" si="29"/>
        <v>8.4210526315789472E-2</v>
      </c>
      <c r="M102" s="208" t="s">
        <v>594</v>
      </c>
      <c r="N102" s="214">
        <v>41939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205">
        <v>9</v>
      </c>
      <c r="B103" s="206">
        <v>41913</v>
      </c>
      <c r="C103" s="206"/>
      <c r="D103" s="207" t="s">
        <v>640</v>
      </c>
      <c r="E103" s="208" t="s">
        <v>596</v>
      </c>
      <c r="F103" s="209">
        <v>86</v>
      </c>
      <c r="G103" s="208" t="s">
        <v>627</v>
      </c>
      <c r="H103" s="208">
        <v>99</v>
      </c>
      <c r="I103" s="210">
        <v>140</v>
      </c>
      <c r="J103" s="211" t="s">
        <v>641</v>
      </c>
      <c r="K103" s="212">
        <f t="shared" si="28"/>
        <v>13</v>
      </c>
      <c r="L103" s="213">
        <f t="shared" si="29"/>
        <v>0.15116279069767441</v>
      </c>
      <c r="M103" s="208" t="s">
        <v>594</v>
      </c>
      <c r="N103" s="214">
        <v>41939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205">
        <v>10</v>
      </c>
      <c r="B104" s="206">
        <v>41926</v>
      </c>
      <c r="C104" s="206"/>
      <c r="D104" s="207" t="s">
        <v>642</v>
      </c>
      <c r="E104" s="208" t="s">
        <v>596</v>
      </c>
      <c r="F104" s="209">
        <v>496.6</v>
      </c>
      <c r="G104" s="208" t="s">
        <v>627</v>
      </c>
      <c r="H104" s="208">
        <v>621</v>
      </c>
      <c r="I104" s="210">
        <v>580</v>
      </c>
      <c r="J104" s="211" t="s">
        <v>628</v>
      </c>
      <c r="K104" s="212">
        <f t="shared" si="28"/>
        <v>124.39999999999998</v>
      </c>
      <c r="L104" s="213">
        <f t="shared" si="29"/>
        <v>0.25050342327829234</v>
      </c>
      <c r="M104" s="208" t="s">
        <v>594</v>
      </c>
      <c r="N104" s="214">
        <v>42605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205">
        <v>11</v>
      </c>
      <c r="B105" s="206">
        <v>41926</v>
      </c>
      <c r="C105" s="206"/>
      <c r="D105" s="207" t="s">
        <v>643</v>
      </c>
      <c r="E105" s="208" t="s">
        <v>596</v>
      </c>
      <c r="F105" s="209">
        <v>2481.9</v>
      </c>
      <c r="G105" s="208" t="s">
        <v>627</v>
      </c>
      <c r="H105" s="208">
        <v>2840</v>
      </c>
      <c r="I105" s="210">
        <v>2870</v>
      </c>
      <c r="J105" s="211" t="s">
        <v>644</v>
      </c>
      <c r="K105" s="212">
        <f t="shared" si="28"/>
        <v>358.09999999999991</v>
      </c>
      <c r="L105" s="213">
        <f t="shared" si="29"/>
        <v>0.14428462065353154</v>
      </c>
      <c r="M105" s="208" t="s">
        <v>594</v>
      </c>
      <c r="N105" s="214">
        <v>42017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205">
        <v>12</v>
      </c>
      <c r="B106" s="206">
        <v>41928</v>
      </c>
      <c r="C106" s="206"/>
      <c r="D106" s="207" t="s">
        <v>645</v>
      </c>
      <c r="E106" s="208" t="s">
        <v>596</v>
      </c>
      <c r="F106" s="209">
        <v>84.5</v>
      </c>
      <c r="G106" s="208" t="s">
        <v>627</v>
      </c>
      <c r="H106" s="208">
        <v>93</v>
      </c>
      <c r="I106" s="210">
        <v>110</v>
      </c>
      <c r="J106" s="211" t="s">
        <v>646</v>
      </c>
      <c r="K106" s="212">
        <f t="shared" si="28"/>
        <v>8.5</v>
      </c>
      <c r="L106" s="213">
        <f t="shared" si="29"/>
        <v>0.10059171597633136</v>
      </c>
      <c r="M106" s="208" t="s">
        <v>594</v>
      </c>
      <c r="N106" s="214">
        <v>41939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205">
        <v>13</v>
      </c>
      <c r="B107" s="206">
        <v>41928</v>
      </c>
      <c r="C107" s="206"/>
      <c r="D107" s="207" t="s">
        <v>647</v>
      </c>
      <c r="E107" s="208" t="s">
        <v>596</v>
      </c>
      <c r="F107" s="209">
        <v>401</v>
      </c>
      <c r="G107" s="208" t="s">
        <v>627</v>
      </c>
      <c r="H107" s="208">
        <v>428</v>
      </c>
      <c r="I107" s="210">
        <v>450</v>
      </c>
      <c r="J107" s="211" t="s">
        <v>648</v>
      </c>
      <c r="K107" s="212">
        <f t="shared" si="28"/>
        <v>27</v>
      </c>
      <c r="L107" s="213">
        <f t="shared" si="29"/>
        <v>6.7331670822942641E-2</v>
      </c>
      <c r="M107" s="208" t="s">
        <v>594</v>
      </c>
      <c r="N107" s="214">
        <v>42020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205">
        <v>14</v>
      </c>
      <c r="B108" s="206">
        <v>41928</v>
      </c>
      <c r="C108" s="206"/>
      <c r="D108" s="207" t="s">
        <v>649</v>
      </c>
      <c r="E108" s="208" t="s">
        <v>596</v>
      </c>
      <c r="F108" s="209">
        <v>101</v>
      </c>
      <c r="G108" s="208" t="s">
        <v>627</v>
      </c>
      <c r="H108" s="208">
        <v>112</v>
      </c>
      <c r="I108" s="210">
        <v>120</v>
      </c>
      <c r="J108" s="211" t="s">
        <v>650</v>
      </c>
      <c r="K108" s="212">
        <f t="shared" si="28"/>
        <v>11</v>
      </c>
      <c r="L108" s="213">
        <f t="shared" si="29"/>
        <v>0.10891089108910891</v>
      </c>
      <c r="M108" s="208" t="s">
        <v>594</v>
      </c>
      <c r="N108" s="214">
        <v>41939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205">
        <v>15</v>
      </c>
      <c r="B109" s="206">
        <v>41954</v>
      </c>
      <c r="C109" s="206"/>
      <c r="D109" s="207" t="s">
        <v>651</v>
      </c>
      <c r="E109" s="208" t="s">
        <v>596</v>
      </c>
      <c r="F109" s="209">
        <v>59</v>
      </c>
      <c r="G109" s="208" t="s">
        <v>627</v>
      </c>
      <c r="H109" s="208">
        <v>76</v>
      </c>
      <c r="I109" s="210">
        <v>76</v>
      </c>
      <c r="J109" s="211" t="s">
        <v>628</v>
      </c>
      <c r="K109" s="212">
        <f t="shared" si="28"/>
        <v>17</v>
      </c>
      <c r="L109" s="213">
        <f t="shared" si="29"/>
        <v>0.28813559322033899</v>
      </c>
      <c r="M109" s="208" t="s">
        <v>594</v>
      </c>
      <c r="N109" s="214">
        <v>43032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205">
        <v>16</v>
      </c>
      <c r="B110" s="206">
        <v>41954</v>
      </c>
      <c r="C110" s="206"/>
      <c r="D110" s="207" t="s">
        <v>640</v>
      </c>
      <c r="E110" s="208" t="s">
        <v>596</v>
      </c>
      <c r="F110" s="209">
        <v>99</v>
      </c>
      <c r="G110" s="208" t="s">
        <v>627</v>
      </c>
      <c r="H110" s="208">
        <v>120</v>
      </c>
      <c r="I110" s="210">
        <v>120</v>
      </c>
      <c r="J110" s="211" t="s">
        <v>608</v>
      </c>
      <c r="K110" s="212">
        <f t="shared" si="28"/>
        <v>21</v>
      </c>
      <c r="L110" s="213">
        <f t="shared" si="29"/>
        <v>0.21212121212121213</v>
      </c>
      <c r="M110" s="208" t="s">
        <v>594</v>
      </c>
      <c r="N110" s="214">
        <v>41960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205">
        <v>17</v>
      </c>
      <c r="B111" s="206">
        <v>41956</v>
      </c>
      <c r="C111" s="206"/>
      <c r="D111" s="207" t="s">
        <v>652</v>
      </c>
      <c r="E111" s="208" t="s">
        <v>596</v>
      </c>
      <c r="F111" s="209">
        <v>22</v>
      </c>
      <c r="G111" s="208" t="s">
        <v>627</v>
      </c>
      <c r="H111" s="208">
        <v>33.549999999999997</v>
      </c>
      <c r="I111" s="210">
        <v>32</v>
      </c>
      <c r="J111" s="211" t="s">
        <v>653</v>
      </c>
      <c r="K111" s="212">
        <f t="shared" si="28"/>
        <v>11.549999999999997</v>
      </c>
      <c r="L111" s="213">
        <f t="shared" si="29"/>
        <v>0.52499999999999991</v>
      </c>
      <c r="M111" s="208" t="s">
        <v>594</v>
      </c>
      <c r="N111" s="214">
        <v>42188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205">
        <v>18</v>
      </c>
      <c r="B112" s="206">
        <v>41976</v>
      </c>
      <c r="C112" s="206"/>
      <c r="D112" s="207" t="s">
        <v>654</v>
      </c>
      <c r="E112" s="208" t="s">
        <v>596</v>
      </c>
      <c r="F112" s="209">
        <v>440</v>
      </c>
      <c r="G112" s="208" t="s">
        <v>627</v>
      </c>
      <c r="H112" s="208">
        <v>520</v>
      </c>
      <c r="I112" s="210">
        <v>520</v>
      </c>
      <c r="J112" s="211" t="s">
        <v>655</v>
      </c>
      <c r="K112" s="212">
        <f t="shared" si="28"/>
        <v>80</v>
      </c>
      <c r="L112" s="213">
        <f t="shared" si="29"/>
        <v>0.18181818181818182</v>
      </c>
      <c r="M112" s="208" t="s">
        <v>594</v>
      </c>
      <c r="N112" s="214">
        <v>42208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205">
        <v>19</v>
      </c>
      <c r="B113" s="206">
        <v>41976</v>
      </c>
      <c r="C113" s="206"/>
      <c r="D113" s="207" t="s">
        <v>656</v>
      </c>
      <c r="E113" s="208" t="s">
        <v>596</v>
      </c>
      <c r="F113" s="209">
        <v>360</v>
      </c>
      <c r="G113" s="208" t="s">
        <v>627</v>
      </c>
      <c r="H113" s="208">
        <v>427</v>
      </c>
      <c r="I113" s="210">
        <v>425</v>
      </c>
      <c r="J113" s="211" t="s">
        <v>657</v>
      </c>
      <c r="K113" s="212">
        <f t="shared" si="28"/>
        <v>67</v>
      </c>
      <c r="L113" s="213">
        <f t="shared" si="29"/>
        <v>0.18611111111111112</v>
      </c>
      <c r="M113" s="208" t="s">
        <v>594</v>
      </c>
      <c r="N113" s="214">
        <v>42058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205">
        <v>20</v>
      </c>
      <c r="B114" s="206">
        <v>42012</v>
      </c>
      <c r="C114" s="206"/>
      <c r="D114" s="207" t="s">
        <v>658</v>
      </c>
      <c r="E114" s="208" t="s">
        <v>596</v>
      </c>
      <c r="F114" s="209">
        <v>360</v>
      </c>
      <c r="G114" s="208" t="s">
        <v>627</v>
      </c>
      <c r="H114" s="208">
        <v>455</v>
      </c>
      <c r="I114" s="210">
        <v>420</v>
      </c>
      <c r="J114" s="211" t="s">
        <v>659</v>
      </c>
      <c r="K114" s="212">
        <f t="shared" si="28"/>
        <v>95</v>
      </c>
      <c r="L114" s="213">
        <f t="shared" si="29"/>
        <v>0.2638888888888889</v>
      </c>
      <c r="M114" s="208" t="s">
        <v>594</v>
      </c>
      <c r="N114" s="214">
        <v>42024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205">
        <v>21</v>
      </c>
      <c r="B115" s="206">
        <v>42012</v>
      </c>
      <c r="C115" s="206"/>
      <c r="D115" s="207" t="s">
        <v>660</v>
      </c>
      <c r="E115" s="208" t="s">
        <v>596</v>
      </c>
      <c r="F115" s="209">
        <v>130</v>
      </c>
      <c r="G115" s="208"/>
      <c r="H115" s="208">
        <v>175.5</v>
      </c>
      <c r="I115" s="210">
        <v>165</v>
      </c>
      <c r="J115" s="211" t="s">
        <v>661</v>
      </c>
      <c r="K115" s="212">
        <f t="shared" si="28"/>
        <v>45.5</v>
      </c>
      <c r="L115" s="213">
        <f t="shared" si="29"/>
        <v>0.35</v>
      </c>
      <c r="M115" s="208" t="s">
        <v>594</v>
      </c>
      <c r="N115" s="214">
        <v>43088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205">
        <v>22</v>
      </c>
      <c r="B116" s="206">
        <v>42040</v>
      </c>
      <c r="C116" s="206"/>
      <c r="D116" s="207" t="s">
        <v>385</v>
      </c>
      <c r="E116" s="208" t="s">
        <v>626</v>
      </c>
      <c r="F116" s="209">
        <v>98</v>
      </c>
      <c r="G116" s="208"/>
      <c r="H116" s="208">
        <v>120</v>
      </c>
      <c r="I116" s="210">
        <v>120</v>
      </c>
      <c r="J116" s="211" t="s">
        <v>628</v>
      </c>
      <c r="K116" s="212">
        <f t="shared" si="28"/>
        <v>22</v>
      </c>
      <c r="L116" s="213">
        <f t="shared" si="29"/>
        <v>0.22448979591836735</v>
      </c>
      <c r="M116" s="208" t="s">
        <v>594</v>
      </c>
      <c r="N116" s="214">
        <v>42753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205">
        <v>23</v>
      </c>
      <c r="B117" s="206">
        <v>42040</v>
      </c>
      <c r="C117" s="206"/>
      <c r="D117" s="207" t="s">
        <v>662</v>
      </c>
      <c r="E117" s="208" t="s">
        <v>626</v>
      </c>
      <c r="F117" s="209">
        <v>196</v>
      </c>
      <c r="G117" s="208"/>
      <c r="H117" s="208">
        <v>262</v>
      </c>
      <c r="I117" s="210">
        <v>255</v>
      </c>
      <c r="J117" s="211" t="s">
        <v>628</v>
      </c>
      <c r="K117" s="212">
        <f t="shared" si="28"/>
        <v>66</v>
      </c>
      <c r="L117" s="213">
        <f t="shared" si="29"/>
        <v>0.33673469387755101</v>
      </c>
      <c r="M117" s="208" t="s">
        <v>594</v>
      </c>
      <c r="N117" s="214">
        <v>42599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215">
        <v>24</v>
      </c>
      <c r="B118" s="216">
        <v>42067</v>
      </c>
      <c r="C118" s="216"/>
      <c r="D118" s="217" t="s">
        <v>384</v>
      </c>
      <c r="E118" s="218" t="s">
        <v>626</v>
      </c>
      <c r="F118" s="219">
        <v>235</v>
      </c>
      <c r="G118" s="219"/>
      <c r="H118" s="220">
        <v>77</v>
      </c>
      <c r="I118" s="220" t="s">
        <v>663</v>
      </c>
      <c r="J118" s="221" t="s">
        <v>664</v>
      </c>
      <c r="K118" s="222">
        <f t="shared" si="28"/>
        <v>-158</v>
      </c>
      <c r="L118" s="223">
        <f t="shared" si="29"/>
        <v>-0.67234042553191486</v>
      </c>
      <c r="M118" s="219" t="s">
        <v>607</v>
      </c>
      <c r="N118" s="216">
        <v>43522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205">
        <v>25</v>
      </c>
      <c r="B119" s="206">
        <v>42067</v>
      </c>
      <c r="C119" s="206"/>
      <c r="D119" s="207" t="s">
        <v>665</v>
      </c>
      <c r="E119" s="208" t="s">
        <v>626</v>
      </c>
      <c r="F119" s="209">
        <v>185</v>
      </c>
      <c r="G119" s="208"/>
      <c r="H119" s="208">
        <v>224</v>
      </c>
      <c r="I119" s="210" t="s">
        <v>666</v>
      </c>
      <c r="J119" s="211" t="s">
        <v>628</v>
      </c>
      <c r="K119" s="212">
        <f t="shared" si="28"/>
        <v>39</v>
      </c>
      <c r="L119" s="213">
        <f t="shared" si="29"/>
        <v>0.21081081081081082</v>
      </c>
      <c r="M119" s="208" t="s">
        <v>594</v>
      </c>
      <c r="N119" s="214">
        <v>42647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215">
        <v>26</v>
      </c>
      <c r="B120" s="216">
        <v>42090</v>
      </c>
      <c r="C120" s="216"/>
      <c r="D120" s="224" t="s">
        <v>667</v>
      </c>
      <c r="E120" s="219" t="s">
        <v>626</v>
      </c>
      <c r="F120" s="219">
        <v>49.5</v>
      </c>
      <c r="G120" s="220"/>
      <c r="H120" s="220">
        <v>15.85</v>
      </c>
      <c r="I120" s="220">
        <v>67</v>
      </c>
      <c r="J120" s="221" t="s">
        <v>668</v>
      </c>
      <c r="K120" s="220">
        <f t="shared" si="28"/>
        <v>-33.65</v>
      </c>
      <c r="L120" s="225">
        <f t="shared" si="29"/>
        <v>-0.67979797979797973</v>
      </c>
      <c r="M120" s="219" t="s">
        <v>607</v>
      </c>
      <c r="N120" s="226">
        <v>43627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205">
        <v>27</v>
      </c>
      <c r="B121" s="206">
        <v>42093</v>
      </c>
      <c r="C121" s="206"/>
      <c r="D121" s="207" t="s">
        <v>669</v>
      </c>
      <c r="E121" s="208" t="s">
        <v>626</v>
      </c>
      <c r="F121" s="209">
        <v>183.5</v>
      </c>
      <c r="G121" s="208"/>
      <c r="H121" s="208">
        <v>219</v>
      </c>
      <c r="I121" s="210">
        <v>218</v>
      </c>
      <c r="J121" s="211" t="s">
        <v>670</v>
      </c>
      <c r="K121" s="212">
        <f t="shared" si="28"/>
        <v>35.5</v>
      </c>
      <c r="L121" s="213">
        <f t="shared" si="29"/>
        <v>0.19346049046321526</v>
      </c>
      <c r="M121" s="208" t="s">
        <v>594</v>
      </c>
      <c r="N121" s="214">
        <v>42103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205">
        <v>28</v>
      </c>
      <c r="B122" s="206">
        <v>42114</v>
      </c>
      <c r="C122" s="206"/>
      <c r="D122" s="207" t="s">
        <v>671</v>
      </c>
      <c r="E122" s="208" t="s">
        <v>626</v>
      </c>
      <c r="F122" s="209">
        <f>(227+237)/2</f>
        <v>232</v>
      </c>
      <c r="G122" s="208"/>
      <c r="H122" s="208">
        <v>298</v>
      </c>
      <c r="I122" s="210">
        <v>298</v>
      </c>
      <c r="J122" s="211" t="s">
        <v>628</v>
      </c>
      <c r="K122" s="212">
        <f t="shared" si="28"/>
        <v>66</v>
      </c>
      <c r="L122" s="213">
        <f t="shared" si="29"/>
        <v>0.28448275862068967</v>
      </c>
      <c r="M122" s="208" t="s">
        <v>594</v>
      </c>
      <c r="N122" s="214">
        <v>42823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205">
        <v>29</v>
      </c>
      <c r="B123" s="206">
        <v>42128</v>
      </c>
      <c r="C123" s="206"/>
      <c r="D123" s="207" t="s">
        <v>672</v>
      </c>
      <c r="E123" s="208" t="s">
        <v>596</v>
      </c>
      <c r="F123" s="209">
        <v>385</v>
      </c>
      <c r="G123" s="208"/>
      <c r="H123" s="208">
        <f>212.5+331</f>
        <v>543.5</v>
      </c>
      <c r="I123" s="210">
        <v>510</v>
      </c>
      <c r="J123" s="211" t="s">
        <v>673</v>
      </c>
      <c r="K123" s="212">
        <f t="shared" si="28"/>
        <v>158.5</v>
      </c>
      <c r="L123" s="213">
        <f t="shared" si="29"/>
        <v>0.41168831168831171</v>
      </c>
      <c r="M123" s="208" t="s">
        <v>594</v>
      </c>
      <c r="N123" s="214">
        <v>42235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205">
        <v>30</v>
      </c>
      <c r="B124" s="206">
        <v>42128</v>
      </c>
      <c r="C124" s="206"/>
      <c r="D124" s="207" t="s">
        <v>674</v>
      </c>
      <c r="E124" s="208" t="s">
        <v>596</v>
      </c>
      <c r="F124" s="209">
        <v>115.5</v>
      </c>
      <c r="G124" s="208"/>
      <c r="H124" s="208">
        <v>146</v>
      </c>
      <c r="I124" s="210">
        <v>142</v>
      </c>
      <c r="J124" s="211" t="s">
        <v>675</v>
      </c>
      <c r="K124" s="212">
        <f t="shared" si="28"/>
        <v>30.5</v>
      </c>
      <c r="L124" s="213">
        <f t="shared" si="29"/>
        <v>0.26406926406926406</v>
      </c>
      <c r="M124" s="208" t="s">
        <v>594</v>
      </c>
      <c r="N124" s="214">
        <v>42202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205">
        <v>31</v>
      </c>
      <c r="B125" s="206">
        <v>42151</v>
      </c>
      <c r="C125" s="206"/>
      <c r="D125" s="207" t="s">
        <v>676</v>
      </c>
      <c r="E125" s="208" t="s">
        <v>596</v>
      </c>
      <c r="F125" s="209">
        <v>237.5</v>
      </c>
      <c r="G125" s="208"/>
      <c r="H125" s="208">
        <v>279.5</v>
      </c>
      <c r="I125" s="210">
        <v>278</v>
      </c>
      <c r="J125" s="211" t="s">
        <v>628</v>
      </c>
      <c r="K125" s="212">
        <f t="shared" si="28"/>
        <v>42</v>
      </c>
      <c r="L125" s="213">
        <f t="shared" si="29"/>
        <v>0.17684210526315788</v>
      </c>
      <c r="M125" s="208" t="s">
        <v>594</v>
      </c>
      <c r="N125" s="214">
        <v>42222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205">
        <v>32</v>
      </c>
      <c r="B126" s="206">
        <v>42174</v>
      </c>
      <c r="C126" s="206"/>
      <c r="D126" s="207" t="s">
        <v>647</v>
      </c>
      <c r="E126" s="208" t="s">
        <v>626</v>
      </c>
      <c r="F126" s="209">
        <v>340</v>
      </c>
      <c r="G126" s="208"/>
      <c r="H126" s="208">
        <v>448</v>
      </c>
      <c r="I126" s="210">
        <v>448</v>
      </c>
      <c r="J126" s="211" t="s">
        <v>628</v>
      </c>
      <c r="K126" s="212">
        <f t="shared" si="28"/>
        <v>108</v>
      </c>
      <c r="L126" s="213">
        <f t="shared" si="29"/>
        <v>0.31764705882352939</v>
      </c>
      <c r="M126" s="208" t="s">
        <v>594</v>
      </c>
      <c r="N126" s="214">
        <v>43018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205">
        <v>33</v>
      </c>
      <c r="B127" s="206">
        <v>42191</v>
      </c>
      <c r="C127" s="206"/>
      <c r="D127" s="207" t="s">
        <v>677</v>
      </c>
      <c r="E127" s="208" t="s">
        <v>626</v>
      </c>
      <c r="F127" s="209">
        <v>390</v>
      </c>
      <c r="G127" s="208"/>
      <c r="H127" s="208">
        <v>460</v>
      </c>
      <c r="I127" s="210">
        <v>460</v>
      </c>
      <c r="J127" s="211" t="s">
        <v>628</v>
      </c>
      <c r="K127" s="212">
        <f t="shared" si="28"/>
        <v>70</v>
      </c>
      <c r="L127" s="213">
        <f t="shared" si="29"/>
        <v>0.17948717948717949</v>
      </c>
      <c r="M127" s="208" t="s">
        <v>594</v>
      </c>
      <c r="N127" s="214">
        <v>42478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215">
        <v>34</v>
      </c>
      <c r="B128" s="216">
        <v>42195</v>
      </c>
      <c r="C128" s="216"/>
      <c r="D128" s="217" t="s">
        <v>678</v>
      </c>
      <c r="E128" s="218" t="s">
        <v>626</v>
      </c>
      <c r="F128" s="219">
        <v>122.5</v>
      </c>
      <c r="G128" s="219"/>
      <c r="H128" s="220">
        <v>61</v>
      </c>
      <c r="I128" s="220">
        <v>172</v>
      </c>
      <c r="J128" s="221" t="s">
        <v>679</v>
      </c>
      <c r="K128" s="222">
        <f t="shared" si="28"/>
        <v>-61.5</v>
      </c>
      <c r="L128" s="223">
        <f t="shared" si="29"/>
        <v>-0.50204081632653064</v>
      </c>
      <c r="M128" s="219" t="s">
        <v>607</v>
      </c>
      <c r="N128" s="216">
        <v>43333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205">
        <v>35</v>
      </c>
      <c r="B129" s="206">
        <v>42219</v>
      </c>
      <c r="C129" s="206"/>
      <c r="D129" s="207" t="s">
        <v>680</v>
      </c>
      <c r="E129" s="208" t="s">
        <v>626</v>
      </c>
      <c r="F129" s="209">
        <v>297.5</v>
      </c>
      <c r="G129" s="208"/>
      <c r="H129" s="208">
        <v>350</v>
      </c>
      <c r="I129" s="210">
        <v>360</v>
      </c>
      <c r="J129" s="211" t="s">
        <v>681</v>
      </c>
      <c r="K129" s="212">
        <f t="shared" si="28"/>
        <v>52.5</v>
      </c>
      <c r="L129" s="213">
        <f t="shared" si="29"/>
        <v>0.17647058823529413</v>
      </c>
      <c r="M129" s="208" t="s">
        <v>594</v>
      </c>
      <c r="N129" s="214">
        <v>42232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205">
        <v>36</v>
      </c>
      <c r="B130" s="206">
        <v>42219</v>
      </c>
      <c r="C130" s="206"/>
      <c r="D130" s="207" t="s">
        <v>682</v>
      </c>
      <c r="E130" s="208" t="s">
        <v>626</v>
      </c>
      <c r="F130" s="209">
        <v>115.5</v>
      </c>
      <c r="G130" s="208"/>
      <c r="H130" s="208">
        <v>149</v>
      </c>
      <c r="I130" s="210">
        <v>140</v>
      </c>
      <c r="J130" s="211" t="s">
        <v>683</v>
      </c>
      <c r="K130" s="212">
        <f t="shared" si="28"/>
        <v>33.5</v>
      </c>
      <c r="L130" s="213">
        <f t="shared" si="29"/>
        <v>0.29004329004329005</v>
      </c>
      <c r="M130" s="208" t="s">
        <v>594</v>
      </c>
      <c r="N130" s="214">
        <v>42740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205">
        <v>37</v>
      </c>
      <c r="B131" s="206">
        <v>42251</v>
      </c>
      <c r="C131" s="206"/>
      <c r="D131" s="207" t="s">
        <v>676</v>
      </c>
      <c r="E131" s="208" t="s">
        <v>626</v>
      </c>
      <c r="F131" s="209">
        <v>226</v>
      </c>
      <c r="G131" s="208"/>
      <c r="H131" s="208">
        <v>292</v>
      </c>
      <c r="I131" s="210">
        <v>292</v>
      </c>
      <c r="J131" s="211" t="s">
        <v>684</v>
      </c>
      <c r="K131" s="212">
        <f t="shared" si="28"/>
        <v>66</v>
      </c>
      <c r="L131" s="213">
        <f t="shared" si="29"/>
        <v>0.29203539823008851</v>
      </c>
      <c r="M131" s="208" t="s">
        <v>594</v>
      </c>
      <c r="N131" s="214">
        <v>42286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205">
        <v>38</v>
      </c>
      <c r="B132" s="206">
        <v>42254</v>
      </c>
      <c r="C132" s="206"/>
      <c r="D132" s="207" t="s">
        <v>671</v>
      </c>
      <c r="E132" s="208" t="s">
        <v>626</v>
      </c>
      <c r="F132" s="209">
        <v>232.5</v>
      </c>
      <c r="G132" s="208"/>
      <c r="H132" s="208">
        <v>312.5</v>
      </c>
      <c r="I132" s="210">
        <v>310</v>
      </c>
      <c r="J132" s="211" t="s">
        <v>628</v>
      </c>
      <c r="K132" s="212">
        <f t="shared" si="28"/>
        <v>80</v>
      </c>
      <c r="L132" s="213">
        <f t="shared" si="29"/>
        <v>0.34408602150537637</v>
      </c>
      <c r="M132" s="208" t="s">
        <v>594</v>
      </c>
      <c r="N132" s="214">
        <v>42823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205">
        <v>39</v>
      </c>
      <c r="B133" s="206">
        <v>42268</v>
      </c>
      <c r="C133" s="206"/>
      <c r="D133" s="207" t="s">
        <v>685</v>
      </c>
      <c r="E133" s="208" t="s">
        <v>626</v>
      </c>
      <c r="F133" s="209">
        <v>196.5</v>
      </c>
      <c r="G133" s="208"/>
      <c r="H133" s="208">
        <v>238</v>
      </c>
      <c r="I133" s="210">
        <v>238</v>
      </c>
      <c r="J133" s="211" t="s">
        <v>684</v>
      </c>
      <c r="K133" s="212">
        <f t="shared" si="28"/>
        <v>41.5</v>
      </c>
      <c r="L133" s="213">
        <f t="shared" si="29"/>
        <v>0.21119592875318066</v>
      </c>
      <c r="M133" s="208" t="s">
        <v>594</v>
      </c>
      <c r="N133" s="214">
        <v>42291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205">
        <v>40</v>
      </c>
      <c r="B134" s="206">
        <v>42271</v>
      </c>
      <c r="C134" s="206"/>
      <c r="D134" s="207" t="s">
        <v>625</v>
      </c>
      <c r="E134" s="208" t="s">
        <v>626</v>
      </c>
      <c r="F134" s="209">
        <v>65</v>
      </c>
      <c r="G134" s="208"/>
      <c r="H134" s="208">
        <v>82</v>
      </c>
      <c r="I134" s="210">
        <v>82</v>
      </c>
      <c r="J134" s="211" t="s">
        <v>684</v>
      </c>
      <c r="K134" s="212">
        <f t="shared" si="28"/>
        <v>17</v>
      </c>
      <c r="L134" s="213">
        <f t="shared" si="29"/>
        <v>0.26153846153846155</v>
      </c>
      <c r="M134" s="208" t="s">
        <v>594</v>
      </c>
      <c r="N134" s="214">
        <v>42578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205">
        <v>41</v>
      </c>
      <c r="B135" s="206">
        <v>42291</v>
      </c>
      <c r="C135" s="206"/>
      <c r="D135" s="207" t="s">
        <v>686</v>
      </c>
      <c r="E135" s="208" t="s">
        <v>626</v>
      </c>
      <c r="F135" s="209">
        <v>144</v>
      </c>
      <c r="G135" s="208"/>
      <c r="H135" s="208">
        <v>182.5</v>
      </c>
      <c r="I135" s="210">
        <v>181</v>
      </c>
      <c r="J135" s="211" t="s">
        <v>684</v>
      </c>
      <c r="K135" s="212">
        <f t="shared" si="28"/>
        <v>38.5</v>
      </c>
      <c r="L135" s="213">
        <f t="shared" si="29"/>
        <v>0.2673611111111111</v>
      </c>
      <c r="M135" s="208" t="s">
        <v>594</v>
      </c>
      <c r="N135" s="214">
        <v>42817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205">
        <v>42</v>
      </c>
      <c r="B136" s="206">
        <v>42291</v>
      </c>
      <c r="C136" s="206"/>
      <c r="D136" s="207" t="s">
        <v>687</v>
      </c>
      <c r="E136" s="208" t="s">
        <v>626</v>
      </c>
      <c r="F136" s="209">
        <v>264</v>
      </c>
      <c r="G136" s="208"/>
      <c r="H136" s="208">
        <v>311</v>
      </c>
      <c r="I136" s="210">
        <v>311</v>
      </c>
      <c r="J136" s="211" t="s">
        <v>684</v>
      </c>
      <c r="K136" s="212">
        <f t="shared" si="28"/>
        <v>47</v>
      </c>
      <c r="L136" s="213">
        <f t="shared" si="29"/>
        <v>0.17803030303030304</v>
      </c>
      <c r="M136" s="208" t="s">
        <v>594</v>
      </c>
      <c r="N136" s="214">
        <v>42604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205">
        <v>43</v>
      </c>
      <c r="B137" s="206">
        <v>42318</v>
      </c>
      <c r="C137" s="206"/>
      <c r="D137" s="207" t="s">
        <v>688</v>
      </c>
      <c r="E137" s="208" t="s">
        <v>596</v>
      </c>
      <c r="F137" s="209">
        <v>549.5</v>
      </c>
      <c r="G137" s="208"/>
      <c r="H137" s="208">
        <v>630</v>
      </c>
      <c r="I137" s="210">
        <v>630</v>
      </c>
      <c r="J137" s="211" t="s">
        <v>684</v>
      </c>
      <c r="K137" s="212">
        <f t="shared" si="28"/>
        <v>80.5</v>
      </c>
      <c r="L137" s="213">
        <f t="shared" si="29"/>
        <v>0.1464968152866242</v>
      </c>
      <c r="M137" s="208" t="s">
        <v>594</v>
      </c>
      <c r="N137" s="214">
        <v>42419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205">
        <v>44</v>
      </c>
      <c r="B138" s="206">
        <v>42342</v>
      </c>
      <c r="C138" s="206"/>
      <c r="D138" s="207" t="s">
        <v>689</v>
      </c>
      <c r="E138" s="208" t="s">
        <v>626</v>
      </c>
      <c r="F138" s="209">
        <v>1027.5</v>
      </c>
      <c r="G138" s="208"/>
      <c r="H138" s="208">
        <v>1315</v>
      </c>
      <c r="I138" s="210">
        <v>1250</v>
      </c>
      <c r="J138" s="211" t="s">
        <v>684</v>
      </c>
      <c r="K138" s="212">
        <f t="shared" si="28"/>
        <v>287.5</v>
      </c>
      <c r="L138" s="213">
        <f t="shared" si="29"/>
        <v>0.27980535279805352</v>
      </c>
      <c r="M138" s="208" t="s">
        <v>594</v>
      </c>
      <c r="N138" s="214">
        <v>43244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205">
        <v>45</v>
      </c>
      <c r="B139" s="206">
        <v>42367</v>
      </c>
      <c r="C139" s="206"/>
      <c r="D139" s="207" t="s">
        <v>690</v>
      </c>
      <c r="E139" s="208" t="s">
        <v>626</v>
      </c>
      <c r="F139" s="209">
        <v>465</v>
      </c>
      <c r="G139" s="208"/>
      <c r="H139" s="208">
        <v>540</v>
      </c>
      <c r="I139" s="210">
        <v>540</v>
      </c>
      <c r="J139" s="211" t="s">
        <v>684</v>
      </c>
      <c r="K139" s="212">
        <f t="shared" si="28"/>
        <v>75</v>
      </c>
      <c r="L139" s="213">
        <f t="shared" si="29"/>
        <v>0.16129032258064516</v>
      </c>
      <c r="M139" s="208" t="s">
        <v>594</v>
      </c>
      <c r="N139" s="214">
        <v>42530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205">
        <v>46</v>
      </c>
      <c r="B140" s="206">
        <v>42380</v>
      </c>
      <c r="C140" s="206"/>
      <c r="D140" s="207" t="s">
        <v>385</v>
      </c>
      <c r="E140" s="208" t="s">
        <v>596</v>
      </c>
      <c r="F140" s="209">
        <v>81</v>
      </c>
      <c r="G140" s="208"/>
      <c r="H140" s="208">
        <v>110</v>
      </c>
      <c r="I140" s="210">
        <v>110</v>
      </c>
      <c r="J140" s="211" t="s">
        <v>684</v>
      </c>
      <c r="K140" s="212">
        <f t="shared" si="28"/>
        <v>29</v>
      </c>
      <c r="L140" s="213">
        <f t="shared" si="29"/>
        <v>0.35802469135802467</v>
      </c>
      <c r="M140" s="208" t="s">
        <v>594</v>
      </c>
      <c r="N140" s="214">
        <v>42745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205">
        <v>47</v>
      </c>
      <c r="B141" s="206">
        <v>42382</v>
      </c>
      <c r="C141" s="206"/>
      <c r="D141" s="207" t="s">
        <v>691</v>
      </c>
      <c r="E141" s="208" t="s">
        <v>596</v>
      </c>
      <c r="F141" s="209">
        <v>417.5</v>
      </c>
      <c r="G141" s="208"/>
      <c r="H141" s="208">
        <v>547</v>
      </c>
      <c r="I141" s="210">
        <v>535</v>
      </c>
      <c r="J141" s="211" t="s">
        <v>684</v>
      </c>
      <c r="K141" s="212">
        <f t="shared" si="28"/>
        <v>129.5</v>
      </c>
      <c r="L141" s="213">
        <f t="shared" si="29"/>
        <v>0.31017964071856285</v>
      </c>
      <c r="M141" s="208" t="s">
        <v>594</v>
      </c>
      <c r="N141" s="214">
        <v>42578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205">
        <v>48</v>
      </c>
      <c r="B142" s="206">
        <v>42408</v>
      </c>
      <c r="C142" s="206"/>
      <c r="D142" s="207" t="s">
        <v>692</v>
      </c>
      <c r="E142" s="208" t="s">
        <v>626</v>
      </c>
      <c r="F142" s="209">
        <v>650</v>
      </c>
      <c r="G142" s="208"/>
      <c r="H142" s="208">
        <v>800</v>
      </c>
      <c r="I142" s="210">
        <v>800</v>
      </c>
      <c r="J142" s="211" t="s">
        <v>684</v>
      </c>
      <c r="K142" s="212">
        <f t="shared" si="28"/>
        <v>150</v>
      </c>
      <c r="L142" s="213">
        <f t="shared" si="29"/>
        <v>0.23076923076923078</v>
      </c>
      <c r="M142" s="208" t="s">
        <v>594</v>
      </c>
      <c r="N142" s="214">
        <v>43154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205">
        <v>49</v>
      </c>
      <c r="B143" s="206">
        <v>42433</v>
      </c>
      <c r="C143" s="206"/>
      <c r="D143" s="207" t="s">
        <v>211</v>
      </c>
      <c r="E143" s="208" t="s">
        <v>626</v>
      </c>
      <c r="F143" s="209">
        <v>437.5</v>
      </c>
      <c r="G143" s="208"/>
      <c r="H143" s="208">
        <v>504.5</v>
      </c>
      <c r="I143" s="210">
        <v>522</v>
      </c>
      <c r="J143" s="211" t="s">
        <v>693</v>
      </c>
      <c r="K143" s="212">
        <f t="shared" si="28"/>
        <v>67</v>
      </c>
      <c r="L143" s="213">
        <f t="shared" si="29"/>
        <v>0.15314285714285714</v>
      </c>
      <c r="M143" s="208" t="s">
        <v>594</v>
      </c>
      <c r="N143" s="214">
        <v>42480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205">
        <v>50</v>
      </c>
      <c r="B144" s="206">
        <v>42438</v>
      </c>
      <c r="C144" s="206"/>
      <c r="D144" s="207" t="s">
        <v>694</v>
      </c>
      <c r="E144" s="208" t="s">
        <v>626</v>
      </c>
      <c r="F144" s="209">
        <v>189.5</v>
      </c>
      <c r="G144" s="208"/>
      <c r="H144" s="208">
        <v>218</v>
      </c>
      <c r="I144" s="210">
        <v>218</v>
      </c>
      <c r="J144" s="211" t="s">
        <v>684</v>
      </c>
      <c r="K144" s="212">
        <f t="shared" si="28"/>
        <v>28.5</v>
      </c>
      <c r="L144" s="213">
        <f t="shared" si="29"/>
        <v>0.15039577836411611</v>
      </c>
      <c r="M144" s="208" t="s">
        <v>594</v>
      </c>
      <c r="N144" s="214">
        <v>43034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215">
        <v>51</v>
      </c>
      <c r="B145" s="216">
        <v>42471</v>
      </c>
      <c r="C145" s="216"/>
      <c r="D145" s="224" t="s">
        <v>695</v>
      </c>
      <c r="E145" s="219" t="s">
        <v>626</v>
      </c>
      <c r="F145" s="219">
        <v>36.5</v>
      </c>
      <c r="G145" s="220"/>
      <c r="H145" s="220">
        <v>15.85</v>
      </c>
      <c r="I145" s="220">
        <v>60</v>
      </c>
      <c r="J145" s="221" t="s">
        <v>696</v>
      </c>
      <c r="K145" s="222">
        <f t="shared" si="28"/>
        <v>-20.65</v>
      </c>
      <c r="L145" s="223">
        <f t="shared" si="29"/>
        <v>-0.5657534246575342</v>
      </c>
      <c r="M145" s="219" t="s">
        <v>607</v>
      </c>
      <c r="N145" s="227">
        <v>43627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205">
        <v>52</v>
      </c>
      <c r="B146" s="206">
        <v>42472</v>
      </c>
      <c r="C146" s="206"/>
      <c r="D146" s="207" t="s">
        <v>697</v>
      </c>
      <c r="E146" s="208" t="s">
        <v>626</v>
      </c>
      <c r="F146" s="209">
        <v>93</v>
      </c>
      <c r="G146" s="208"/>
      <c r="H146" s="208">
        <v>149</v>
      </c>
      <c r="I146" s="210">
        <v>140</v>
      </c>
      <c r="J146" s="211" t="s">
        <v>698</v>
      </c>
      <c r="K146" s="212">
        <f t="shared" si="28"/>
        <v>56</v>
      </c>
      <c r="L146" s="213">
        <f t="shared" si="29"/>
        <v>0.60215053763440862</v>
      </c>
      <c r="M146" s="208" t="s">
        <v>594</v>
      </c>
      <c r="N146" s="214">
        <v>42740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205">
        <v>53</v>
      </c>
      <c r="B147" s="206">
        <v>42472</v>
      </c>
      <c r="C147" s="206"/>
      <c r="D147" s="207" t="s">
        <v>699</v>
      </c>
      <c r="E147" s="208" t="s">
        <v>626</v>
      </c>
      <c r="F147" s="209">
        <v>130</v>
      </c>
      <c r="G147" s="208"/>
      <c r="H147" s="208">
        <v>150</v>
      </c>
      <c r="I147" s="210" t="s">
        <v>700</v>
      </c>
      <c r="J147" s="211" t="s">
        <v>684</v>
      </c>
      <c r="K147" s="212">
        <f t="shared" si="28"/>
        <v>20</v>
      </c>
      <c r="L147" s="213">
        <f t="shared" si="29"/>
        <v>0.15384615384615385</v>
      </c>
      <c r="M147" s="208" t="s">
        <v>594</v>
      </c>
      <c r="N147" s="214">
        <v>42564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205">
        <v>54</v>
      </c>
      <c r="B148" s="206">
        <v>42473</v>
      </c>
      <c r="C148" s="206"/>
      <c r="D148" s="207" t="s">
        <v>701</v>
      </c>
      <c r="E148" s="208" t="s">
        <v>626</v>
      </c>
      <c r="F148" s="209">
        <v>196</v>
      </c>
      <c r="G148" s="208"/>
      <c r="H148" s="208">
        <v>299</v>
      </c>
      <c r="I148" s="210">
        <v>299</v>
      </c>
      <c r="J148" s="211" t="s">
        <v>684</v>
      </c>
      <c r="K148" s="212">
        <v>103</v>
      </c>
      <c r="L148" s="213">
        <v>0.52551020408163296</v>
      </c>
      <c r="M148" s="208" t="s">
        <v>594</v>
      </c>
      <c r="N148" s="214">
        <v>42620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205">
        <v>55</v>
      </c>
      <c r="B149" s="206">
        <v>42473</v>
      </c>
      <c r="C149" s="206"/>
      <c r="D149" s="207" t="s">
        <v>702</v>
      </c>
      <c r="E149" s="208" t="s">
        <v>626</v>
      </c>
      <c r="F149" s="209">
        <v>88</v>
      </c>
      <c r="G149" s="208"/>
      <c r="H149" s="208">
        <v>103</v>
      </c>
      <c r="I149" s="210">
        <v>103</v>
      </c>
      <c r="J149" s="211" t="s">
        <v>684</v>
      </c>
      <c r="K149" s="212">
        <v>15</v>
      </c>
      <c r="L149" s="213">
        <v>0.170454545454545</v>
      </c>
      <c r="M149" s="208" t="s">
        <v>594</v>
      </c>
      <c r="N149" s="214">
        <v>42530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205">
        <v>56</v>
      </c>
      <c r="B150" s="206">
        <v>42492</v>
      </c>
      <c r="C150" s="206"/>
      <c r="D150" s="207" t="s">
        <v>703</v>
      </c>
      <c r="E150" s="208" t="s">
        <v>626</v>
      </c>
      <c r="F150" s="209">
        <v>127.5</v>
      </c>
      <c r="G150" s="208"/>
      <c r="H150" s="208">
        <v>148</v>
      </c>
      <c r="I150" s="210" t="s">
        <v>704</v>
      </c>
      <c r="J150" s="211" t="s">
        <v>684</v>
      </c>
      <c r="K150" s="212">
        <f t="shared" ref="K150:K154" si="30">H150-F150</f>
        <v>20.5</v>
      </c>
      <c r="L150" s="213">
        <f t="shared" ref="L150:L154" si="31">K150/F150</f>
        <v>0.16078431372549021</v>
      </c>
      <c r="M150" s="208" t="s">
        <v>594</v>
      </c>
      <c r="N150" s="214">
        <v>42564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205">
        <v>57</v>
      </c>
      <c r="B151" s="206">
        <v>42493</v>
      </c>
      <c r="C151" s="206"/>
      <c r="D151" s="207" t="s">
        <v>705</v>
      </c>
      <c r="E151" s="208" t="s">
        <v>626</v>
      </c>
      <c r="F151" s="209">
        <v>675</v>
      </c>
      <c r="G151" s="208"/>
      <c r="H151" s="208">
        <v>815</v>
      </c>
      <c r="I151" s="210" t="s">
        <v>706</v>
      </c>
      <c r="J151" s="211" t="s">
        <v>684</v>
      </c>
      <c r="K151" s="212">
        <f t="shared" si="30"/>
        <v>140</v>
      </c>
      <c r="L151" s="213">
        <f t="shared" si="31"/>
        <v>0.2074074074074074</v>
      </c>
      <c r="M151" s="208" t="s">
        <v>594</v>
      </c>
      <c r="N151" s="214">
        <v>43154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215">
        <v>58</v>
      </c>
      <c r="B152" s="216">
        <v>42522</v>
      </c>
      <c r="C152" s="216"/>
      <c r="D152" s="217" t="s">
        <v>707</v>
      </c>
      <c r="E152" s="218" t="s">
        <v>626</v>
      </c>
      <c r="F152" s="219">
        <v>500</v>
      </c>
      <c r="G152" s="219"/>
      <c r="H152" s="220">
        <v>232.5</v>
      </c>
      <c r="I152" s="220" t="s">
        <v>708</v>
      </c>
      <c r="J152" s="221" t="s">
        <v>709</v>
      </c>
      <c r="K152" s="222">
        <f t="shared" si="30"/>
        <v>-267.5</v>
      </c>
      <c r="L152" s="223">
        <f t="shared" si="31"/>
        <v>-0.53500000000000003</v>
      </c>
      <c r="M152" s="219" t="s">
        <v>607</v>
      </c>
      <c r="N152" s="216">
        <v>43735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205">
        <v>59</v>
      </c>
      <c r="B153" s="206">
        <v>42527</v>
      </c>
      <c r="C153" s="206"/>
      <c r="D153" s="207" t="s">
        <v>544</v>
      </c>
      <c r="E153" s="208" t="s">
        <v>626</v>
      </c>
      <c r="F153" s="209">
        <v>110</v>
      </c>
      <c r="G153" s="208"/>
      <c r="H153" s="208">
        <v>126.5</v>
      </c>
      <c r="I153" s="210">
        <v>125</v>
      </c>
      <c r="J153" s="211" t="s">
        <v>635</v>
      </c>
      <c r="K153" s="212">
        <f t="shared" si="30"/>
        <v>16.5</v>
      </c>
      <c r="L153" s="213">
        <f t="shared" si="31"/>
        <v>0.15</v>
      </c>
      <c r="M153" s="208" t="s">
        <v>594</v>
      </c>
      <c r="N153" s="214">
        <v>42552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205">
        <v>60</v>
      </c>
      <c r="B154" s="206">
        <v>42538</v>
      </c>
      <c r="C154" s="206"/>
      <c r="D154" s="207" t="s">
        <v>710</v>
      </c>
      <c r="E154" s="208" t="s">
        <v>626</v>
      </c>
      <c r="F154" s="209">
        <v>44</v>
      </c>
      <c r="G154" s="208"/>
      <c r="H154" s="208">
        <v>69.5</v>
      </c>
      <c r="I154" s="210">
        <v>69.5</v>
      </c>
      <c r="J154" s="211" t="s">
        <v>711</v>
      </c>
      <c r="K154" s="212">
        <f t="shared" si="30"/>
        <v>25.5</v>
      </c>
      <c r="L154" s="213">
        <f t="shared" si="31"/>
        <v>0.57954545454545459</v>
      </c>
      <c r="M154" s="208" t="s">
        <v>594</v>
      </c>
      <c r="N154" s="214">
        <v>42977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205">
        <v>61</v>
      </c>
      <c r="B155" s="206">
        <v>42549</v>
      </c>
      <c r="C155" s="206"/>
      <c r="D155" s="207" t="s">
        <v>712</v>
      </c>
      <c r="E155" s="208" t="s">
        <v>626</v>
      </c>
      <c r="F155" s="209">
        <v>262.5</v>
      </c>
      <c r="G155" s="208"/>
      <c r="H155" s="208">
        <v>340</v>
      </c>
      <c r="I155" s="210">
        <v>333</v>
      </c>
      <c r="J155" s="211" t="s">
        <v>713</v>
      </c>
      <c r="K155" s="212">
        <v>77.5</v>
      </c>
      <c r="L155" s="213">
        <v>0.29523809523809502</v>
      </c>
      <c r="M155" s="208" t="s">
        <v>594</v>
      </c>
      <c r="N155" s="214">
        <v>43017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205">
        <v>62</v>
      </c>
      <c r="B156" s="206">
        <v>42549</v>
      </c>
      <c r="C156" s="206"/>
      <c r="D156" s="207" t="s">
        <v>714</v>
      </c>
      <c r="E156" s="208" t="s">
        <v>626</v>
      </c>
      <c r="F156" s="209">
        <v>840</v>
      </c>
      <c r="G156" s="208"/>
      <c r="H156" s="208">
        <v>1230</v>
      </c>
      <c r="I156" s="210">
        <v>1230</v>
      </c>
      <c r="J156" s="211" t="s">
        <v>684</v>
      </c>
      <c r="K156" s="212">
        <v>390</v>
      </c>
      <c r="L156" s="213">
        <v>0.46428571428571402</v>
      </c>
      <c r="M156" s="208" t="s">
        <v>594</v>
      </c>
      <c r="N156" s="214">
        <v>42649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228">
        <v>63</v>
      </c>
      <c r="B157" s="229">
        <v>42556</v>
      </c>
      <c r="C157" s="229"/>
      <c r="D157" s="230" t="s">
        <v>715</v>
      </c>
      <c r="E157" s="231" t="s">
        <v>626</v>
      </c>
      <c r="F157" s="231">
        <v>395</v>
      </c>
      <c r="G157" s="232"/>
      <c r="H157" s="232">
        <f>(468.5+342.5)/2</f>
        <v>405.5</v>
      </c>
      <c r="I157" s="232">
        <v>510</v>
      </c>
      <c r="J157" s="233" t="s">
        <v>716</v>
      </c>
      <c r="K157" s="234">
        <f t="shared" ref="K157:K163" si="32">H157-F157</f>
        <v>10.5</v>
      </c>
      <c r="L157" s="235">
        <f t="shared" ref="L157:L163" si="33">K157/F157</f>
        <v>2.6582278481012658E-2</v>
      </c>
      <c r="M157" s="231" t="s">
        <v>717</v>
      </c>
      <c r="N157" s="229">
        <v>43606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215">
        <v>64</v>
      </c>
      <c r="B158" s="216">
        <v>42584</v>
      </c>
      <c r="C158" s="216"/>
      <c r="D158" s="217" t="s">
        <v>718</v>
      </c>
      <c r="E158" s="218" t="s">
        <v>596</v>
      </c>
      <c r="F158" s="219">
        <f>169.5-12.8</f>
        <v>156.69999999999999</v>
      </c>
      <c r="G158" s="219"/>
      <c r="H158" s="220">
        <v>77</v>
      </c>
      <c r="I158" s="220" t="s">
        <v>719</v>
      </c>
      <c r="J158" s="221" t="s">
        <v>720</v>
      </c>
      <c r="K158" s="222">
        <f t="shared" si="32"/>
        <v>-79.699999999999989</v>
      </c>
      <c r="L158" s="223">
        <f t="shared" si="33"/>
        <v>-0.50861518825781749</v>
      </c>
      <c r="M158" s="219" t="s">
        <v>607</v>
      </c>
      <c r="N158" s="216">
        <v>43522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215">
        <v>65</v>
      </c>
      <c r="B159" s="216">
        <v>42586</v>
      </c>
      <c r="C159" s="216"/>
      <c r="D159" s="217" t="s">
        <v>721</v>
      </c>
      <c r="E159" s="218" t="s">
        <v>626</v>
      </c>
      <c r="F159" s="219">
        <v>400</v>
      </c>
      <c r="G159" s="219"/>
      <c r="H159" s="220">
        <v>305</v>
      </c>
      <c r="I159" s="220">
        <v>475</v>
      </c>
      <c r="J159" s="221" t="s">
        <v>722</v>
      </c>
      <c r="K159" s="222">
        <f t="shared" si="32"/>
        <v>-95</v>
      </c>
      <c r="L159" s="223">
        <f t="shared" si="33"/>
        <v>-0.23749999999999999</v>
      </c>
      <c r="M159" s="219" t="s">
        <v>607</v>
      </c>
      <c r="N159" s="216">
        <v>43606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205">
        <v>66</v>
      </c>
      <c r="B160" s="206">
        <v>42593</v>
      </c>
      <c r="C160" s="206"/>
      <c r="D160" s="207" t="s">
        <v>723</v>
      </c>
      <c r="E160" s="208" t="s">
        <v>626</v>
      </c>
      <c r="F160" s="209">
        <v>86.5</v>
      </c>
      <c r="G160" s="208"/>
      <c r="H160" s="208">
        <v>130</v>
      </c>
      <c r="I160" s="210">
        <v>130</v>
      </c>
      <c r="J160" s="211" t="s">
        <v>724</v>
      </c>
      <c r="K160" s="212">
        <f t="shared" si="32"/>
        <v>43.5</v>
      </c>
      <c r="L160" s="213">
        <f t="shared" si="33"/>
        <v>0.50289017341040465</v>
      </c>
      <c r="M160" s="208" t="s">
        <v>594</v>
      </c>
      <c r="N160" s="214">
        <v>43091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215">
        <v>67</v>
      </c>
      <c r="B161" s="216">
        <v>42600</v>
      </c>
      <c r="C161" s="216"/>
      <c r="D161" s="217" t="s">
        <v>110</v>
      </c>
      <c r="E161" s="218" t="s">
        <v>626</v>
      </c>
      <c r="F161" s="219">
        <v>133.5</v>
      </c>
      <c r="G161" s="219"/>
      <c r="H161" s="220">
        <v>126.5</v>
      </c>
      <c r="I161" s="220">
        <v>178</v>
      </c>
      <c r="J161" s="221" t="s">
        <v>725</v>
      </c>
      <c r="K161" s="222">
        <f t="shared" si="32"/>
        <v>-7</v>
      </c>
      <c r="L161" s="223">
        <f t="shared" si="33"/>
        <v>-5.2434456928838954E-2</v>
      </c>
      <c r="M161" s="219" t="s">
        <v>607</v>
      </c>
      <c r="N161" s="216">
        <v>42615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205">
        <v>68</v>
      </c>
      <c r="B162" s="206">
        <v>42613</v>
      </c>
      <c r="C162" s="206"/>
      <c r="D162" s="207" t="s">
        <v>726</v>
      </c>
      <c r="E162" s="208" t="s">
        <v>626</v>
      </c>
      <c r="F162" s="209">
        <v>560</v>
      </c>
      <c r="G162" s="208"/>
      <c r="H162" s="208">
        <v>725</v>
      </c>
      <c r="I162" s="210">
        <v>725</v>
      </c>
      <c r="J162" s="211" t="s">
        <v>628</v>
      </c>
      <c r="K162" s="212">
        <f t="shared" si="32"/>
        <v>165</v>
      </c>
      <c r="L162" s="213">
        <f t="shared" si="33"/>
        <v>0.29464285714285715</v>
      </c>
      <c r="M162" s="208" t="s">
        <v>594</v>
      </c>
      <c r="N162" s="214">
        <v>42456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205">
        <v>69</v>
      </c>
      <c r="B163" s="206">
        <v>42614</v>
      </c>
      <c r="C163" s="206"/>
      <c r="D163" s="207" t="s">
        <v>727</v>
      </c>
      <c r="E163" s="208" t="s">
        <v>626</v>
      </c>
      <c r="F163" s="209">
        <v>160.5</v>
      </c>
      <c r="G163" s="208"/>
      <c r="H163" s="208">
        <v>210</v>
      </c>
      <c r="I163" s="210">
        <v>210</v>
      </c>
      <c r="J163" s="211" t="s">
        <v>628</v>
      </c>
      <c r="K163" s="212">
        <f t="shared" si="32"/>
        <v>49.5</v>
      </c>
      <c r="L163" s="213">
        <f t="shared" si="33"/>
        <v>0.30841121495327101</v>
      </c>
      <c r="M163" s="208" t="s">
        <v>594</v>
      </c>
      <c r="N163" s="214">
        <v>42871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205">
        <v>70</v>
      </c>
      <c r="B164" s="206">
        <v>42646</v>
      </c>
      <c r="C164" s="206"/>
      <c r="D164" s="207" t="s">
        <v>399</v>
      </c>
      <c r="E164" s="208" t="s">
        <v>626</v>
      </c>
      <c r="F164" s="209">
        <v>430</v>
      </c>
      <c r="G164" s="208"/>
      <c r="H164" s="208">
        <v>596</v>
      </c>
      <c r="I164" s="210">
        <v>575</v>
      </c>
      <c r="J164" s="211" t="s">
        <v>728</v>
      </c>
      <c r="K164" s="212">
        <v>166</v>
      </c>
      <c r="L164" s="213">
        <v>0.38604651162790699</v>
      </c>
      <c r="M164" s="208" t="s">
        <v>594</v>
      </c>
      <c r="N164" s="214">
        <v>42769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205">
        <v>71</v>
      </c>
      <c r="B165" s="206">
        <v>42657</v>
      </c>
      <c r="C165" s="206"/>
      <c r="D165" s="207" t="s">
        <v>729</v>
      </c>
      <c r="E165" s="208" t="s">
        <v>626</v>
      </c>
      <c r="F165" s="209">
        <v>280</v>
      </c>
      <c r="G165" s="208"/>
      <c r="H165" s="208">
        <v>345</v>
      </c>
      <c r="I165" s="210">
        <v>345</v>
      </c>
      <c r="J165" s="211" t="s">
        <v>628</v>
      </c>
      <c r="K165" s="212">
        <f t="shared" ref="K165:K170" si="34">H165-F165</f>
        <v>65</v>
      </c>
      <c r="L165" s="213">
        <f t="shared" ref="L165:L166" si="35">K165/F165</f>
        <v>0.23214285714285715</v>
      </c>
      <c r="M165" s="208" t="s">
        <v>594</v>
      </c>
      <c r="N165" s="214">
        <v>42814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205">
        <v>72</v>
      </c>
      <c r="B166" s="206">
        <v>42657</v>
      </c>
      <c r="C166" s="206"/>
      <c r="D166" s="207" t="s">
        <v>730</v>
      </c>
      <c r="E166" s="208" t="s">
        <v>626</v>
      </c>
      <c r="F166" s="209">
        <v>245</v>
      </c>
      <c r="G166" s="208"/>
      <c r="H166" s="208">
        <v>325.5</v>
      </c>
      <c r="I166" s="210">
        <v>330</v>
      </c>
      <c r="J166" s="211" t="s">
        <v>731</v>
      </c>
      <c r="K166" s="212">
        <f t="shared" si="34"/>
        <v>80.5</v>
      </c>
      <c r="L166" s="213">
        <f t="shared" si="35"/>
        <v>0.32857142857142857</v>
      </c>
      <c r="M166" s="208" t="s">
        <v>594</v>
      </c>
      <c r="N166" s="214">
        <v>42769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205">
        <v>73</v>
      </c>
      <c r="B167" s="206">
        <v>42660</v>
      </c>
      <c r="C167" s="206"/>
      <c r="D167" s="207" t="s">
        <v>349</v>
      </c>
      <c r="E167" s="208" t="s">
        <v>626</v>
      </c>
      <c r="F167" s="209">
        <v>125</v>
      </c>
      <c r="G167" s="208"/>
      <c r="H167" s="208">
        <v>160</v>
      </c>
      <c r="I167" s="210">
        <v>160</v>
      </c>
      <c r="J167" s="211" t="s">
        <v>684</v>
      </c>
      <c r="K167" s="212">
        <f t="shared" si="34"/>
        <v>35</v>
      </c>
      <c r="L167" s="213">
        <v>0.28000000000000003</v>
      </c>
      <c r="M167" s="208" t="s">
        <v>594</v>
      </c>
      <c r="N167" s="214">
        <v>42803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205">
        <v>74</v>
      </c>
      <c r="B168" s="206">
        <v>42660</v>
      </c>
      <c r="C168" s="206"/>
      <c r="D168" s="207" t="s">
        <v>472</v>
      </c>
      <c r="E168" s="208" t="s">
        <v>626</v>
      </c>
      <c r="F168" s="209">
        <v>114</v>
      </c>
      <c r="G168" s="208"/>
      <c r="H168" s="208">
        <v>145</v>
      </c>
      <c r="I168" s="210">
        <v>145</v>
      </c>
      <c r="J168" s="211" t="s">
        <v>684</v>
      </c>
      <c r="K168" s="212">
        <f t="shared" si="34"/>
        <v>31</v>
      </c>
      <c r="L168" s="213">
        <f t="shared" ref="L168:L170" si="36">K168/F168</f>
        <v>0.27192982456140352</v>
      </c>
      <c r="M168" s="208" t="s">
        <v>594</v>
      </c>
      <c r="N168" s="214">
        <v>42859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205">
        <v>75</v>
      </c>
      <c r="B169" s="206">
        <v>42660</v>
      </c>
      <c r="C169" s="206"/>
      <c r="D169" s="207" t="s">
        <v>732</v>
      </c>
      <c r="E169" s="208" t="s">
        <v>626</v>
      </c>
      <c r="F169" s="209">
        <v>212</v>
      </c>
      <c r="G169" s="208"/>
      <c r="H169" s="208">
        <v>280</v>
      </c>
      <c r="I169" s="210">
        <v>276</v>
      </c>
      <c r="J169" s="211" t="s">
        <v>733</v>
      </c>
      <c r="K169" s="212">
        <f t="shared" si="34"/>
        <v>68</v>
      </c>
      <c r="L169" s="213">
        <f t="shared" si="36"/>
        <v>0.32075471698113206</v>
      </c>
      <c r="M169" s="208" t="s">
        <v>594</v>
      </c>
      <c r="N169" s="214">
        <v>42858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205">
        <v>76</v>
      </c>
      <c r="B170" s="206">
        <v>42678</v>
      </c>
      <c r="C170" s="206"/>
      <c r="D170" s="207" t="s">
        <v>460</v>
      </c>
      <c r="E170" s="208" t="s">
        <v>626</v>
      </c>
      <c r="F170" s="209">
        <v>155</v>
      </c>
      <c r="G170" s="208"/>
      <c r="H170" s="208">
        <v>210</v>
      </c>
      <c r="I170" s="210">
        <v>210</v>
      </c>
      <c r="J170" s="211" t="s">
        <v>734</v>
      </c>
      <c r="K170" s="212">
        <f t="shared" si="34"/>
        <v>55</v>
      </c>
      <c r="L170" s="213">
        <f t="shared" si="36"/>
        <v>0.35483870967741937</v>
      </c>
      <c r="M170" s="208" t="s">
        <v>594</v>
      </c>
      <c r="N170" s="214">
        <v>42944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215">
        <v>77</v>
      </c>
      <c r="B171" s="216">
        <v>42710</v>
      </c>
      <c r="C171" s="216"/>
      <c r="D171" s="217" t="s">
        <v>735</v>
      </c>
      <c r="E171" s="218" t="s">
        <v>626</v>
      </c>
      <c r="F171" s="219">
        <v>150.5</v>
      </c>
      <c r="G171" s="219"/>
      <c r="H171" s="220">
        <v>72.5</v>
      </c>
      <c r="I171" s="220">
        <v>174</v>
      </c>
      <c r="J171" s="221" t="s">
        <v>736</v>
      </c>
      <c r="K171" s="222">
        <v>-78</v>
      </c>
      <c r="L171" s="223">
        <v>-0.51827242524916906</v>
      </c>
      <c r="M171" s="219" t="s">
        <v>607</v>
      </c>
      <c r="N171" s="216">
        <v>43333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205">
        <v>78</v>
      </c>
      <c r="B172" s="206">
        <v>42712</v>
      </c>
      <c r="C172" s="206"/>
      <c r="D172" s="207" t="s">
        <v>737</v>
      </c>
      <c r="E172" s="208" t="s">
        <v>626</v>
      </c>
      <c r="F172" s="209">
        <v>380</v>
      </c>
      <c r="G172" s="208"/>
      <c r="H172" s="208">
        <v>478</v>
      </c>
      <c r="I172" s="210">
        <v>468</v>
      </c>
      <c r="J172" s="211" t="s">
        <v>684</v>
      </c>
      <c r="K172" s="212">
        <f t="shared" ref="K172:K174" si="37">H172-F172</f>
        <v>98</v>
      </c>
      <c r="L172" s="213">
        <f t="shared" ref="L172:L174" si="38">K172/F172</f>
        <v>0.25789473684210529</v>
      </c>
      <c r="M172" s="208" t="s">
        <v>594</v>
      </c>
      <c r="N172" s="214">
        <v>43025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205">
        <v>79</v>
      </c>
      <c r="B173" s="206">
        <v>42734</v>
      </c>
      <c r="C173" s="206"/>
      <c r="D173" s="207" t="s">
        <v>109</v>
      </c>
      <c r="E173" s="208" t="s">
        <v>626</v>
      </c>
      <c r="F173" s="209">
        <v>305</v>
      </c>
      <c r="G173" s="208"/>
      <c r="H173" s="208">
        <v>375</v>
      </c>
      <c r="I173" s="210">
        <v>375</v>
      </c>
      <c r="J173" s="211" t="s">
        <v>684</v>
      </c>
      <c r="K173" s="212">
        <f t="shared" si="37"/>
        <v>70</v>
      </c>
      <c r="L173" s="213">
        <f t="shared" si="38"/>
        <v>0.22950819672131148</v>
      </c>
      <c r="M173" s="208" t="s">
        <v>594</v>
      </c>
      <c r="N173" s="214">
        <v>42768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205">
        <v>80</v>
      </c>
      <c r="B174" s="206">
        <v>42739</v>
      </c>
      <c r="C174" s="206"/>
      <c r="D174" s="207" t="s">
        <v>95</v>
      </c>
      <c r="E174" s="208" t="s">
        <v>626</v>
      </c>
      <c r="F174" s="209">
        <v>99.5</v>
      </c>
      <c r="G174" s="208"/>
      <c r="H174" s="208">
        <v>158</v>
      </c>
      <c r="I174" s="210">
        <v>158</v>
      </c>
      <c r="J174" s="211" t="s">
        <v>684</v>
      </c>
      <c r="K174" s="212">
        <f t="shared" si="37"/>
        <v>58.5</v>
      </c>
      <c r="L174" s="213">
        <f t="shared" si="38"/>
        <v>0.5879396984924623</v>
      </c>
      <c r="M174" s="208" t="s">
        <v>594</v>
      </c>
      <c r="N174" s="214">
        <v>42898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05">
        <v>81</v>
      </c>
      <c r="B175" s="206">
        <v>42739</v>
      </c>
      <c r="C175" s="206"/>
      <c r="D175" s="207" t="s">
        <v>95</v>
      </c>
      <c r="E175" s="208" t="s">
        <v>626</v>
      </c>
      <c r="F175" s="209">
        <v>99.5</v>
      </c>
      <c r="G175" s="208"/>
      <c r="H175" s="208">
        <v>158</v>
      </c>
      <c r="I175" s="210">
        <v>158</v>
      </c>
      <c r="J175" s="211" t="s">
        <v>684</v>
      </c>
      <c r="K175" s="212">
        <v>58.5</v>
      </c>
      <c r="L175" s="213">
        <v>0.58793969849246197</v>
      </c>
      <c r="M175" s="208" t="s">
        <v>594</v>
      </c>
      <c r="N175" s="214">
        <v>42898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05">
        <v>82</v>
      </c>
      <c r="B176" s="206">
        <v>42786</v>
      </c>
      <c r="C176" s="206"/>
      <c r="D176" s="207" t="s">
        <v>186</v>
      </c>
      <c r="E176" s="208" t="s">
        <v>626</v>
      </c>
      <c r="F176" s="209">
        <v>140.5</v>
      </c>
      <c r="G176" s="208"/>
      <c r="H176" s="208">
        <v>220</v>
      </c>
      <c r="I176" s="210">
        <v>220</v>
      </c>
      <c r="J176" s="211" t="s">
        <v>684</v>
      </c>
      <c r="K176" s="212">
        <f>H176-F176</f>
        <v>79.5</v>
      </c>
      <c r="L176" s="213">
        <f>K176/F176</f>
        <v>0.5658362989323843</v>
      </c>
      <c r="M176" s="208" t="s">
        <v>594</v>
      </c>
      <c r="N176" s="214">
        <v>42864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05">
        <v>83</v>
      </c>
      <c r="B177" s="206">
        <v>42786</v>
      </c>
      <c r="C177" s="206"/>
      <c r="D177" s="207" t="s">
        <v>738</v>
      </c>
      <c r="E177" s="208" t="s">
        <v>626</v>
      </c>
      <c r="F177" s="209">
        <v>202.5</v>
      </c>
      <c r="G177" s="208"/>
      <c r="H177" s="208">
        <v>234</v>
      </c>
      <c r="I177" s="210">
        <v>234</v>
      </c>
      <c r="J177" s="211" t="s">
        <v>684</v>
      </c>
      <c r="K177" s="212">
        <v>31.5</v>
      </c>
      <c r="L177" s="213">
        <v>0.155555555555556</v>
      </c>
      <c r="M177" s="208" t="s">
        <v>594</v>
      </c>
      <c r="N177" s="214">
        <v>42836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05">
        <v>84</v>
      </c>
      <c r="B178" s="206">
        <v>42818</v>
      </c>
      <c r="C178" s="206"/>
      <c r="D178" s="207" t="s">
        <v>739</v>
      </c>
      <c r="E178" s="208" t="s">
        <v>626</v>
      </c>
      <c r="F178" s="209">
        <v>300.5</v>
      </c>
      <c r="G178" s="208"/>
      <c r="H178" s="208">
        <v>417.5</v>
      </c>
      <c r="I178" s="210">
        <v>420</v>
      </c>
      <c r="J178" s="211" t="s">
        <v>740</v>
      </c>
      <c r="K178" s="212">
        <f>H178-F178</f>
        <v>117</v>
      </c>
      <c r="L178" s="213">
        <f>K178/F178</f>
        <v>0.38935108153078202</v>
      </c>
      <c r="M178" s="208" t="s">
        <v>594</v>
      </c>
      <c r="N178" s="214">
        <v>43070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05">
        <v>85</v>
      </c>
      <c r="B179" s="206">
        <v>42818</v>
      </c>
      <c r="C179" s="206"/>
      <c r="D179" s="207" t="s">
        <v>714</v>
      </c>
      <c r="E179" s="208" t="s">
        <v>626</v>
      </c>
      <c r="F179" s="209">
        <v>850</v>
      </c>
      <c r="G179" s="208"/>
      <c r="H179" s="208">
        <v>1042.5</v>
      </c>
      <c r="I179" s="210">
        <v>1023</v>
      </c>
      <c r="J179" s="211" t="s">
        <v>741</v>
      </c>
      <c r="K179" s="212">
        <v>192.5</v>
      </c>
      <c r="L179" s="213">
        <v>0.22647058823529401</v>
      </c>
      <c r="M179" s="208" t="s">
        <v>594</v>
      </c>
      <c r="N179" s="214">
        <v>42830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05">
        <v>86</v>
      </c>
      <c r="B180" s="206">
        <v>42830</v>
      </c>
      <c r="C180" s="206"/>
      <c r="D180" s="207" t="s">
        <v>491</v>
      </c>
      <c r="E180" s="208" t="s">
        <v>626</v>
      </c>
      <c r="F180" s="209">
        <v>785</v>
      </c>
      <c r="G180" s="208"/>
      <c r="H180" s="208">
        <v>930</v>
      </c>
      <c r="I180" s="210">
        <v>920</v>
      </c>
      <c r="J180" s="211" t="s">
        <v>742</v>
      </c>
      <c r="K180" s="212">
        <f>H180-F180</f>
        <v>145</v>
      </c>
      <c r="L180" s="213">
        <f>K180/F180</f>
        <v>0.18471337579617833</v>
      </c>
      <c r="M180" s="208" t="s">
        <v>594</v>
      </c>
      <c r="N180" s="214">
        <v>42976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15">
        <v>87</v>
      </c>
      <c r="B181" s="216">
        <v>42831</v>
      </c>
      <c r="C181" s="216"/>
      <c r="D181" s="217" t="s">
        <v>743</v>
      </c>
      <c r="E181" s="218" t="s">
        <v>626</v>
      </c>
      <c r="F181" s="219">
        <v>40</v>
      </c>
      <c r="G181" s="219"/>
      <c r="H181" s="220">
        <v>13.1</v>
      </c>
      <c r="I181" s="220">
        <v>60</v>
      </c>
      <c r="J181" s="221" t="s">
        <v>744</v>
      </c>
      <c r="K181" s="222">
        <v>-26.9</v>
      </c>
      <c r="L181" s="223">
        <v>-0.67249999999999999</v>
      </c>
      <c r="M181" s="219" t="s">
        <v>607</v>
      </c>
      <c r="N181" s="216">
        <v>43138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05">
        <v>88</v>
      </c>
      <c r="B182" s="206">
        <v>42837</v>
      </c>
      <c r="C182" s="206"/>
      <c r="D182" s="207" t="s">
        <v>94</v>
      </c>
      <c r="E182" s="208" t="s">
        <v>626</v>
      </c>
      <c r="F182" s="209">
        <v>289.5</v>
      </c>
      <c r="G182" s="208"/>
      <c r="H182" s="208">
        <v>354</v>
      </c>
      <c r="I182" s="210">
        <v>360</v>
      </c>
      <c r="J182" s="211" t="s">
        <v>745</v>
      </c>
      <c r="K182" s="212">
        <f t="shared" ref="K182:K190" si="39">H182-F182</f>
        <v>64.5</v>
      </c>
      <c r="L182" s="213">
        <f t="shared" ref="L182:L190" si="40">K182/F182</f>
        <v>0.22279792746113988</v>
      </c>
      <c r="M182" s="208" t="s">
        <v>594</v>
      </c>
      <c r="N182" s="214">
        <v>43040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05">
        <v>89</v>
      </c>
      <c r="B183" s="206">
        <v>42845</v>
      </c>
      <c r="C183" s="206"/>
      <c r="D183" s="207" t="s">
        <v>430</v>
      </c>
      <c r="E183" s="208" t="s">
        <v>626</v>
      </c>
      <c r="F183" s="209">
        <v>700</v>
      </c>
      <c r="G183" s="208"/>
      <c r="H183" s="208">
        <v>840</v>
      </c>
      <c r="I183" s="210">
        <v>840</v>
      </c>
      <c r="J183" s="211" t="s">
        <v>746</v>
      </c>
      <c r="K183" s="212">
        <f t="shared" si="39"/>
        <v>140</v>
      </c>
      <c r="L183" s="213">
        <f t="shared" si="40"/>
        <v>0.2</v>
      </c>
      <c r="M183" s="208" t="s">
        <v>594</v>
      </c>
      <c r="N183" s="214">
        <v>42893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05">
        <v>90</v>
      </c>
      <c r="B184" s="206">
        <v>42887</v>
      </c>
      <c r="C184" s="206"/>
      <c r="D184" s="207" t="s">
        <v>747</v>
      </c>
      <c r="E184" s="208" t="s">
        <v>626</v>
      </c>
      <c r="F184" s="209">
        <v>130</v>
      </c>
      <c r="G184" s="208"/>
      <c r="H184" s="208">
        <v>144.25</v>
      </c>
      <c r="I184" s="210">
        <v>170</v>
      </c>
      <c r="J184" s="211" t="s">
        <v>748</v>
      </c>
      <c r="K184" s="212">
        <f t="shared" si="39"/>
        <v>14.25</v>
      </c>
      <c r="L184" s="213">
        <f t="shared" si="40"/>
        <v>0.10961538461538461</v>
      </c>
      <c r="M184" s="208" t="s">
        <v>594</v>
      </c>
      <c r="N184" s="214">
        <v>43675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05">
        <v>91</v>
      </c>
      <c r="B185" s="206">
        <v>42901</v>
      </c>
      <c r="C185" s="206"/>
      <c r="D185" s="207" t="s">
        <v>749</v>
      </c>
      <c r="E185" s="208" t="s">
        <v>626</v>
      </c>
      <c r="F185" s="209">
        <v>214.5</v>
      </c>
      <c r="G185" s="208"/>
      <c r="H185" s="208">
        <v>262</v>
      </c>
      <c r="I185" s="210">
        <v>262</v>
      </c>
      <c r="J185" s="211" t="s">
        <v>750</v>
      </c>
      <c r="K185" s="212">
        <f t="shared" si="39"/>
        <v>47.5</v>
      </c>
      <c r="L185" s="213">
        <f t="shared" si="40"/>
        <v>0.22144522144522144</v>
      </c>
      <c r="M185" s="208" t="s">
        <v>594</v>
      </c>
      <c r="N185" s="214">
        <v>42977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36">
        <v>92</v>
      </c>
      <c r="B186" s="237">
        <v>42933</v>
      </c>
      <c r="C186" s="237"/>
      <c r="D186" s="238" t="s">
        <v>751</v>
      </c>
      <c r="E186" s="239" t="s">
        <v>626</v>
      </c>
      <c r="F186" s="240">
        <v>370</v>
      </c>
      <c r="G186" s="239"/>
      <c r="H186" s="239">
        <v>447.5</v>
      </c>
      <c r="I186" s="241">
        <v>450</v>
      </c>
      <c r="J186" s="242" t="s">
        <v>684</v>
      </c>
      <c r="K186" s="212">
        <f t="shared" si="39"/>
        <v>77.5</v>
      </c>
      <c r="L186" s="243">
        <f t="shared" si="40"/>
        <v>0.20945945945945946</v>
      </c>
      <c r="M186" s="239" t="s">
        <v>594</v>
      </c>
      <c r="N186" s="244">
        <v>43035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36">
        <v>93</v>
      </c>
      <c r="B187" s="237">
        <v>42943</v>
      </c>
      <c r="C187" s="237"/>
      <c r="D187" s="238" t="s">
        <v>184</v>
      </c>
      <c r="E187" s="239" t="s">
        <v>626</v>
      </c>
      <c r="F187" s="240">
        <v>657.5</v>
      </c>
      <c r="G187" s="239"/>
      <c r="H187" s="239">
        <v>825</v>
      </c>
      <c r="I187" s="241">
        <v>820</v>
      </c>
      <c r="J187" s="242" t="s">
        <v>684</v>
      </c>
      <c r="K187" s="212">
        <f t="shared" si="39"/>
        <v>167.5</v>
      </c>
      <c r="L187" s="243">
        <f t="shared" si="40"/>
        <v>0.25475285171102663</v>
      </c>
      <c r="M187" s="239" t="s">
        <v>594</v>
      </c>
      <c r="N187" s="244">
        <v>43090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05">
        <v>94</v>
      </c>
      <c r="B188" s="206">
        <v>42964</v>
      </c>
      <c r="C188" s="206"/>
      <c r="D188" s="207" t="s">
        <v>365</v>
      </c>
      <c r="E188" s="208" t="s">
        <v>626</v>
      </c>
      <c r="F188" s="209">
        <v>605</v>
      </c>
      <c r="G188" s="208"/>
      <c r="H188" s="208">
        <v>750</v>
      </c>
      <c r="I188" s="210">
        <v>750</v>
      </c>
      <c r="J188" s="211" t="s">
        <v>742</v>
      </c>
      <c r="K188" s="212">
        <f t="shared" si="39"/>
        <v>145</v>
      </c>
      <c r="L188" s="213">
        <f t="shared" si="40"/>
        <v>0.23966942148760331</v>
      </c>
      <c r="M188" s="208" t="s">
        <v>594</v>
      </c>
      <c r="N188" s="214">
        <v>43027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15">
        <v>95</v>
      </c>
      <c r="B189" s="216">
        <v>42979</v>
      </c>
      <c r="C189" s="216"/>
      <c r="D189" s="224" t="s">
        <v>752</v>
      </c>
      <c r="E189" s="219" t="s">
        <v>626</v>
      </c>
      <c r="F189" s="219">
        <v>255</v>
      </c>
      <c r="G189" s="220"/>
      <c r="H189" s="220">
        <v>217.25</v>
      </c>
      <c r="I189" s="220">
        <v>320</v>
      </c>
      <c r="J189" s="221" t="s">
        <v>753</v>
      </c>
      <c r="K189" s="222">
        <f t="shared" si="39"/>
        <v>-37.75</v>
      </c>
      <c r="L189" s="225">
        <f t="shared" si="40"/>
        <v>-0.14803921568627451</v>
      </c>
      <c r="M189" s="219" t="s">
        <v>607</v>
      </c>
      <c r="N189" s="216">
        <v>43661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05">
        <v>96</v>
      </c>
      <c r="B190" s="206">
        <v>42997</v>
      </c>
      <c r="C190" s="206"/>
      <c r="D190" s="207" t="s">
        <v>754</v>
      </c>
      <c r="E190" s="208" t="s">
        <v>626</v>
      </c>
      <c r="F190" s="209">
        <v>215</v>
      </c>
      <c r="G190" s="208"/>
      <c r="H190" s="208">
        <v>258</v>
      </c>
      <c r="I190" s="210">
        <v>258</v>
      </c>
      <c r="J190" s="211" t="s">
        <v>684</v>
      </c>
      <c r="K190" s="212">
        <f t="shared" si="39"/>
        <v>43</v>
      </c>
      <c r="L190" s="213">
        <f t="shared" si="40"/>
        <v>0.2</v>
      </c>
      <c r="M190" s="208" t="s">
        <v>594</v>
      </c>
      <c r="N190" s="214">
        <v>43040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05">
        <v>97</v>
      </c>
      <c r="B191" s="206">
        <v>42997</v>
      </c>
      <c r="C191" s="206"/>
      <c r="D191" s="207" t="s">
        <v>754</v>
      </c>
      <c r="E191" s="208" t="s">
        <v>626</v>
      </c>
      <c r="F191" s="209">
        <v>215</v>
      </c>
      <c r="G191" s="208"/>
      <c r="H191" s="208">
        <v>258</v>
      </c>
      <c r="I191" s="210">
        <v>258</v>
      </c>
      <c r="J191" s="242" t="s">
        <v>684</v>
      </c>
      <c r="K191" s="212">
        <v>43</v>
      </c>
      <c r="L191" s="213">
        <v>0.2</v>
      </c>
      <c r="M191" s="208" t="s">
        <v>594</v>
      </c>
      <c r="N191" s="214">
        <v>43040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36">
        <v>98</v>
      </c>
      <c r="B192" s="237">
        <v>42998</v>
      </c>
      <c r="C192" s="237"/>
      <c r="D192" s="238" t="s">
        <v>755</v>
      </c>
      <c r="E192" s="239" t="s">
        <v>626</v>
      </c>
      <c r="F192" s="209">
        <v>75</v>
      </c>
      <c r="G192" s="239"/>
      <c r="H192" s="239">
        <v>90</v>
      </c>
      <c r="I192" s="241">
        <v>90</v>
      </c>
      <c r="J192" s="211" t="s">
        <v>756</v>
      </c>
      <c r="K192" s="212">
        <f t="shared" ref="K192:K197" si="41">H192-F192</f>
        <v>15</v>
      </c>
      <c r="L192" s="213">
        <f t="shared" ref="L192:L197" si="42">K192/F192</f>
        <v>0.2</v>
      </c>
      <c r="M192" s="208" t="s">
        <v>594</v>
      </c>
      <c r="N192" s="214">
        <v>43019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36">
        <v>99</v>
      </c>
      <c r="B193" s="237">
        <v>43011</v>
      </c>
      <c r="C193" s="237"/>
      <c r="D193" s="238" t="s">
        <v>609</v>
      </c>
      <c r="E193" s="239" t="s">
        <v>626</v>
      </c>
      <c r="F193" s="240">
        <v>315</v>
      </c>
      <c r="G193" s="239"/>
      <c r="H193" s="239">
        <v>392</v>
      </c>
      <c r="I193" s="241">
        <v>384</v>
      </c>
      <c r="J193" s="242" t="s">
        <v>757</v>
      </c>
      <c r="K193" s="212">
        <f t="shared" si="41"/>
        <v>77</v>
      </c>
      <c r="L193" s="243">
        <f t="shared" si="42"/>
        <v>0.24444444444444444</v>
      </c>
      <c r="M193" s="239" t="s">
        <v>594</v>
      </c>
      <c r="N193" s="244">
        <v>43017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36">
        <v>100</v>
      </c>
      <c r="B194" s="237">
        <v>43013</v>
      </c>
      <c r="C194" s="237"/>
      <c r="D194" s="238" t="s">
        <v>465</v>
      </c>
      <c r="E194" s="239" t="s">
        <v>626</v>
      </c>
      <c r="F194" s="240">
        <v>145</v>
      </c>
      <c r="G194" s="239"/>
      <c r="H194" s="239">
        <v>179</v>
      </c>
      <c r="I194" s="241">
        <v>180</v>
      </c>
      <c r="J194" s="242" t="s">
        <v>758</v>
      </c>
      <c r="K194" s="212">
        <f t="shared" si="41"/>
        <v>34</v>
      </c>
      <c r="L194" s="243">
        <f t="shared" si="42"/>
        <v>0.23448275862068965</v>
      </c>
      <c r="M194" s="239" t="s">
        <v>594</v>
      </c>
      <c r="N194" s="244">
        <v>43025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36">
        <v>101</v>
      </c>
      <c r="B195" s="237">
        <v>43014</v>
      </c>
      <c r="C195" s="237"/>
      <c r="D195" s="238" t="s">
        <v>339</v>
      </c>
      <c r="E195" s="239" t="s">
        <v>626</v>
      </c>
      <c r="F195" s="240">
        <v>256</v>
      </c>
      <c r="G195" s="239"/>
      <c r="H195" s="239">
        <v>323</v>
      </c>
      <c r="I195" s="241">
        <v>320</v>
      </c>
      <c r="J195" s="242" t="s">
        <v>684</v>
      </c>
      <c r="K195" s="212">
        <f t="shared" si="41"/>
        <v>67</v>
      </c>
      <c r="L195" s="243">
        <f t="shared" si="42"/>
        <v>0.26171875</v>
      </c>
      <c r="M195" s="239" t="s">
        <v>594</v>
      </c>
      <c r="N195" s="244">
        <v>43067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36">
        <v>102</v>
      </c>
      <c r="B196" s="237">
        <v>43017</v>
      </c>
      <c r="C196" s="237"/>
      <c r="D196" s="238" t="s">
        <v>355</v>
      </c>
      <c r="E196" s="239" t="s">
        <v>626</v>
      </c>
      <c r="F196" s="240">
        <v>137.5</v>
      </c>
      <c r="G196" s="239"/>
      <c r="H196" s="239">
        <v>184</v>
      </c>
      <c r="I196" s="241">
        <v>183</v>
      </c>
      <c r="J196" s="242" t="s">
        <v>759</v>
      </c>
      <c r="K196" s="212">
        <f t="shared" si="41"/>
        <v>46.5</v>
      </c>
      <c r="L196" s="243">
        <f t="shared" si="42"/>
        <v>0.33818181818181819</v>
      </c>
      <c r="M196" s="239" t="s">
        <v>594</v>
      </c>
      <c r="N196" s="244">
        <v>43108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36">
        <v>103</v>
      </c>
      <c r="B197" s="237">
        <v>43018</v>
      </c>
      <c r="C197" s="237"/>
      <c r="D197" s="238" t="s">
        <v>760</v>
      </c>
      <c r="E197" s="239" t="s">
        <v>626</v>
      </c>
      <c r="F197" s="240">
        <v>125.5</v>
      </c>
      <c r="G197" s="239"/>
      <c r="H197" s="239">
        <v>158</v>
      </c>
      <c r="I197" s="241">
        <v>155</v>
      </c>
      <c r="J197" s="242" t="s">
        <v>761</v>
      </c>
      <c r="K197" s="212">
        <f t="shared" si="41"/>
        <v>32.5</v>
      </c>
      <c r="L197" s="243">
        <f t="shared" si="42"/>
        <v>0.25896414342629481</v>
      </c>
      <c r="M197" s="239" t="s">
        <v>594</v>
      </c>
      <c r="N197" s="244">
        <v>43067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36">
        <v>104</v>
      </c>
      <c r="B198" s="237">
        <v>43018</v>
      </c>
      <c r="C198" s="237"/>
      <c r="D198" s="238" t="s">
        <v>762</v>
      </c>
      <c r="E198" s="239" t="s">
        <v>626</v>
      </c>
      <c r="F198" s="240">
        <v>895</v>
      </c>
      <c r="G198" s="239"/>
      <c r="H198" s="239">
        <v>1122.5</v>
      </c>
      <c r="I198" s="241">
        <v>1078</v>
      </c>
      <c r="J198" s="242" t="s">
        <v>763</v>
      </c>
      <c r="K198" s="212">
        <v>227.5</v>
      </c>
      <c r="L198" s="243">
        <v>0.25418994413407803</v>
      </c>
      <c r="M198" s="239" t="s">
        <v>594</v>
      </c>
      <c r="N198" s="244">
        <v>43117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36">
        <v>105</v>
      </c>
      <c r="B199" s="237">
        <v>43020</v>
      </c>
      <c r="C199" s="237"/>
      <c r="D199" s="238" t="s">
        <v>348</v>
      </c>
      <c r="E199" s="239" t="s">
        <v>626</v>
      </c>
      <c r="F199" s="240">
        <v>525</v>
      </c>
      <c r="G199" s="239"/>
      <c r="H199" s="239">
        <v>629</v>
      </c>
      <c r="I199" s="241">
        <v>629</v>
      </c>
      <c r="J199" s="242" t="s">
        <v>684</v>
      </c>
      <c r="K199" s="212">
        <v>104</v>
      </c>
      <c r="L199" s="243">
        <v>0.19809523809523799</v>
      </c>
      <c r="M199" s="239" t="s">
        <v>594</v>
      </c>
      <c r="N199" s="244">
        <v>43119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36">
        <v>106</v>
      </c>
      <c r="B200" s="237">
        <v>43046</v>
      </c>
      <c r="C200" s="237"/>
      <c r="D200" s="238" t="s">
        <v>390</v>
      </c>
      <c r="E200" s="239" t="s">
        <v>626</v>
      </c>
      <c r="F200" s="240">
        <v>740</v>
      </c>
      <c r="G200" s="239"/>
      <c r="H200" s="239">
        <v>892.5</v>
      </c>
      <c r="I200" s="241">
        <v>900</v>
      </c>
      <c r="J200" s="242" t="s">
        <v>764</v>
      </c>
      <c r="K200" s="212">
        <f t="shared" ref="K200:K202" si="43">H200-F200</f>
        <v>152.5</v>
      </c>
      <c r="L200" s="243">
        <f t="shared" ref="L200:L202" si="44">K200/F200</f>
        <v>0.20608108108108109</v>
      </c>
      <c r="M200" s="239" t="s">
        <v>594</v>
      </c>
      <c r="N200" s="244">
        <v>43052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05">
        <v>107</v>
      </c>
      <c r="B201" s="206">
        <v>43073</v>
      </c>
      <c r="C201" s="206"/>
      <c r="D201" s="207" t="s">
        <v>765</v>
      </c>
      <c r="E201" s="208" t="s">
        <v>626</v>
      </c>
      <c r="F201" s="209">
        <v>118.5</v>
      </c>
      <c r="G201" s="208"/>
      <c r="H201" s="208">
        <v>143.5</v>
      </c>
      <c r="I201" s="210">
        <v>145</v>
      </c>
      <c r="J201" s="211" t="s">
        <v>616</v>
      </c>
      <c r="K201" s="212">
        <f t="shared" si="43"/>
        <v>25</v>
      </c>
      <c r="L201" s="213">
        <f t="shared" si="44"/>
        <v>0.2109704641350211</v>
      </c>
      <c r="M201" s="208" t="s">
        <v>594</v>
      </c>
      <c r="N201" s="214">
        <v>43097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15">
        <v>108</v>
      </c>
      <c r="B202" s="216">
        <v>43090</v>
      </c>
      <c r="C202" s="216"/>
      <c r="D202" s="217" t="s">
        <v>436</v>
      </c>
      <c r="E202" s="218" t="s">
        <v>626</v>
      </c>
      <c r="F202" s="219">
        <v>715</v>
      </c>
      <c r="G202" s="219"/>
      <c r="H202" s="220">
        <v>500</v>
      </c>
      <c r="I202" s="220">
        <v>872</v>
      </c>
      <c r="J202" s="221" t="s">
        <v>766</v>
      </c>
      <c r="K202" s="222">
        <f t="shared" si="43"/>
        <v>-215</v>
      </c>
      <c r="L202" s="223">
        <f t="shared" si="44"/>
        <v>-0.30069930069930068</v>
      </c>
      <c r="M202" s="219" t="s">
        <v>607</v>
      </c>
      <c r="N202" s="216">
        <v>43670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05">
        <v>109</v>
      </c>
      <c r="B203" s="206">
        <v>43098</v>
      </c>
      <c r="C203" s="206"/>
      <c r="D203" s="207" t="s">
        <v>609</v>
      </c>
      <c r="E203" s="208" t="s">
        <v>626</v>
      </c>
      <c r="F203" s="209">
        <v>435</v>
      </c>
      <c r="G203" s="208"/>
      <c r="H203" s="208">
        <v>542.5</v>
      </c>
      <c r="I203" s="210">
        <v>539</v>
      </c>
      <c r="J203" s="211" t="s">
        <v>684</v>
      </c>
      <c r="K203" s="212">
        <v>107.5</v>
      </c>
      <c r="L203" s="213">
        <v>0.247126436781609</v>
      </c>
      <c r="M203" s="208" t="s">
        <v>594</v>
      </c>
      <c r="N203" s="214">
        <v>43206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05">
        <v>110</v>
      </c>
      <c r="B204" s="206">
        <v>43098</v>
      </c>
      <c r="C204" s="206"/>
      <c r="D204" s="207" t="s">
        <v>565</v>
      </c>
      <c r="E204" s="208" t="s">
        <v>626</v>
      </c>
      <c r="F204" s="209">
        <v>885</v>
      </c>
      <c r="G204" s="208"/>
      <c r="H204" s="208">
        <v>1090</v>
      </c>
      <c r="I204" s="210">
        <v>1084</v>
      </c>
      <c r="J204" s="211" t="s">
        <v>684</v>
      </c>
      <c r="K204" s="212">
        <v>205</v>
      </c>
      <c r="L204" s="213">
        <v>0.23163841807909599</v>
      </c>
      <c r="M204" s="208" t="s">
        <v>594</v>
      </c>
      <c r="N204" s="214">
        <v>43213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45">
        <v>111</v>
      </c>
      <c r="B205" s="246">
        <v>43192</v>
      </c>
      <c r="C205" s="246"/>
      <c r="D205" s="224" t="s">
        <v>767</v>
      </c>
      <c r="E205" s="219" t="s">
        <v>626</v>
      </c>
      <c r="F205" s="247">
        <v>478.5</v>
      </c>
      <c r="G205" s="219"/>
      <c r="H205" s="219">
        <v>442</v>
      </c>
      <c r="I205" s="220">
        <v>613</v>
      </c>
      <c r="J205" s="221" t="s">
        <v>768</v>
      </c>
      <c r="K205" s="222">
        <f t="shared" ref="K205:K208" si="45">H205-F205</f>
        <v>-36.5</v>
      </c>
      <c r="L205" s="223">
        <f t="shared" ref="L205:L208" si="46">K205/F205</f>
        <v>-7.6280041797283177E-2</v>
      </c>
      <c r="M205" s="219" t="s">
        <v>607</v>
      </c>
      <c r="N205" s="216">
        <v>43762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15">
        <v>112</v>
      </c>
      <c r="B206" s="216">
        <v>43194</v>
      </c>
      <c r="C206" s="216"/>
      <c r="D206" s="217" t="s">
        <v>769</v>
      </c>
      <c r="E206" s="218" t="s">
        <v>626</v>
      </c>
      <c r="F206" s="219">
        <f>141.5-7.3</f>
        <v>134.19999999999999</v>
      </c>
      <c r="G206" s="219"/>
      <c r="H206" s="220">
        <v>77</v>
      </c>
      <c r="I206" s="220">
        <v>180</v>
      </c>
      <c r="J206" s="221" t="s">
        <v>770</v>
      </c>
      <c r="K206" s="222">
        <f t="shared" si="45"/>
        <v>-57.199999999999989</v>
      </c>
      <c r="L206" s="223">
        <f t="shared" si="46"/>
        <v>-0.42622950819672129</v>
      </c>
      <c r="M206" s="219" t="s">
        <v>607</v>
      </c>
      <c r="N206" s="216">
        <v>43522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15">
        <v>113</v>
      </c>
      <c r="B207" s="216">
        <v>43209</v>
      </c>
      <c r="C207" s="216"/>
      <c r="D207" s="217" t="s">
        <v>771</v>
      </c>
      <c r="E207" s="218" t="s">
        <v>626</v>
      </c>
      <c r="F207" s="219">
        <v>430</v>
      </c>
      <c r="G207" s="219"/>
      <c r="H207" s="220">
        <v>220</v>
      </c>
      <c r="I207" s="220">
        <v>537</v>
      </c>
      <c r="J207" s="221" t="s">
        <v>772</v>
      </c>
      <c r="K207" s="222">
        <f t="shared" si="45"/>
        <v>-210</v>
      </c>
      <c r="L207" s="223">
        <f t="shared" si="46"/>
        <v>-0.48837209302325579</v>
      </c>
      <c r="M207" s="219" t="s">
        <v>607</v>
      </c>
      <c r="N207" s="216">
        <v>43252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36">
        <v>114</v>
      </c>
      <c r="B208" s="237">
        <v>43220</v>
      </c>
      <c r="C208" s="237"/>
      <c r="D208" s="238" t="s">
        <v>391</v>
      </c>
      <c r="E208" s="239" t="s">
        <v>626</v>
      </c>
      <c r="F208" s="239">
        <v>153.5</v>
      </c>
      <c r="G208" s="239"/>
      <c r="H208" s="239">
        <v>196</v>
      </c>
      <c r="I208" s="241">
        <v>196</v>
      </c>
      <c r="J208" s="211" t="s">
        <v>773</v>
      </c>
      <c r="K208" s="212">
        <f t="shared" si="45"/>
        <v>42.5</v>
      </c>
      <c r="L208" s="213">
        <f t="shared" si="46"/>
        <v>0.27687296416938112</v>
      </c>
      <c r="M208" s="208" t="s">
        <v>594</v>
      </c>
      <c r="N208" s="214">
        <v>43605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15">
        <v>115</v>
      </c>
      <c r="B209" s="216">
        <v>43306</v>
      </c>
      <c r="C209" s="216"/>
      <c r="D209" s="217" t="s">
        <v>743</v>
      </c>
      <c r="E209" s="218" t="s">
        <v>626</v>
      </c>
      <c r="F209" s="219">
        <v>27.5</v>
      </c>
      <c r="G209" s="219"/>
      <c r="H209" s="220">
        <v>13.1</v>
      </c>
      <c r="I209" s="220">
        <v>60</v>
      </c>
      <c r="J209" s="221" t="s">
        <v>774</v>
      </c>
      <c r="K209" s="222">
        <v>-14.4</v>
      </c>
      <c r="L209" s="223">
        <v>-0.52363636363636401</v>
      </c>
      <c r="M209" s="219" t="s">
        <v>607</v>
      </c>
      <c r="N209" s="216">
        <v>43138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45">
        <v>116</v>
      </c>
      <c r="B210" s="246">
        <v>43318</v>
      </c>
      <c r="C210" s="246"/>
      <c r="D210" s="224" t="s">
        <v>775</v>
      </c>
      <c r="E210" s="219" t="s">
        <v>626</v>
      </c>
      <c r="F210" s="219">
        <v>148.5</v>
      </c>
      <c r="G210" s="219"/>
      <c r="H210" s="219">
        <v>102</v>
      </c>
      <c r="I210" s="220">
        <v>182</v>
      </c>
      <c r="J210" s="221" t="s">
        <v>776</v>
      </c>
      <c r="K210" s="222">
        <f>H210-F210</f>
        <v>-46.5</v>
      </c>
      <c r="L210" s="223">
        <f>K210/F210</f>
        <v>-0.31313131313131315</v>
      </c>
      <c r="M210" s="219" t="s">
        <v>607</v>
      </c>
      <c r="N210" s="216">
        <v>43661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05">
        <v>117</v>
      </c>
      <c r="B211" s="206">
        <v>43335</v>
      </c>
      <c r="C211" s="206"/>
      <c r="D211" s="207" t="s">
        <v>777</v>
      </c>
      <c r="E211" s="208" t="s">
        <v>626</v>
      </c>
      <c r="F211" s="239">
        <v>285</v>
      </c>
      <c r="G211" s="208"/>
      <c r="H211" s="208">
        <v>355</v>
      </c>
      <c r="I211" s="210">
        <v>364</v>
      </c>
      <c r="J211" s="211" t="s">
        <v>778</v>
      </c>
      <c r="K211" s="212">
        <v>70</v>
      </c>
      <c r="L211" s="213">
        <v>0.24561403508771901</v>
      </c>
      <c r="M211" s="208" t="s">
        <v>594</v>
      </c>
      <c r="N211" s="214">
        <v>43455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05">
        <v>118</v>
      </c>
      <c r="B212" s="206">
        <v>43341</v>
      </c>
      <c r="C212" s="206"/>
      <c r="D212" s="207" t="s">
        <v>379</v>
      </c>
      <c r="E212" s="208" t="s">
        <v>626</v>
      </c>
      <c r="F212" s="239">
        <v>525</v>
      </c>
      <c r="G212" s="208"/>
      <c r="H212" s="208">
        <v>585</v>
      </c>
      <c r="I212" s="210">
        <v>635</v>
      </c>
      <c r="J212" s="211" t="s">
        <v>779</v>
      </c>
      <c r="K212" s="212">
        <f t="shared" ref="K212:K229" si="47">H212-F212</f>
        <v>60</v>
      </c>
      <c r="L212" s="213">
        <f t="shared" ref="L212:L229" si="48">K212/F212</f>
        <v>0.11428571428571428</v>
      </c>
      <c r="M212" s="208" t="s">
        <v>594</v>
      </c>
      <c r="N212" s="214">
        <v>43662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05">
        <v>119</v>
      </c>
      <c r="B213" s="206">
        <v>43395</v>
      </c>
      <c r="C213" s="206"/>
      <c r="D213" s="207" t="s">
        <v>365</v>
      </c>
      <c r="E213" s="208" t="s">
        <v>626</v>
      </c>
      <c r="F213" s="239">
        <v>475</v>
      </c>
      <c r="G213" s="208"/>
      <c r="H213" s="208">
        <v>574</v>
      </c>
      <c r="I213" s="210">
        <v>570</v>
      </c>
      <c r="J213" s="211" t="s">
        <v>684</v>
      </c>
      <c r="K213" s="212">
        <f t="shared" si="47"/>
        <v>99</v>
      </c>
      <c r="L213" s="213">
        <f t="shared" si="48"/>
        <v>0.20842105263157895</v>
      </c>
      <c r="M213" s="208" t="s">
        <v>594</v>
      </c>
      <c r="N213" s="214">
        <v>43403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36">
        <v>120</v>
      </c>
      <c r="B214" s="237">
        <v>43397</v>
      </c>
      <c r="C214" s="237"/>
      <c r="D214" s="238" t="s">
        <v>386</v>
      </c>
      <c r="E214" s="239" t="s">
        <v>626</v>
      </c>
      <c r="F214" s="239">
        <v>707.5</v>
      </c>
      <c r="G214" s="239"/>
      <c r="H214" s="239">
        <v>872</v>
      </c>
      <c r="I214" s="241">
        <v>872</v>
      </c>
      <c r="J214" s="242" t="s">
        <v>684</v>
      </c>
      <c r="K214" s="212">
        <f t="shared" si="47"/>
        <v>164.5</v>
      </c>
      <c r="L214" s="243">
        <f t="shared" si="48"/>
        <v>0.23250883392226149</v>
      </c>
      <c r="M214" s="239" t="s">
        <v>594</v>
      </c>
      <c r="N214" s="244">
        <v>43482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36">
        <v>121</v>
      </c>
      <c r="B215" s="237">
        <v>43398</v>
      </c>
      <c r="C215" s="237"/>
      <c r="D215" s="238" t="s">
        <v>780</v>
      </c>
      <c r="E215" s="239" t="s">
        <v>626</v>
      </c>
      <c r="F215" s="239">
        <v>162</v>
      </c>
      <c r="G215" s="239"/>
      <c r="H215" s="239">
        <v>204</v>
      </c>
      <c r="I215" s="241">
        <v>209</v>
      </c>
      <c r="J215" s="242" t="s">
        <v>781</v>
      </c>
      <c r="K215" s="212">
        <f t="shared" si="47"/>
        <v>42</v>
      </c>
      <c r="L215" s="243">
        <f t="shared" si="48"/>
        <v>0.25925925925925924</v>
      </c>
      <c r="M215" s="239" t="s">
        <v>594</v>
      </c>
      <c r="N215" s="244">
        <v>43539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36">
        <v>122</v>
      </c>
      <c r="B216" s="237">
        <v>43399</v>
      </c>
      <c r="C216" s="237"/>
      <c r="D216" s="238" t="s">
        <v>484</v>
      </c>
      <c r="E216" s="239" t="s">
        <v>626</v>
      </c>
      <c r="F216" s="239">
        <v>240</v>
      </c>
      <c r="G216" s="239"/>
      <c r="H216" s="239">
        <v>297</v>
      </c>
      <c r="I216" s="241">
        <v>297</v>
      </c>
      <c r="J216" s="242" t="s">
        <v>684</v>
      </c>
      <c r="K216" s="248">
        <f t="shared" si="47"/>
        <v>57</v>
      </c>
      <c r="L216" s="243">
        <f t="shared" si="48"/>
        <v>0.23749999999999999</v>
      </c>
      <c r="M216" s="239" t="s">
        <v>594</v>
      </c>
      <c r="N216" s="244">
        <v>43417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05">
        <v>123</v>
      </c>
      <c r="B217" s="206">
        <v>43439</v>
      </c>
      <c r="C217" s="206"/>
      <c r="D217" s="207" t="s">
        <v>782</v>
      </c>
      <c r="E217" s="208" t="s">
        <v>626</v>
      </c>
      <c r="F217" s="208">
        <v>202.5</v>
      </c>
      <c r="G217" s="208"/>
      <c r="H217" s="208">
        <v>255</v>
      </c>
      <c r="I217" s="210">
        <v>252</v>
      </c>
      <c r="J217" s="211" t="s">
        <v>684</v>
      </c>
      <c r="K217" s="212">
        <f t="shared" si="47"/>
        <v>52.5</v>
      </c>
      <c r="L217" s="213">
        <f t="shared" si="48"/>
        <v>0.25925925925925924</v>
      </c>
      <c r="M217" s="208" t="s">
        <v>594</v>
      </c>
      <c r="N217" s="214">
        <v>43542</v>
      </c>
      <c r="O217" s="1"/>
      <c r="P217" s="1"/>
      <c r="Q217" s="1"/>
      <c r="R217" s="6" t="s">
        <v>783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36">
        <v>124</v>
      </c>
      <c r="B218" s="237">
        <v>43465</v>
      </c>
      <c r="C218" s="206"/>
      <c r="D218" s="238" t="s">
        <v>418</v>
      </c>
      <c r="E218" s="239" t="s">
        <v>626</v>
      </c>
      <c r="F218" s="239">
        <v>710</v>
      </c>
      <c r="G218" s="239"/>
      <c r="H218" s="239">
        <v>866</v>
      </c>
      <c r="I218" s="241">
        <v>866</v>
      </c>
      <c r="J218" s="242" t="s">
        <v>684</v>
      </c>
      <c r="K218" s="212">
        <f t="shared" si="47"/>
        <v>156</v>
      </c>
      <c r="L218" s="213">
        <f t="shared" si="48"/>
        <v>0.21971830985915494</v>
      </c>
      <c r="M218" s="208" t="s">
        <v>594</v>
      </c>
      <c r="N218" s="214">
        <v>43553</v>
      </c>
      <c r="O218" s="1"/>
      <c r="P218" s="1"/>
      <c r="Q218" s="1"/>
      <c r="R218" s="6" t="s">
        <v>783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36">
        <v>125</v>
      </c>
      <c r="B219" s="237">
        <v>43522</v>
      </c>
      <c r="C219" s="237"/>
      <c r="D219" s="238" t="s">
        <v>153</v>
      </c>
      <c r="E219" s="239" t="s">
        <v>626</v>
      </c>
      <c r="F219" s="239">
        <v>337.25</v>
      </c>
      <c r="G219" s="239"/>
      <c r="H219" s="239">
        <v>398.5</v>
      </c>
      <c r="I219" s="241">
        <v>411</v>
      </c>
      <c r="J219" s="211" t="s">
        <v>784</v>
      </c>
      <c r="K219" s="212">
        <f t="shared" si="47"/>
        <v>61.25</v>
      </c>
      <c r="L219" s="213">
        <f t="shared" si="48"/>
        <v>0.1816160118606375</v>
      </c>
      <c r="M219" s="208" t="s">
        <v>594</v>
      </c>
      <c r="N219" s="214">
        <v>43760</v>
      </c>
      <c r="O219" s="1"/>
      <c r="P219" s="1"/>
      <c r="Q219" s="1"/>
      <c r="R219" s="6" t="s">
        <v>783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49">
        <v>126</v>
      </c>
      <c r="B220" s="250">
        <v>43559</v>
      </c>
      <c r="C220" s="250"/>
      <c r="D220" s="251" t="s">
        <v>785</v>
      </c>
      <c r="E220" s="252" t="s">
        <v>626</v>
      </c>
      <c r="F220" s="252">
        <v>130</v>
      </c>
      <c r="G220" s="252"/>
      <c r="H220" s="252">
        <v>65</v>
      </c>
      <c r="I220" s="253">
        <v>158</v>
      </c>
      <c r="J220" s="221" t="s">
        <v>786</v>
      </c>
      <c r="K220" s="222">
        <f t="shared" si="47"/>
        <v>-65</v>
      </c>
      <c r="L220" s="223">
        <f t="shared" si="48"/>
        <v>-0.5</v>
      </c>
      <c r="M220" s="219" t="s">
        <v>607</v>
      </c>
      <c r="N220" s="216">
        <v>43726</v>
      </c>
      <c r="O220" s="1"/>
      <c r="P220" s="1"/>
      <c r="Q220" s="1"/>
      <c r="R220" s="6" t="s">
        <v>787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36">
        <v>127</v>
      </c>
      <c r="B221" s="237">
        <v>43017</v>
      </c>
      <c r="C221" s="237"/>
      <c r="D221" s="238" t="s">
        <v>186</v>
      </c>
      <c r="E221" s="239" t="s">
        <v>626</v>
      </c>
      <c r="F221" s="239">
        <v>141.5</v>
      </c>
      <c r="G221" s="239"/>
      <c r="H221" s="239">
        <v>183.5</v>
      </c>
      <c r="I221" s="241">
        <v>210</v>
      </c>
      <c r="J221" s="211" t="s">
        <v>781</v>
      </c>
      <c r="K221" s="212">
        <f t="shared" si="47"/>
        <v>42</v>
      </c>
      <c r="L221" s="213">
        <f t="shared" si="48"/>
        <v>0.29681978798586572</v>
      </c>
      <c r="M221" s="208" t="s">
        <v>594</v>
      </c>
      <c r="N221" s="214">
        <v>43042</v>
      </c>
      <c r="O221" s="1"/>
      <c r="P221" s="1"/>
      <c r="Q221" s="1"/>
      <c r="R221" s="6" t="s">
        <v>787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49">
        <v>128</v>
      </c>
      <c r="B222" s="250">
        <v>43074</v>
      </c>
      <c r="C222" s="250"/>
      <c r="D222" s="251" t="s">
        <v>788</v>
      </c>
      <c r="E222" s="252" t="s">
        <v>626</v>
      </c>
      <c r="F222" s="247">
        <v>172</v>
      </c>
      <c r="G222" s="252"/>
      <c r="H222" s="252">
        <v>155.25</v>
      </c>
      <c r="I222" s="253">
        <v>230</v>
      </c>
      <c r="J222" s="221" t="s">
        <v>789</v>
      </c>
      <c r="K222" s="222">
        <f t="shared" si="47"/>
        <v>-16.75</v>
      </c>
      <c r="L222" s="223">
        <f t="shared" si="48"/>
        <v>-9.7383720930232565E-2</v>
      </c>
      <c r="M222" s="219" t="s">
        <v>607</v>
      </c>
      <c r="N222" s="216">
        <v>43787</v>
      </c>
      <c r="O222" s="1"/>
      <c r="P222" s="1"/>
      <c r="Q222" s="1"/>
      <c r="R222" s="6" t="s">
        <v>787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36">
        <v>129</v>
      </c>
      <c r="B223" s="237">
        <v>43398</v>
      </c>
      <c r="C223" s="237"/>
      <c r="D223" s="238" t="s">
        <v>108</v>
      </c>
      <c r="E223" s="239" t="s">
        <v>626</v>
      </c>
      <c r="F223" s="239">
        <v>698.5</v>
      </c>
      <c r="G223" s="239"/>
      <c r="H223" s="239">
        <v>890</v>
      </c>
      <c r="I223" s="241">
        <v>890</v>
      </c>
      <c r="J223" s="211" t="s">
        <v>790</v>
      </c>
      <c r="K223" s="212">
        <f t="shared" si="47"/>
        <v>191.5</v>
      </c>
      <c r="L223" s="213">
        <f t="shared" si="48"/>
        <v>0.27415891195418757</v>
      </c>
      <c r="M223" s="208" t="s">
        <v>594</v>
      </c>
      <c r="N223" s="214">
        <v>44328</v>
      </c>
      <c r="O223" s="1"/>
      <c r="P223" s="1"/>
      <c r="Q223" s="1"/>
      <c r="R223" s="6" t="s">
        <v>783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36">
        <v>130</v>
      </c>
      <c r="B224" s="237">
        <v>42877</v>
      </c>
      <c r="C224" s="237"/>
      <c r="D224" s="238" t="s">
        <v>378</v>
      </c>
      <c r="E224" s="239" t="s">
        <v>626</v>
      </c>
      <c r="F224" s="239">
        <v>127.6</v>
      </c>
      <c r="G224" s="239"/>
      <c r="H224" s="239">
        <v>138</v>
      </c>
      <c r="I224" s="241">
        <v>190</v>
      </c>
      <c r="J224" s="211" t="s">
        <v>791</v>
      </c>
      <c r="K224" s="212">
        <f t="shared" si="47"/>
        <v>10.400000000000006</v>
      </c>
      <c r="L224" s="213">
        <f t="shared" si="48"/>
        <v>8.1504702194357417E-2</v>
      </c>
      <c r="M224" s="208" t="s">
        <v>594</v>
      </c>
      <c r="N224" s="214">
        <v>43774</v>
      </c>
      <c r="O224" s="1"/>
      <c r="P224" s="1"/>
      <c r="Q224" s="1"/>
      <c r="R224" s="6" t="s">
        <v>787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36">
        <v>131</v>
      </c>
      <c r="B225" s="237">
        <v>43158</v>
      </c>
      <c r="C225" s="237"/>
      <c r="D225" s="238" t="s">
        <v>792</v>
      </c>
      <c r="E225" s="239" t="s">
        <v>626</v>
      </c>
      <c r="F225" s="239">
        <v>317</v>
      </c>
      <c r="G225" s="239"/>
      <c r="H225" s="239">
        <v>382.5</v>
      </c>
      <c r="I225" s="241">
        <v>398</v>
      </c>
      <c r="J225" s="211" t="s">
        <v>793</v>
      </c>
      <c r="K225" s="212">
        <f t="shared" si="47"/>
        <v>65.5</v>
      </c>
      <c r="L225" s="213">
        <f t="shared" si="48"/>
        <v>0.20662460567823343</v>
      </c>
      <c r="M225" s="208" t="s">
        <v>594</v>
      </c>
      <c r="N225" s="214">
        <v>44238</v>
      </c>
      <c r="O225" s="1"/>
      <c r="P225" s="1"/>
      <c r="Q225" s="1"/>
      <c r="R225" s="6" t="s">
        <v>787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49">
        <v>132</v>
      </c>
      <c r="B226" s="250">
        <v>43164</v>
      </c>
      <c r="C226" s="250"/>
      <c r="D226" s="251" t="s">
        <v>145</v>
      </c>
      <c r="E226" s="252" t="s">
        <v>626</v>
      </c>
      <c r="F226" s="247">
        <f>510-14.4</f>
        <v>495.6</v>
      </c>
      <c r="G226" s="252"/>
      <c r="H226" s="252">
        <v>350</v>
      </c>
      <c r="I226" s="253">
        <v>672</v>
      </c>
      <c r="J226" s="221" t="s">
        <v>794</v>
      </c>
      <c r="K226" s="222">
        <f t="shared" si="47"/>
        <v>-145.60000000000002</v>
      </c>
      <c r="L226" s="223">
        <f t="shared" si="48"/>
        <v>-0.29378531073446329</v>
      </c>
      <c r="M226" s="219" t="s">
        <v>607</v>
      </c>
      <c r="N226" s="216">
        <v>43887</v>
      </c>
      <c r="O226" s="1"/>
      <c r="P226" s="1"/>
      <c r="Q226" s="1"/>
      <c r="R226" s="6" t="s">
        <v>783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49">
        <v>133</v>
      </c>
      <c r="B227" s="250">
        <v>43237</v>
      </c>
      <c r="C227" s="250"/>
      <c r="D227" s="251" t="s">
        <v>476</v>
      </c>
      <c r="E227" s="252" t="s">
        <v>626</v>
      </c>
      <c r="F227" s="247">
        <v>230.3</v>
      </c>
      <c r="G227" s="252"/>
      <c r="H227" s="252">
        <v>102.5</v>
      </c>
      <c r="I227" s="253">
        <v>348</v>
      </c>
      <c r="J227" s="221" t="s">
        <v>795</v>
      </c>
      <c r="K227" s="222">
        <f t="shared" si="47"/>
        <v>-127.80000000000001</v>
      </c>
      <c r="L227" s="223">
        <f t="shared" si="48"/>
        <v>-0.55492835432045162</v>
      </c>
      <c r="M227" s="219" t="s">
        <v>607</v>
      </c>
      <c r="N227" s="216">
        <v>43896</v>
      </c>
      <c r="O227" s="1"/>
      <c r="P227" s="1"/>
      <c r="Q227" s="1"/>
      <c r="R227" s="6" t="s">
        <v>783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36">
        <v>134</v>
      </c>
      <c r="B228" s="237">
        <v>43258</v>
      </c>
      <c r="C228" s="237"/>
      <c r="D228" s="238" t="s">
        <v>441</v>
      </c>
      <c r="E228" s="239" t="s">
        <v>626</v>
      </c>
      <c r="F228" s="239">
        <f>342.5-5.1</f>
        <v>337.4</v>
      </c>
      <c r="G228" s="239"/>
      <c r="H228" s="239">
        <v>412.5</v>
      </c>
      <c r="I228" s="241">
        <v>439</v>
      </c>
      <c r="J228" s="211" t="s">
        <v>796</v>
      </c>
      <c r="K228" s="212">
        <f t="shared" si="47"/>
        <v>75.100000000000023</v>
      </c>
      <c r="L228" s="213">
        <f t="shared" si="48"/>
        <v>0.22258446947243635</v>
      </c>
      <c r="M228" s="208" t="s">
        <v>594</v>
      </c>
      <c r="N228" s="214">
        <v>44230</v>
      </c>
      <c r="O228" s="1"/>
      <c r="P228" s="1"/>
      <c r="Q228" s="1"/>
      <c r="R228" s="6" t="s">
        <v>787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30">
        <v>135</v>
      </c>
      <c r="B229" s="229">
        <v>43285</v>
      </c>
      <c r="C229" s="229"/>
      <c r="D229" s="230" t="s">
        <v>55</v>
      </c>
      <c r="E229" s="231" t="s">
        <v>626</v>
      </c>
      <c r="F229" s="231">
        <f>127.5-5.53</f>
        <v>121.97</v>
      </c>
      <c r="G229" s="232"/>
      <c r="H229" s="232">
        <v>122.5</v>
      </c>
      <c r="I229" s="232">
        <v>170</v>
      </c>
      <c r="J229" s="233" t="s">
        <v>830</v>
      </c>
      <c r="K229" s="234">
        <f t="shared" si="47"/>
        <v>0.53000000000000114</v>
      </c>
      <c r="L229" s="235">
        <f t="shared" si="48"/>
        <v>4.3453308190538747E-3</v>
      </c>
      <c r="M229" s="231" t="s">
        <v>717</v>
      </c>
      <c r="N229" s="229">
        <v>44431</v>
      </c>
      <c r="O229" s="1"/>
      <c r="P229" s="1"/>
      <c r="Q229" s="1"/>
      <c r="R229" s="6" t="s">
        <v>783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49">
        <v>136</v>
      </c>
      <c r="B230" s="250">
        <v>43294</v>
      </c>
      <c r="C230" s="250"/>
      <c r="D230" s="251" t="s">
        <v>367</v>
      </c>
      <c r="E230" s="252" t="s">
        <v>626</v>
      </c>
      <c r="F230" s="247">
        <v>46.5</v>
      </c>
      <c r="G230" s="252"/>
      <c r="H230" s="252">
        <v>17</v>
      </c>
      <c r="I230" s="253">
        <v>59</v>
      </c>
      <c r="J230" s="221" t="s">
        <v>797</v>
      </c>
      <c r="K230" s="222">
        <f t="shared" ref="K230:K238" si="49">H230-F230</f>
        <v>-29.5</v>
      </c>
      <c r="L230" s="223">
        <f t="shared" ref="L230:L238" si="50">K230/F230</f>
        <v>-0.63440860215053763</v>
      </c>
      <c r="M230" s="219" t="s">
        <v>607</v>
      </c>
      <c r="N230" s="216">
        <v>43887</v>
      </c>
      <c r="O230" s="1"/>
      <c r="P230" s="1"/>
      <c r="Q230" s="1"/>
      <c r="R230" s="6" t="s">
        <v>783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36">
        <v>137</v>
      </c>
      <c r="B231" s="237">
        <v>43396</v>
      </c>
      <c r="C231" s="237"/>
      <c r="D231" s="238" t="s">
        <v>420</v>
      </c>
      <c r="E231" s="239" t="s">
        <v>626</v>
      </c>
      <c r="F231" s="239">
        <v>156.5</v>
      </c>
      <c r="G231" s="239"/>
      <c r="H231" s="239">
        <v>207.5</v>
      </c>
      <c r="I231" s="241">
        <v>191</v>
      </c>
      <c r="J231" s="211" t="s">
        <v>684</v>
      </c>
      <c r="K231" s="212">
        <f t="shared" si="49"/>
        <v>51</v>
      </c>
      <c r="L231" s="213">
        <f t="shared" si="50"/>
        <v>0.32587859424920129</v>
      </c>
      <c r="M231" s="208" t="s">
        <v>594</v>
      </c>
      <c r="N231" s="214">
        <v>44369</v>
      </c>
      <c r="O231" s="1"/>
      <c r="P231" s="1"/>
      <c r="Q231" s="1"/>
      <c r="R231" s="6" t="s">
        <v>783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36">
        <v>138</v>
      </c>
      <c r="B232" s="237">
        <v>43439</v>
      </c>
      <c r="C232" s="237"/>
      <c r="D232" s="238" t="s">
        <v>329</v>
      </c>
      <c r="E232" s="239" t="s">
        <v>626</v>
      </c>
      <c r="F232" s="239">
        <v>259.5</v>
      </c>
      <c r="G232" s="239"/>
      <c r="H232" s="239">
        <v>320</v>
      </c>
      <c r="I232" s="241">
        <v>320</v>
      </c>
      <c r="J232" s="211" t="s">
        <v>684</v>
      </c>
      <c r="K232" s="212">
        <f t="shared" si="49"/>
        <v>60.5</v>
      </c>
      <c r="L232" s="213">
        <f t="shared" si="50"/>
        <v>0.23314065510597304</v>
      </c>
      <c r="M232" s="208" t="s">
        <v>594</v>
      </c>
      <c r="N232" s="214">
        <v>44323</v>
      </c>
      <c r="O232" s="1"/>
      <c r="P232" s="1"/>
      <c r="Q232" s="1"/>
      <c r="R232" s="6" t="s">
        <v>783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49">
        <v>139</v>
      </c>
      <c r="B233" s="250">
        <v>43439</v>
      </c>
      <c r="C233" s="250"/>
      <c r="D233" s="251" t="s">
        <v>798</v>
      </c>
      <c r="E233" s="252" t="s">
        <v>626</v>
      </c>
      <c r="F233" s="252">
        <v>715</v>
      </c>
      <c r="G233" s="252"/>
      <c r="H233" s="252">
        <v>445</v>
      </c>
      <c r="I233" s="253">
        <v>840</v>
      </c>
      <c r="J233" s="221" t="s">
        <v>799</v>
      </c>
      <c r="K233" s="222">
        <f t="shared" si="49"/>
        <v>-270</v>
      </c>
      <c r="L233" s="223">
        <f t="shared" si="50"/>
        <v>-0.3776223776223776</v>
      </c>
      <c r="M233" s="219" t="s">
        <v>607</v>
      </c>
      <c r="N233" s="216">
        <v>43800</v>
      </c>
      <c r="O233" s="1"/>
      <c r="P233" s="1"/>
      <c r="Q233" s="1"/>
      <c r="R233" s="6" t="s">
        <v>783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36">
        <v>140</v>
      </c>
      <c r="B234" s="237">
        <v>43469</v>
      </c>
      <c r="C234" s="237"/>
      <c r="D234" s="238" t="s">
        <v>158</v>
      </c>
      <c r="E234" s="239" t="s">
        <v>626</v>
      </c>
      <c r="F234" s="239">
        <v>875</v>
      </c>
      <c r="G234" s="239"/>
      <c r="H234" s="239">
        <v>1165</v>
      </c>
      <c r="I234" s="241">
        <v>1185</v>
      </c>
      <c r="J234" s="211" t="s">
        <v>800</v>
      </c>
      <c r="K234" s="212">
        <f t="shared" si="49"/>
        <v>290</v>
      </c>
      <c r="L234" s="213">
        <f t="shared" si="50"/>
        <v>0.33142857142857141</v>
      </c>
      <c r="M234" s="208" t="s">
        <v>594</v>
      </c>
      <c r="N234" s="214">
        <v>43847</v>
      </c>
      <c r="O234" s="1"/>
      <c r="P234" s="1"/>
      <c r="Q234" s="1"/>
      <c r="R234" s="6" t="s">
        <v>783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36">
        <v>141</v>
      </c>
      <c r="B235" s="237">
        <v>43559</v>
      </c>
      <c r="C235" s="237"/>
      <c r="D235" s="238" t="s">
        <v>345</v>
      </c>
      <c r="E235" s="239" t="s">
        <v>626</v>
      </c>
      <c r="F235" s="239">
        <f>387-14.63</f>
        <v>372.37</v>
      </c>
      <c r="G235" s="239"/>
      <c r="H235" s="239">
        <v>490</v>
      </c>
      <c r="I235" s="241">
        <v>490</v>
      </c>
      <c r="J235" s="211" t="s">
        <v>684</v>
      </c>
      <c r="K235" s="212">
        <f t="shared" si="49"/>
        <v>117.63</v>
      </c>
      <c r="L235" s="213">
        <f t="shared" si="50"/>
        <v>0.31589548030185027</v>
      </c>
      <c r="M235" s="208" t="s">
        <v>594</v>
      </c>
      <c r="N235" s="214">
        <v>43850</v>
      </c>
      <c r="O235" s="1"/>
      <c r="P235" s="1"/>
      <c r="Q235" s="1"/>
      <c r="R235" s="6" t="s">
        <v>783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49">
        <v>142</v>
      </c>
      <c r="B236" s="250">
        <v>43578</v>
      </c>
      <c r="C236" s="250"/>
      <c r="D236" s="251" t="s">
        <v>801</v>
      </c>
      <c r="E236" s="252" t="s">
        <v>596</v>
      </c>
      <c r="F236" s="252">
        <v>220</v>
      </c>
      <c r="G236" s="252"/>
      <c r="H236" s="252">
        <v>127.5</v>
      </c>
      <c r="I236" s="253">
        <v>284</v>
      </c>
      <c r="J236" s="221" t="s">
        <v>802</v>
      </c>
      <c r="K236" s="222">
        <f t="shared" si="49"/>
        <v>-92.5</v>
      </c>
      <c r="L236" s="223">
        <f t="shared" si="50"/>
        <v>-0.42045454545454547</v>
      </c>
      <c r="M236" s="219" t="s">
        <v>607</v>
      </c>
      <c r="N236" s="216">
        <v>43896</v>
      </c>
      <c r="O236" s="1"/>
      <c r="P236" s="1"/>
      <c r="Q236" s="1"/>
      <c r="R236" s="6" t="s">
        <v>783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36">
        <v>143</v>
      </c>
      <c r="B237" s="237">
        <v>43622</v>
      </c>
      <c r="C237" s="237"/>
      <c r="D237" s="238" t="s">
        <v>485</v>
      </c>
      <c r="E237" s="239" t="s">
        <v>596</v>
      </c>
      <c r="F237" s="239">
        <v>332.8</v>
      </c>
      <c r="G237" s="239"/>
      <c r="H237" s="239">
        <v>405</v>
      </c>
      <c r="I237" s="241">
        <v>419</v>
      </c>
      <c r="J237" s="211" t="s">
        <v>803</v>
      </c>
      <c r="K237" s="212">
        <f t="shared" si="49"/>
        <v>72.199999999999989</v>
      </c>
      <c r="L237" s="213">
        <f t="shared" si="50"/>
        <v>0.21694711538461534</v>
      </c>
      <c r="M237" s="208" t="s">
        <v>594</v>
      </c>
      <c r="N237" s="214">
        <v>43860</v>
      </c>
      <c r="O237" s="1"/>
      <c r="P237" s="1"/>
      <c r="Q237" s="1"/>
      <c r="R237" s="6" t="s">
        <v>787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30">
        <v>144</v>
      </c>
      <c r="B238" s="229">
        <v>43641</v>
      </c>
      <c r="C238" s="229"/>
      <c r="D238" s="230" t="s">
        <v>151</v>
      </c>
      <c r="E238" s="231" t="s">
        <v>626</v>
      </c>
      <c r="F238" s="231">
        <v>386</v>
      </c>
      <c r="G238" s="232"/>
      <c r="H238" s="232">
        <v>395</v>
      </c>
      <c r="I238" s="232">
        <v>452</v>
      </c>
      <c r="J238" s="233" t="s">
        <v>804</v>
      </c>
      <c r="K238" s="234">
        <f t="shared" si="49"/>
        <v>9</v>
      </c>
      <c r="L238" s="235">
        <f t="shared" si="50"/>
        <v>2.3316062176165803E-2</v>
      </c>
      <c r="M238" s="231" t="s">
        <v>717</v>
      </c>
      <c r="N238" s="229">
        <v>43868</v>
      </c>
      <c r="O238" s="1"/>
      <c r="P238" s="1"/>
      <c r="Q238" s="1"/>
      <c r="R238" s="6" t="s">
        <v>787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30">
        <v>145</v>
      </c>
      <c r="B239" s="229">
        <v>43707</v>
      </c>
      <c r="C239" s="229"/>
      <c r="D239" s="230" t="s">
        <v>131</v>
      </c>
      <c r="E239" s="231" t="s">
        <v>626</v>
      </c>
      <c r="F239" s="231">
        <v>137.5</v>
      </c>
      <c r="G239" s="232"/>
      <c r="H239" s="232">
        <v>138.5</v>
      </c>
      <c r="I239" s="232">
        <v>190</v>
      </c>
      <c r="J239" s="233" t="s">
        <v>829</v>
      </c>
      <c r="K239" s="234">
        <f t="shared" ref="K239" si="51">H239-F239</f>
        <v>1</v>
      </c>
      <c r="L239" s="235">
        <f t="shared" ref="L239" si="52">K239/F239</f>
        <v>7.2727272727272727E-3</v>
      </c>
      <c r="M239" s="231" t="s">
        <v>717</v>
      </c>
      <c r="N239" s="229">
        <v>44432</v>
      </c>
      <c r="O239" s="1"/>
      <c r="P239" s="1"/>
      <c r="Q239" s="1"/>
      <c r="R239" s="6" t="s">
        <v>783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36">
        <v>146</v>
      </c>
      <c r="B240" s="237">
        <v>43731</v>
      </c>
      <c r="C240" s="237"/>
      <c r="D240" s="238" t="s">
        <v>432</v>
      </c>
      <c r="E240" s="239" t="s">
        <v>626</v>
      </c>
      <c r="F240" s="239">
        <v>235</v>
      </c>
      <c r="G240" s="239"/>
      <c r="H240" s="239">
        <v>295</v>
      </c>
      <c r="I240" s="241">
        <v>296</v>
      </c>
      <c r="J240" s="211" t="s">
        <v>805</v>
      </c>
      <c r="K240" s="212">
        <f t="shared" ref="K240:K245" si="53">H240-F240</f>
        <v>60</v>
      </c>
      <c r="L240" s="213">
        <f t="shared" ref="L240:L245" si="54">K240/F240</f>
        <v>0.25531914893617019</v>
      </c>
      <c r="M240" s="208" t="s">
        <v>594</v>
      </c>
      <c r="N240" s="214">
        <v>43844</v>
      </c>
      <c r="O240" s="1"/>
      <c r="P240" s="1"/>
      <c r="Q240" s="1"/>
      <c r="R240" s="6" t="s">
        <v>787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36">
        <v>147</v>
      </c>
      <c r="B241" s="237">
        <v>43752</v>
      </c>
      <c r="C241" s="237"/>
      <c r="D241" s="238" t="s">
        <v>806</v>
      </c>
      <c r="E241" s="239" t="s">
        <v>626</v>
      </c>
      <c r="F241" s="239">
        <v>277.5</v>
      </c>
      <c r="G241" s="239"/>
      <c r="H241" s="239">
        <v>333</v>
      </c>
      <c r="I241" s="241">
        <v>333</v>
      </c>
      <c r="J241" s="211" t="s">
        <v>807</v>
      </c>
      <c r="K241" s="212">
        <f t="shared" si="53"/>
        <v>55.5</v>
      </c>
      <c r="L241" s="213">
        <f t="shared" si="54"/>
        <v>0.2</v>
      </c>
      <c r="M241" s="208" t="s">
        <v>594</v>
      </c>
      <c r="N241" s="214">
        <v>43846</v>
      </c>
      <c r="O241" s="1"/>
      <c r="P241" s="1"/>
      <c r="Q241" s="1"/>
      <c r="R241" s="6" t="s">
        <v>783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36">
        <v>148</v>
      </c>
      <c r="B242" s="237">
        <v>43752</v>
      </c>
      <c r="C242" s="237"/>
      <c r="D242" s="238" t="s">
        <v>808</v>
      </c>
      <c r="E242" s="239" t="s">
        <v>626</v>
      </c>
      <c r="F242" s="239">
        <v>930</v>
      </c>
      <c r="G242" s="239"/>
      <c r="H242" s="239">
        <v>1165</v>
      </c>
      <c r="I242" s="241">
        <v>1200</v>
      </c>
      <c r="J242" s="211" t="s">
        <v>809</v>
      </c>
      <c r="K242" s="212">
        <f t="shared" si="53"/>
        <v>235</v>
      </c>
      <c r="L242" s="213">
        <f t="shared" si="54"/>
        <v>0.25268817204301075</v>
      </c>
      <c r="M242" s="208" t="s">
        <v>594</v>
      </c>
      <c r="N242" s="214">
        <v>43847</v>
      </c>
      <c r="O242" s="1"/>
      <c r="P242" s="1"/>
      <c r="Q242" s="1"/>
      <c r="R242" s="6" t="s">
        <v>787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36">
        <v>149</v>
      </c>
      <c r="B243" s="237">
        <v>43753</v>
      </c>
      <c r="C243" s="237"/>
      <c r="D243" s="238" t="s">
        <v>810</v>
      </c>
      <c r="E243" s="239" t="s">
        <v>626</v>
      </c>
      <c r="F243" s="209">
        <v>111</v>
      </c>
      <c r="G243" s="239"/>
      <c r="H243" s="239">
        <v>141</v>
      </c>
      <c r="I243" s="241">
        <v>141</v>
      </c>
      <c r="J243" s="211" t="s">
        <v>610</v>
      </c>
      <c r="K243" s="212">
        <f t="shared" si="53"/>
        <v>30</v>
      </c>
      <c r="L243" s="213">
        <f t="shared" si="54"/>
        <v>0.27027027027027029</v>
      </c>
      <c r="M243" s="208" t="s">
        <v>594</v>
      </c>
      <c r="N243" s="214">
        <v>44328</v>
      </c>
      <c r="O243" s="1"/>
      <c r="P243" s="1"/>
      <c r="Q243" s="1"/>
      <c r="R243" s="6" t="s">
        <v>787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36">
        <v>150</v>
      </c>
      <c r="B244" s="237">
        <v>43753</v>
      </c>
      <c r="C244" s="237"/>
      <c r="D244" s="238" t="s">
        <v>811</v>
      </c>
      <c r="E244" s="239" t="s">
        <v>626</v>
      </c>
      <c r="F244" s="209">
        <v>296</v>
      </c>
      <c r="G244" s="239"/>
      <c r="H244" s="239">
        <v>370</v>
      </c>
      <c r="I244" s="241">
        <v>370</v>
      </c>
      <c r="J244" s="211" t="s">
        <v>684</v>
      </c>
      <c r="K244" s="212">
        <f t="shared" si="53"/>
        <v>74</v>
      </c>
      <c r="L244" s="213">
        <f t="shared" si="54"/>
        <v>0.25</v>
      </c>
      <c r="M244" s="208" t="s">
        <v>594</v>
      </c>
      <c r="N244" s="214">
        <v>43853</v>
      </c>
      <c r="O244" s="1"/>
      <c r="P244" s="1"/>
      <c r="Q244" s="1"/>
      <c r="R244" s="6" t="s">
        <v>787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36">
        <v>151</v>
      </c>
      <c r="B245" s="237">
        <v>43754</v>
      </c>
      <c r="C245" s="237"/>
      <c r="D245" s="238" t="s">
        <v>812</v>
      </c>
      <c r="E245" s="239" t="s">
        <v>626</v>
      </c>
      <c r="F245" s="209">
        <v>300</v>
      </c>
      <c r="G245" s="239"/>
      <c r="H245" s="239">
        <v>382.5</v>
      </c>
      <c r="I245" s="241">
        <v>344</v>
      </c>
      <c r="J245" s="211" t="s">
        <v>813</v>
      </c>
      <c r="K245" s="212">
        <f t="shared" si="53"/>
        <v>82.5</v>
      </c>
      <c r="L245" s="213">
        <f t="shared" si="54"/>
        <v>0.27500000000000002</v>
      </c>
      <c r="M245" s="208" t="s">
        <v>594</v>
      </c>
      <c r="N245" s="214">
        <v>44238</v>
      </c>
      <c r="O245" s="1"/>
      <c r="P245" s="1"/>
      <c r="Q245" s="1"/>
      <c r="R245" s="6" t="s">
        <v>787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55">
        <v>152</v>
      </c>
      <c r="B246" s="256">
        <v>43832</v>
      </c>
      <c r="C246" s="256"/>
      <c r="D246" s="257" t="s">
        <v>814</v>
      </c>
      <c r="E246" s="56" t="s">
        <v>626</v>
      </c>
      <c r="F246" s="258" t="s">
        <v>815</v>
      </c>
      <c r="G246" s="56"/>
      <c r="H246" s="56"/>
      <c r="I246" s="259">
        <v>590</v>
      </c>
      <c r="J246" s="254" t="s">
        <v>597</v>
      </c>
      <c r="K246" s="254"/>
      <c r="L246" s="260"/>
      <c r="M246" s="261" t="s">
        <v>597</v>
      </c>
      <c r="N246" s="262"/>
      <c r="O246" s="1"/>
      <c r="P246" s="1"/>
      <c r="Q246" s="1"/>
      <c r="R246" s="6" t="s">
        <v>787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36">
        <v>153</v>
      </c>
      <c r="B247" s="237">
        <v>43966</v>
      </c>
      <c r="C247" s="237"/>
      <c r="D247" s="238" t="s">
        <v>71</v>
      </c>
      <c r="E247" s="239" t="s">
        <v>626</v>
      </c>
      <c r="F247" s="209">
        <v>67.5</v>
      </c>
      <c r="G247" s="239"/>
      <c r="H247" s="239">
        <v>86</v>
      </c>
      <c r="I247" s="241">
        <v>86</v>
      </c>
      <c r="J247" s="211" t="s">
        <v>816</v>
      </c>
      <c r="K247" s="212">
        <f t="shared" ref="K247:K254" si="55">H247-F247</f>
        <v>18.5</v>
      </c>
      <c r="L247" s="213">
        <f t="shared" ref="L247:L254" si="56">K247/F247</f>
        <v>0.27407407407407408</v>
      </c>
      <c r="M247" s="208" t="s">
        <v>594</v>
      </c>
      <c r="N247" s="214">
        <v>44008</v>
      </c>
      <c r="O247" s="1"/>
      <c r="P247" s="1"/>
      <c r="Q247" s="1"/>
      <c r="R247" s="6" t="s">
        <v>787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36">
        <v>154</v>
      </c>
      <c r="B248" s="237">
        <v>44035</v>
      </c>
      <c r="C248" s="237"/>
      <c r="D248" s="238" t="s">
        <v>484</v>
      </c>
      <c r="E248" s="239" t="s">
        <v>626</v>
      </c>
      <c r="F248" s="209">
        <v>231</v>
      </c>
      <c r="G248" s="239"/>
      <c r="H248" s="239">
        <v>281</v>
      </c>
      <c r="I248" s="241">
        <v>281</v>
      </c>
      <c r="J248" s="211" t="s">
        <v>684</v>
      </c>
      <c r="K248" s="212">
        <f t="shared" si="55"/>
        <v>50</v>
      </c>
      <c r="L248" s="213">
        <f t="shared" si="56"/>
        <v>0.21645021645021645</v>
      </c>
      <c r="M248" s="208" t="s">
        <v>594</v>
      </c>
      <c r="N248" s="214">
        <v>44358</v>
      </c>
      <c r="O248" s="1"/>
      <c r="P248" s="1"/>
      <c r="Q248" s="1"/>
      <c r="R248" s="6" t="s">
        <v>787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36">
        <v>155</v>
      </c>
      <c r="B249" s="237">
        <v>44092</v>
      </c>
      <c r="C249" s="237"/>
      <c r="D249" s="238" t="s">
        <v>409</v>
      </c>
      <c r="E249" s="239" t="s">
        <v>626</v>
      </c>
      <c r="F249" s="239">
        <v>206</v>
      </c>
      <c r="G249" s="239"/>
      <c r="H249" s="239">
        <v>248</v>
      </c>
      <c r="I249" s="241">
        <v>248</v>
      </c>
      <c r="J249" s="211" t="s">
        <v>684</v>
      </c>
      <c r="K249" s="212">
        <f t="shared" si="55"/>
        <v>42</v>
      </c>
      <c r="L249" s="213">
        <f t="shared" si="56"/>
        <v>0.20388349514563106</v>
      </c>
      <c r="M249" s="208" t="s">
        <v>594</v>
      </c>
      <c r="N249" s="214">
        <v>44214</v>
      </c>
      <c r="O249" s="1"/>
      <c r="P249" s="1"/>
      <c r="Q249" s="1"/>
      <c r="R249" s="6" t="s">
        <v>787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36">
        <v>156</v>
      </c>
      <c r="B250" s="237">
        <v>44140</v>
      </c>
      <c r="C250" s="237"/>
      <c r="D250" s="238" t="s">
        <v>409</v>
      </c>
      <c r="E250" s="239" t="s">
        <v>626</v>
      </c>
      <c r="F250" s="239">
        <v>182.5</v>
      </c>
      <c r="G250" s="239"/>
      <c r="H250" s="239">
        <v>248</v>
      </c>
      <c r="I250" s="241">
        <v>248</v>
      </c>
      <c r="J250" s="211" t="s">
        <v>684</v>
      </c>
      <c r="K250" s="212">
        <f t="shared" si="55"/>
        <v>65.5</v>
      </c>
      <c r="L250" s="213">
        <f t="shared" si="56"/>
        <v>0.35890410958904112</v>
      </c>
      <c r="M250" s="208" t="s">
        <v>594</v>
      </c>
      <c r="N250" s="214">
        <v>44214</v>
      </c>
      <c r="O250" s="1"/>
      <c r="P250" s="1"/>
      <c r="Q250" s="1"/>
      <c r="R250" s="6" t="s">
        <v>787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36">
        <v>157</v>
      </c>
      <c r="B251" s="237">
        <v>44140</v>
      </c>
      <c r="C251" s="237"/>
      <c r="D251" s="238" t="s">
        <v>329</v>
      </c>
      <c r="E251" s="239" t="s">
        <v>626</v>
      </c>
      <c r="F251" s="239">
        <v>247.5</v>
      </c>
      <c r="G251" s="239"/>
      <c r="H251" s="239">
        <v>320</v>
      </c>
      <c r="I251" s="241">
        <v>320</v>
      </c>
      <c r="J251" s="211" t="s">
        <v>684</v>
      </c>
      <c r="K251" s="212">
        <f t="shared" si="55"/>
        <v>72.5</v>
      </c>
      <c r="L251" s="213">
        <f t="shared" si="56"/>
        <v>0.29292929292929293</v>
      </c>
      <c r="M251" s="208" t="s">
        <v>594</v>
      </c>
      <c r="N251" s="214">
        <v>44323</v>
      </c>
      <c r="O251" s="1"/>
      <c r="P251" s="1"/>
      <c r="Q251" s="1"/>
      <c r="R251" s="6" t="s">
        <v>787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36">
        <v>158</v>
      </c>
      <c r="B252" s="237">
        <v>44140</v>
      </c>
      <c r="C252" s="237"/>
      <c r="D252" s="238" t="s">
        <v>272</v>
      </c>
      <c r="E252" s="239" t="s">
        <v>626</v>
      </c>
      <c r="F252" s="209">
        <v>925</v>
      </c>
      <c r="G252" s="239"/>
      <c r="H252" s="239">
        <v>1095</v>
      </c>
      <c r="I252" s="241">
        <v>1093</v>
      </c>
      <c r="J252" s="211" t="s">
        <v>817</v>
      </c>
      <c r="K252" s="212">
        <f t="shared" si="55"/>
        <v>170</v>
      </c>
      <c r="L252" s="213">
        <f t="shared" si="56"/>
        <v>0.18378378378378379</v>
      </c>
      <c r="M252" s="208" t="s">
        <v>594</v>
      </c>
      <c r="N252" s="214">
        <v>44201</v>
      </c>
      <c r="O252" s="1"/>
      <c r="P252" s="1"/>
      <c r="Q252" s="1"/>
      <c r="R252" s="6" t="s">
        <v>787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36">
        <v>159</v>
      </c>
      <c r="B253" s="237">
        <v>44140</v>
      </c>
      <c r="C253" s="237"/>
      <c r="D253" s="238" t="s">
        <v>345</v>
      </c>
      <c r="E253" s="239" t="s">
        <v>626</v>
      </c>
      <c r="F253" s="209">
        <v>332.5</v>
      </c>
      <c r="G253" s="239"/>
      <c r="H253" s="239">
        <v>393</v>
      </c>
      <c r="I253" s="241">
        <v>406</v>
      </c>
      <c r="J253" s="211" t="s">
        <v>818</v>
      </c>
      <c r="K253" s="212">
        <f t="shared" si="55"/>
        <v>60.5</v>
      </c>
      <c r="L253" s="213">
        <f t="shared" si="56"/>
        <v>0.18195488721804512</v>
      </c>
      <c r="M253" s="208" t="s">
        <v>594</v>
      </c>
      <c r="N253" s="214">
        <v>44256</v>
      </c>
      <c r="O253" s="1"/>
      <c r="P253" s="1"/>
      <c r="Q253" s="1"/>
      <c r="R253" s="6" t="s">
        <v>787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36">
        <v>160</v>
      </c>
      <c r="B254" s="237">
        <v>44141</v>
      </c>
      <c r="C254" s="237"/>
      <c r="D254" s="238" t="s">
        <v>484</v>
      </c>
      <c r="E254" s="239" t="s">
        <v>626</v>
      </c>
      <c r="F254" s="209">
        <v>231</v>
      </c>
      <c r="G254" s="239"/>
      <c r="H254" s="239">
        <v>281</v>
      </c>
      <c r="I254" s="241">
        <v>281</v>
      </c>
      <c r="J254" s="211" t="s">
        <v>684</v>
      </c>
      <c r="K254" s="212">
        <f t="shared" si="55"/>
        <v>50</v>
      </c>
      <c r="L254" s="213">
        <f t="shared" si="56"/>
        <v>0.21645021645021645</v>
      </c>
      <c r="M254" s="208" t="s">
        <v>594</v>
      </c>
      <c r="N254" s="214">
        <v>44358</v>
      </c>
      <c r="O254" s="1"/>
      <c r="P254" s="1"/>
      <c r="Q254" s="1"/>
      <c r="R254" s="6" t="s">
        <v>787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63">
        <v>161</v>
      </c>
      <c r="B255" s="256">
        <v>44187</v>
      </c>
      <c r="C255" s="256"/>
      <c r="D255" s="257" t="s">
        <v>457</v>
      </c>
      <c r="E255" s="56" t="s">
        <v>626</v>
      </c>
      <c r="F255" s="258" t="s">
        <v>819</v>
      </c>
      <c r="G255" s="56"/>
      <c r="H255" s="56"/>
      <c r="I255" s="259">
        <v>239</v>
      </c>
      <c r="J255" s="254" t="s">
        <v>597</v>
      </c>
      <c r="K255" s="254"/>
      <c r="L255" s="260"/>
      <c r="M255" s="261"/>
      <c r="N255" s="262"/>
      <c r="O255" s="1"/>
      <c r="P255" s="1"/>
      <c r="Q255" s="1"/>
      <c r="R255" s="6" t="s">
        <v>787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63">
        <v>162</v>
      </c>
      <c r="B256" s="256">
        <v>44258</v>
      </c>
      <c r="C256" s="256"/>
      <c r="D256" s="257" t="s">
        <v>814</v>
      </c>
      <c r="E256" s="56" t="s">
        <v>626</v>
      </c>
      <c r="F256" s="258" t="s">
        <v>815</v>
      </c>
      <c r="G256" s="56"/>
      <c r="H256" s="56"/>
      <c r="I256" s="259">
        <v>590</v>
      </c>
      <c r="J256" s="254" t="s">
        <v>597</v>
      </c>
      <c r="K256" s="254"/>
      <c r="L256" s="260"/>
      <c r="M256" s="261"/>
      <c r="N256" s="262"/>
      <c r="O256" s="1"/>
      <c r="P256" s="1"/>
      <c r="R256" s="6" t="s">
        <v>787</v>
      </c>
    </row>
    <row r="257" spans="1:26" ht="12.75" customHeight="1">
      <c r="A257" s="236">
        <v>163</v>
      </c>
      <c r="B257" s="237">
        <v>44274</v>
      </c>
      <c r="C257" s="237"/>
      <c r="D257" s="238" t="s">
        <v>345</v>
      </c>
      <c r="E257" s="239" t="s">
        <v>626</v>
      </c>
      <c r="F257" s="209">
        <v>355</v>
      </c>
      <c r="G257" s="239"/>
      <c r="H257" s="239">
        <v>422.5</v>
      </c>
      <c r="I257" s="241">
        <v>420</v>
      </c>
      <c r="J257" s="211" t="s">
        <v>820</v>
      </c>
      <c r="K257" s="212">
        <f t="shared" ref="K257:K259" si="57">H257-F257</f>
        <v>67.5</v>
      </c>
      <c r="L257" s="213">
        <f t="shared" ref="L257:L259" si="58">K257/F257</f>
        <v>0.19014084507042253</v>
      </c>
      <c r="M257" s="208" t="s">
        <v>594</v>
      </c>
      <c r="N257" s="214">
        <v>44361</v>
      </c>
      <c r="O257" s="1"/>
      <c r="R257" s="264" t="s">
        <v>787</v>
      </c>
    </row>
    <row r="258" spans="1:26" ht="12.75" customHeight="1">
      <c r="A258" s="236">
        <v>164</v>
      </c>
      <c r="B258" s="237">
        <v>44295</v>
      </c>
      <c r="C258" s="237"/>
      <c r="D258" s="238" t="s">
        <v>821</v>
      </c>
      <c r="E258" s="239" t="s">
        <v>626</v>
      </c>
      <c r="F258" s="209">
        <v>555</v>
      </c>
      <c r="G258" s="239"/>
      <c r="H258" s="239">
        <v>663</v>
      </c>
      <c r="I258" s="241">
        <v>663</v>
      </c>
      <c r="J258" s="211" t="s">
        <v>822</v>
      </c>
      <c r="K258" s="212">
        <f t="shared" si="57"/>
        <v>108</v>
      </c>
      <c r="L258" s="213">
        <f t="shared" si="58"/>
        <v>0.19459459459459461</v>
      </c>
      <c r="M258" s="208" t="s">
        <v>594</v>
      </c>
      <c r="N258" s="214">
        <v>44321</v>
      </c>
      <c r="O258" s="1"/>
      <c r="P258" s="1"/>
      <c r="Q258" s="1"/>
      <c r="R258" s="264" t="s">
        <v>787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36">
        <v>165</v>
      </c>
      <c r="B259" s="237">
        <v>44308</v>
      </c>
      <c r="C259" s="237"/>
      <c r="D259" s="238" t="s">
        <v>378</v>
      </c>
      <c r="E259" s="239" t="s">
        <v>626</v>
      </c>
      <c r="F259" s="209">
        <v>126.5</v>
      </c>
      <c r="G259" s="239"/>
      <c r="H259" s="239">
        <v>155</v>
      </c>
      <c r="I259" s="241">
        <v>155</v>
      </c>
      <c r="J259" s="211" t="s">
        <v>684</v>
      </c>
      <c r="K259" s="212">
        <f t="shared" si="57"/>
        <v>28.5</v>
      </c>
      <c r="L259" s="213">
        <f t="shared" si="58"/>
        <v>0.22529644268774704</v>
      </c>
      <c r="M259" s="208" t="s">
        <v>594</v>
      </c>
      <c r="N259" s="214">
        <v>44362</v>
      </c>
      <c r="O259" s="1"/>
      <c r="R259" s="264" t="s">
        <v>787</v>
      </c>
    </row>
    <row r="260" spans="1:26" ht="12.75" customHeight="1">
      <c r="A260" s="263">
        <v>166</v>
      </c>
      <c r="B260" s="256">
        <v>44368</v>
      </c>
      <c r="C260" s="256"/>
      <c r="D260" s="257" t="s">
        <v>396</v>
      </c>
      <c r="E260" s="56" t="s">
        <v>626</v>
      </c>
      <c r="F260" s="258" t="s">
        <v>823</v>
      </c>
      <c r="G260" s="56"/>
      <c r="H260" s="56"/>
      <c r="I260" s="259">
        <v>344</v>
      </c>
      <c r="J260" s="254" t="s">
        <v>597</v>
      </c>
      <c r="K260" s="263"/>
      <c r="L260" s="256"/>
      <c r="M260" s="256"/>
      <c r="N260" s="257"/>
      <c r="O260" s="1"/>
      <c r="R260" s="264" t="s">
        <v>787</v>
      </c>
    </row>
    <row r="261" spans="1:26" ht="12.75" customHeight="1">
      <c r="A261" s="263">
        <v>167</v>
      </c>
      <c r="B261" s="256">
        <v>44368</v>
      </c>
      <c r="C261" s="256"/>
      <c r="D261" s="257" t="s">
        <v>484</v>
      </c>
      <c r="E261" s="56" t="s">
        <v>626</v>
      </c>
      <c r="F261" s="258" t="s">
        <v>824</v>
      </c>
      <c r="G261" s="56"/>
      <c r="H261" s="56"/>
      <c r="I261" s="259">
        <v>320</v>
      </c>
      <c r="J261" s="254" t="s">
        <v>597</v>
      </c>
      <c r="K261" s="263"/>
      <c r="L261" s="256"/>
      <c r="M261" s="256"/>
      <c r="N261" s="257"/>
      <c r="O261" s="44"/>
      <c r="R261" s="264" t="s">
        <v>787</v>
      </c>
    </row>
    <row r="262" spans="1:26" ht="12.75" customHeight="1">
      <c r="A262" s="263">
        <v>168</v>
      </c>
      <c r="B262" s="256">
        <v>44406</v>
      </c>
      <c r="C262" s="256"/>
      <c r="D262" s="257" t="s">
        <v>378</v>
      </c>
      <c r="E262" s="56" t="s">
        <v>626</v>
      </c>
      <c r="F262" s="258" t="s">
        <v>827</v>
      </c>
      <c r="G262" s="56"/>
      <c r="H262" s="56"/>
      <c r="I262" s="56">
        <v>200</v>
      </c>
      <c r="J262" s="254" t="s">
        <v>597</v>
      </c>
      <c r="K262" s="263"/>
      <c r="L262" s="256"/>
      <c r="M262" s="256"/>
      <c r="N262" s="257"/>
      <c r="O262" s="44"/>
      <c r="R262" s="264" t="s">
        <v>787</v>
      </c>
    </row>
    <row r="263" spans="1:26" ht="12.75" customHeight="1">
      <c r="A263" s="263">
        <v>169</v>
      </c>
      <c r="B263" s="256">
        <v>44462</v>
      </c>
      <c r="C263" s="256"/>
      <c r="D263" s="257" t="s">
        <v>834</v>
      </c>
      <c r="E263" s="56" t="s">
        <v>626</v>
      </c>
      <c r="F263" s="258" t="s">
        <v>835</v>
      </c>
      <c r="G263" s="56"/>
      <c r="H263" s="56"/>
      <c r="I263" s="56">
        <v>1500</v>
      </c>
      <c r="J263" s="254" t="s">
        <v>597</v>
      </c>
      <c r="K263" s="263"/>
      <c r="L263" s="256"/>
      <c r="M263" s="256"/>
      <c r="N263" s="257"/>
      <c r="O263" s="44"/>
      <c r="R263" s="264" t="s">
        <v>787</v>
      </c>
    </row>
    <row r="264" spans="1:26" ht="12.75" customHeight="1">
      <c r="A264" s="359">
        <v>170</v>
      </c>
      <c r="B264" s="360">
        <v>44480</v>
      </c>
      <c r="C264" s="360"/>
      <c r="D264" s="361" t="s">
        <v>841</v>
      </c>
      <c r="E264" s="362" t="s">
        <v>626</v>
      </c>
      <c r="F264" s="363" t="s">
        <v>847</v>
      </c>
      <c r="G264" s="362"/>
      <c r="H264" s="362"/>
      <c r="I264" s="362">
        <v>145</v>
      </c>
      <c r="J264" s="364" t="s">
        <v>597</v>
      </c>
      <c r="K264" s="359"/>
      <c r="L264" s="360"/>
      <c r="M264" s="360"/>
      <c r="N264" s="361"/>
      <c r="O264" s="44"/>
      <c r="R264" s="264" t="s">
        <v>787</v>
      </c>
    </row>
    <row r="265" spans="1:26" ht="12.75" customHeight="1">
      <c r="A265" s="365">
        <v>171</v>
      </c>
      <c r="B265" s="366">
        <v>44481</v>
      </c>
      <c r="C265" s="366"/>
      <c r="D265" s="367" t="s">
        <v>261</v>
      </c>
      <c r="E265" s="368" t="s">
        <v>626</v>
      </c>
      <c r="F265" s="369" t="s">
        <v>844</v>
      </c>
      <c r="G265" s="368"/>
      <c r="H265" s="368"/>
      <c r="I265" s="368">
        <v>380</v>
      </c>
      <c r="J265" s="370" t="s">
        <v>597</v>
      </c>
      <c r="K265" s="365"/>
      <c r="L265" s="366"/>
      <c r="M265" s="366"/>
      <c r="N265" s="367"/>
      <c r="O265" s="44"/>
      <c r="R265" s="264" t="s">
        <v>787</v>
      </c>
    </row>
    <row r="266" spans="1:26" ht="12.75" customHeight="1">
      <c r="A266" s="365">
        <v>172</v>
      </c>
      <c r="B266" s="366">
        <v>44481</v>
      </c>
      <c r="C266" s="366"/>
      <c r="D266" s="367" t="s">
        <v>404</v>
      </c>
      <c r="E266" s="368" t="s">
        <v>626</v>
      </c>
      <c r="F266" s="369" t="s">
        <v>845</v>
      </c>
      <c r="G266" s="368"/>
      <c r="H266" s="368"/>
      <c r="I266" s="368">
        <v>56</v>
      </c>
      <c r="J266" s="370" t="s">
        <v>597</v>
      </c>
      <c r="K266" s="365"/>
      <c r="L266" s="366"/>
      <c r="M266" s="366"/>
      <c r="N266" s="367"/>
      <c r="O266" s="44"/>
      <c r="R266" s="264"/>
    </row>
    <row r="267" spans="1:26" ht="12.75" customHeight="1">
      <c r="A267" s="371"/>
      <c r="B267" s="371"/>
      <c r="C267" s="371"/>
      <c r="D267" s="371"/>
      <c r="E267" s="371"/>
      <c r="F267" s="368"/>
      <c r="G267" s="368"/>
      <c r="H267" s="368"/>
      <c r="I267" s="368"/>
      <c r="J267" s="372"/>
      <c r="K267" s="368"/>
      <c r="L267" s="368"/>
      <c r="M267" s="368"/>
      <c r="N267" s="371"/>
      <c r="O267" s="44"/>
      <c r="R267" s="264"/>
    </row>
    <row r="268" spans="1:26" ht="12.75" customHeight="1">
      <c r="F268" s="59"/>
      <c r="G268" s="59"/>
      <c r="H268" s="59"/>
      <c r="I268" s="59"/>
      <c r="J268" s="44"/>
      <c r="K268" s="59"/>
      <c r="L268" s="59"/>
      <c r="M268" s="59"/>
      <c r="O268" s="44"/>
      <c r="R268" s="264"/>
    </row>
    <row r="269" spans="1:26" ht="12.75" customHeight="1">
      <c r="A269" s="263"/>
      <c r="B269" s="265" t="s">
        <v>825</v>
      </c>
      <c r="F269" s="59"/>
      <c r="G269" s="59"/>
      <c r="H269" s="59"/>
      <c r="I269" s="59"/>
      <c r="J269" s="44"/>
      <c r="K269" s="59"/>
      <c r="L269" s="59"/>
      <c r="M269" s="59"/>
      <c r="O269" s="44"/>
      <c r="R269" s="264"/>
    </row>
    <row r="270" spans="1:26" ht="12.75" customHeight="1">
      <c r="F270" s="59"/>
      <c r="G270" s="59"/>
      <c r="H270" s="59"/>
      <c r="I270" s="59"/>
      <c r="J270" s="44"/>
      <c r="K270" s="59"/>
      <c r="L270" s="59"/>
      <c r="M270" s="59"/>
      <c r="O270" s="44"/>
      <c r="R270" s="59"/>
    </row>
    <row r="271" spans="1:26" ht="12.75" customHeight="1">
      <c r="F271" s="59"/>
      <c r="G271" s="59"/>
      <c r="H271" s="59"/>
      <c r="I271" s="59"/>
      <c r="J271" s="44"/>
      <c r="K271" s="59"/>
      <c r="L271" s="59"/>
      <c r="M271" s="59"/>
      <c r="O271" s="44"/>
      <c r="R271" s="59"/>
    </row>
    <row r="272" spans="1:26" ht="12.75" customHeight="1">
      <c r="F272" s="59"/>
      <c r="G272" s="59"/>
      <c r="H272" s="59"/>
      <c r="I272" s="59"/>
      <c r="J272" s="44"/>
      <c r="K272" s="59"/>
      <c r="L272" s="59"/>
      <c r="M272" s="59"/>
      <c r="O272" s="44"/>
      <c r="R272" s="59"/>
    </row>
    <row r="273" spans="1:18" ht="12.75" customHeight="1">
      <c r="F273" s="59"/>
      <c r="G273" s="59"/>
      <c r="H273" s="59"/>
      <c r="I273" s="59"/>
      <c r="J273" s="44"/>
      <c r="K273" s="59"/>
      <c r="L273" s="59"/>
      <c r="M273" s="59"/>
      <c r="O273" s="44"/>
      <c r="R273" s="59"/>
    </row>
    <row r="274" spans="1:18" ht="12.75" customHeight="1">
      <c r="F274" s="59"/>
      <c r="G274" s="59"/>
      <c r="H274" s="59"/>
      <c r="I274" s="59"/>
      <c r="J274" s="44"/>
      <c r="K274" s="59"/>
      <c r="L274" s="59"/>
      <c r="M274" s="59"/>
      <c r="O274" s="44"/>
      <c r="R274" s="59"/>
    </row>
    <row r="275" spans="1:18" ht="12.75" customHeight="1">
      <c r="F275" s="59"/>
      <c r="G275" s="59"/>
      <c r="H275" s="59"/>
      <c r="I275" s="59"/>
      <c r="J275" s="44"/>
      <c r="K275" s="59"/>
      <c r="L275" s="59"/>
      <c r="M275" s="59"/>
      <c r="O275" s="44"/>
      <c r="R275" s="59"/>
    </row>
    <row r="276" spans="1:18" ht="12.75" customHeight="1">
      <c r="F276" s="59"/>
      <c r="G276" s="59"/>
      <c r="H276" s="59"/>
      <c r="I276" s="59"/>
      <c r="J276" s="44"/>
      <c r="K276" s="59"/>
      <c r="L276" s="59"/>
      <c r="M276" s="59"/>
      <c r="O276" s="44"/>
      <c r="R276" s="59"/>
    </row>
    <row r="277" spans="1:18" ht="12.75" customHeight="1">
      <c r="F277" s="59"/>
      <c r="G277" s="59"/>
      <c r="H277" s="59"/>
      <c r="I277" s="59"/>
      <c r="J277" s="44"/>
      <c r="K277" s="59"/>
      <c r="L277" s="59"/>
      <c r="M277" s="59"/>
      <c r="O277" s="44"/>
      <c r="R277" s="59"/>
    </row>
    <row r="278" spans="1:18" ht="12.75" customHeight="1">
      <c r="F278" s="59"/>
      <c r="G278" s="59"/>
      <c r="H278" s="59"/>
      <c r="I278" s="59"/>
      <c r="J278" s="44"/>
      <c r="K278" s="59"/>
      <c r="L278" s="59"/>
      <c r="M278" s="59"/>
      <c r="O278" s="44"/>
      <c r="R278" s="59"/>
    </row>
    <row r="279" spans="1:18" ht="12.75" customHeight="1">
      <c r="A279" s="266"/>
      <c r="F279" s="59"/>
      <c r="G279" s="59"/>
      <c r="H279" s="59"/>
      <c r="I279" s="59"/>
      <c r="J279" s="44"/>
      <c r="K279" s="59"/>
      <c r="L279" s="59"/>
      <c r="M279" s="59"/>
      <c r="O279" s="44"/>
      <c r="R279" s="59"/>
    </row>
    <row r="280" spans="1:18" ht="12.75" customHeight="1">
      <c r="A280" s="266"/>
      <c r="F280" s="59"/>
      <c r="G280" s="59"/>
      <c r="H280" s="59"/>
      <c r="I280" s="59"/>
      <c r="J280" s="44"/>
      <c r="K280" s="59"/>
      <c r="L280" s="59"/>
      <c r="M280" s="59"/>
      <c r="O280" s="44"/>
      <c r="R280" s="59"/>
    </row>
    <row r="281" spans="1:18" ht="12.75" customHeight="1">
      <c r="A281" s="56"/>
      <c r="F281" s="59"/>
      <c r="G281" s="59"/>
      <c r="H281" s="59"/>
      <c r="I281" s="59"/>
      <c r="J281" s="44"/>
      <c r="K281" s="59"/>
      <c r="L281" s="59"/>
      <c r="M281" s="59"/>
      <c r="O281" s="44"/>
      <c r="R281" s="59"/>
    </row>
    <row r="282" spans="1:18" ht="12.75" customHeight="1">
      <c r="F282" s="59"/>
      <c r="G282" s="59"/>
      <c r="H282" s="59"/>
      <c r="I282" s="59"/>
      <c r="J282" s="44"/>
      <c r="K282" s="59"/>
      <c r="L282" s="59"/>
      <c r="M282" s="59"/>
      <c r="O282" s="44"/>
      <c r="R282" s="59"/>
    </row>
    <row r="283" spans="1:18" ht="12.75" customHeight="1">
      <c r="F283" s="59"/>
      <c r="G283" s="59"/>
      <c r="H283" s="59"/>
      <c r="I283" s="59"/>
      <c r="J283" s="44"/>
      <c r="K283" s="59"/>
      <c r="L283" s="59"/>
      <c r="M283" s="59"/>
      <c r="O283" s="44"/>
      <c r="R283" s="59"/>
    </row>
    <row r="284" spans="1:18" ht="12.75" customHeight="1">
      <c r="F284" s="59"/>
      <c r="G284" s="59"/>
      <c r="H284" s="59"/>
      <c r="I284" s="59"/>
      <c r="J284" s="44"/>
      <c r="K284" s="59"/>
      <c r="L284" s="59"/>
      <c r="M284" s="59"/>
      <c r="O284" s="44"/>
      <c r="R284" s="59"/>
    </row>
    <row r="285" spans="1:18" ht="12.75" customHeight="1">
      <c r="F285" s="59"/>
      <c r="G285" s="59"/>
      <c r="H285" s="59"/>
      <c r="I285" s="59"/>
      <c r="J285" s="44"/>
      <c r="K285" s="59"/>
      <c r="L285" s="59"/>
      <c r="M285" s="59"/>
      <c r="O285" s="44"/>
      <c r="R285" s="59"/>
    </row>
    <row r="286" spans="1:18" ht="12.75" customHeight="1">
      <c r="F286" s="59"/>
      <c r="G286" s="59"/>
      <c r="H286" s="59"/>
      <c r="I286" s="59"/>
      <c r="J286" s="44"/>
      <c r="K286" s="59"/>
      <c r="L286" s="59"/>
      <c r="M286" s="59"/>
      <c r="O286" s="44"/>
      <c r="R286" s="59"/>
    </row>
    <row r="287" spans="1:18" ht="12.75" customHeight="1">
      <c r="F287" s="59"/>
      <c r="G287" s="59"/>
      <c r="H287" s="59"/>
      <c r="I287" s="59"/>
      <c r="J287" s="44"/>
      <c r="K287" s="59"/>
      <c r="L287" s="59"/>
      <c r="M287" s="59"/>
      <c r="O287" s="44"/>
      <c r="R287" s="59"/>
    </row>
    <row r="288" spans="1:18" ht="12.75" customHeight="1">
      <c r="F288" s="59"/>
      <c r="G288" s="59"/>
      <c r="H288" s="59"/>
      <c r="I288" s="59"/>
      <c r="J288" s="44"/>
      <c r="K288" s="59"/>
      <c r="L288" s="59"/>
      <c r="M288" s="59"/>
      <c r="O288" s="44"/>
      <c r="R288" s="59"/>
    </row>
    <row r="289" spans="6:18" ht="12.75" customHeight="1">
      <c r="F289" s="59"/>
      <c r="G289" s="59"/>
      <c r="H289" s="59"/>
      <c r="I289" s="59"/>
      <c r="J289" s="44"/>
      <c r="K289" s="59"/>
      <c r="L289" s="59"/>
      <c r="M289" s="59"/>
      <c r="O289" s="44"/>
      <c r="R289" s="59"/>
    </row>
    <row r="290" spans="6:18" ht="12.75" customHeight="1">
      <c r="F290" s="59"/>
      <c r="G290" s="59"/>
      <c r="H290" s="59"/>
      <c r="I290" s="59"/>
      <c r="J290" s="44"/>
      <c r="K290" s="59"/>
      <c r="L290" s="59"/>
      <c r="M290" s="59"/>
      <c r="O290" s="44"/>
      <c r="R290" s="59"/>
    </row>
    <row r="291" spans="6:18" ht="12.75" customHeight="1">
      <c r="F291" s="59"/>
      <c r="G291" s="59"/>
      <c r="H291" s="59"/>
      <c r="I291" s="59"/>
      <c r="J291" s="44"/>
      <c r="K291" s="59"/>
      <c r="L291" s="59"/>
      <c r="M291" s="59"/>
      <c r="O291" s="44"/>
      <c r="R291" s="59"/>
    </row>
    <row r="292" spans="6:18" ht="12.75" customHeight="1">
      <c r="F292" s="59"/>
      <c r="G292" s="59"/>
      <c r="H292" s="59"/>
      <c r="I292" s="59"/>
      <c r="J292" s="44"/>
      <c r="K292" s="59"/>
      <c r="L292" s="59"/>
      <c r="M292" s="59"/>
      <c r="O292" s="44"/>
      <c r="R292" s="59"/>
    </row>
    <row r="293" spans="6:18" ht="12.75" customHeight="1">
      <c r="F293" s="59"/>
      <c r="G293" s="59"/>
      <c r="H293" s="59"/>
      <c r="I293" s="59"/>
      <c r="J293" s="44"/>
      <c r="K293" s="59"/>
      <c r="L293" s="59"/>
      <c r="M293" s="59"/>
      <c r="O293" s="44"/>
      <c r="R293" s="59"/>
    </row>
    <row r="294" spans="6:18" ht="12.75" customHeight="1">
      <c r="F294" s="59"/>
      <c r="G294" s="59"/>
      <c r="H294" s="59"/>
      <c r="I294" s="59"/>
      <c r="J294" s="44"/>
      <c r="K294" s="59"/>
      <c r="L294" s="59"/>
      <c r="M294" s="59"/>
      <c r="O294" s="44"/>
      <c r="R294" s="59"/>
    </row>
    <row r="295" spans="6:18" ht="12.75" customHeight="1">
      <c r="F295" s="59"/>
      <c r="G295" s="59"/>
      <c r="H295" s="59"/>
      <c r="I295" s="59"/>
      <c r="J295" s="44"/>
      <c r="K295" s="59"/>
      <c r="L295" s="59"/>
      <c r="M295" s="59"/>
      <c r="O295" s="44"/>
      <c r="R295" s="59"/>
    </row>
    <row r="296" spans="6:18" ht="12.75" customHeight="1">
      <c r="F296" s="59"/>
      <c r="G296" s="59"/>
      <c r="H296" s="59"/>
      <c r="I296" s="59"/>
      <c r="J296" s="44"/>
      <c r="K296" s="59"/>
      <c r="L296" s="59"/>
      <c r="M296" s="59"/>
      <c r="O296" s="44"/>
      <c r="R296" s="59"/>
    </row>
    <row r="297" spans="6:18" ht="12.75" customHeight="1">
      <c r="F297" s="59"/>
      <c r="G297" s="59"/>
      <c r="H297" s="59"/>
      <c r="I297" s="59"/>
      <c r="J297" s="44"/>
      <c r="K297" s="59"/>
      <c r="L297" s="59"/>
      <c r="M297" s="59"/>
      <c r="O297" s="44"/>
      <c r="R297" s="59"/>
    </row>
    <row r="298" spans="6:18" ht="12.75" customHeight="1">
      <c r="F298" s="59"/>
      <c r="G298" s="59"/>
      <c r="H298" s="59"/>
      <c r="I298" s="59"/>
      <c r="J298" s="44"/>
      <c r="K298" s="59"/>
      <c r="L298" s="59"/>
      <c r="M298" s="59"/>
      <c r="O298" s="44"/>
      <c r="R298" s="59"/>
    </row>
    <row r="299" spans="6:18" ht="12.75" customHeight="1">
      <c r="F299" s="59"/>
      <c r="G299" s="59"/>
      <c r="H299" s="59"/>
      <c r="I299" s="59"/>
      <c r="J299" s="44"/>
      <c r="K299" s="59"/>
      <c r="L299" s="59"/>
      <c r="M299" s="59"/>
      <c r="O299" s="44"/>
      <c r="R299" s="59"/>
    </row>
    <row r="300" spans="6:18" ht="12.75" customHeight="1">
      <c r="F300" s="59"/>
      <c r="G300" s="59"/>
      <c r="H300" s="59"/>
      <c r="I300" s="59"/>
      <c r="J300" s="44"/>
      <c r="K300" s="59"/>
      <c r="L300" s="59"/>
      <c r="M300" s="59"/>
      <c r="O300" s="44"/>
      <c r="R300" s="59"/>
    </row>
    <row r="301" spans="6:18" ht="12.75" customHeight="1">
      <c r="F301" s="59"/>
      <c r="G301" s="59"/>
      <c r="H301" s="59"/>
      <c r="I301" s="59"/>
      <c r="J301" s="44"/>
      <c r="K301" s="59"/>
      <c r="L301" s="59"/>
      <c r="M301" s="59"/>
      <c r="O301" s="44"/>
      <c r="R301" s="59"/>
    </row>
    <row r="302" spans="6:18" ht="12.75" customHeight="1">
      <c r="F302" s="59"/>
      <c r="G302" s="59"/>
      <c r="H302" s="59"/>
      <c r="I302" s="59"/>
      <c r="J302" s="44"/>
      <c r="K302" s="59"/>
      <c r="L302" s="59"/>
      <c r="M302" s="59"/>
      <c r="O302" s="44"/>
      <c r="R302" s="59"/>
    </row>
    <row r="303" spans="6:18" ht="12.75" customHeight="1">
      <c r="F303" s="59"/>
      <c r="G303" s="59"/>
      <c r="H303" s="59"/>
      <c r="I303" s="59"/>
      <c r="J303" s="44"/>
      <c r="K303" s="59"/>
      <c r="L303" s="59"/>
      <c r="M303" s="59"/>
      <c r="O303" s="44"/>
      <c r="R303" s="59"/>
    </row>
    <row r="304" spans="6:18" ht="12.75" customHeight="1">
      <c r="F304" s="59"/>
      <c r="G304" s="59"/>
      <c r="H304" s="59"/>
      <c r="I304" s="59"/>
      <c r="J304" s="44"/>
      <c r="K304" s="59"/>
      <c r="L304" s="59"/>
      <c r="M304" s="59"/>
      <c r="O304" s="44"/>
      <c r="R304" s="59"/>
    </row>
    <row r="305" spans="6:18" ht="12.75" customHeight="1">
      <c r="F305" s="59"/>
      <c r="G305" s="59"/>
      <c r="H305" s="59"/>
      <c r="I305" s="59"/>
      <c r="J305" s="44"/>
      <c r="K305" s="59"/>
      <c r="L305" s="59"/>
      <c r="M305" s="59"/>
      <c r="O305" s="44"/>
      <c r="R305" s="59"/>
    </row>
    <row r="306" spans="6:18" ht="12.75" customHeight="1">
      <c r="F306" s="59"/>
      <c r="G306" s="59"/>
      <c r="H306" s="59"/>
      <c r="I306" s="59"/>
      <c r="J306" s="44"/>
      <c r="K306" s="59"/>
      <c r="L306" s="59"/>
      <c r="M306" s="59"/>
      <c r="O306" s="44"/>
      <c r="R306" s="59"/>
    </row>
    <row r="307" spans="6:18" ht="12.75" customHeight="1">
      <c r="F307" s="59"/>
      <c r="G307" s="59"/>
      <c r="H307" s="59"/>
      <c r="I307" s="59"/>
      <c r="J307" s="44"/>
      <c r="K307" s="59"/>
      <c r="L307" s="59"/>
      <c r="M307" s="59"/>
      <c r="O307" s="44"/>
      <c r="R307" s="59"/>
    </row>
    <row r="308" spans="6:18" ht="12.75" customHeight="1">
      <c r="F308" s="59"/>
      <c r="G308" s="59"/>
      <c r="H308" s="59"/>
      <c r="I308" s="59"/>
      <c r="J308" s="44"/>
      <c r="K308" s="59"/>
      <c r="L308" s="59"/>
      <c r="M308" s="59"/>
      <c r="O308" s="44"/>
      <c r="R308" s="59"/>
    </row>
    <row r="309" spans="6:18" ht="12.75" customHeight="1">
      <c r="F309" s="59"/>
      <c r="G309" s="59"/>
      <c r="H309" s="59"/>
      <c r="I309" s="59"/>
      <c r="J309" s="44"/>
      <c r="K309" s="59"/>
      <c r="L309" s="59"/>
      <c r="M309" s="59"/>
      <c r="O309" s="44"/>
      <c r="R309" s="59"/>
    </row>
    <row r="310" spans="6:18" ht="12.75" customHeight="1">
      <c r="F310" s="59"/>
      <c r="G310" s="59"/>
      <c r="H310" s="59"/>
      <c r="I310" s="59"/>
      <c r="J310" s="44"/>
      <c r="K310" s="59"/>
      <c r="L310" s="59"/>
      <c r="M310" s="59"/>
      <c r="O310" s="44"/>
      <c r="R310" s="59"/>
    </row>
    <row r="311" spans="6:18" ht="12.75" customHeight="1">
      <c r="F311" s="59"/>
      <c r="G311" s="59"/>
      <c r="H311" s="59"/>
      <c r="I311" s="59"/>
      <c r="J311" s="44"/>
      <c r="K311" s="59"/>
      <c r="L311" s="59"/>
      <c r="M311" s="59"/>
      <c r="O311" s="44"/>
      <c r="R311" s="59"/>
    </row>
    <row r="312" spans="6:18" ht="12.75" customHeight="1">
      <c r="F312" s="59"/>
      <c r="G312" s="59"/>
      <c r="H312" s="59"/>
      <c r="I312" s="59"/>
      <c r="J312" s="44"/>
      <c r="K312" s="59"/>
      <c r="L312" s="59"/>
      <c r="M312" s="59"/>
      <c r="O312" s="44"/>
      <c r="R312" s="59"/>
    </row>
    <row r="313" spans="6:18" ht="12.75" customHeight="1">
      <c r="F313" s="59"/>
      <c r="G313" s="59"/>
      <c r="H313" s="59"/>
      <c r="I313" s="59"/>
      <c r="J313" s="44"/>
      <c r="K313" s="59"/>
      <c r="L313" s="59"/>
      <c r="M313" s="59"/>
      <c r="O313" s="44"/>
      <c r="R313" s="59"/>
    </row>
    <row r="314" spans="6:18" ht="12.75" customHeight="1">
      <c r="F314" s="59"/>
      <c r="G314" s="59"/>
      <c r="H314" s="59"/>
      <c r="I314" s="59"/>
      <c r="J314" s="44"/>
      <c r="K314" s="59"/>
      <c r="L314" s="59"/>
      <c r="M314" s="59"/>
      <c r="O314" s="44"/>
      <c r="R314" s="59"/>
    </row>
    <row r="315" spans="6:18" ht="12.75" customHeight="1">
      <c r="F315" s="59"/>
      <c r="G315" s="59"/>
      <c r="H315" s="59"/>
      <c r="I315" s="59"/>
      <c r="J315" s="44"/>
      <c r="K315" s="59"/>
      <c r="L315" s="59"/>
      <c r="M315" s="59"/>
      <c r="O315" s="44"/>
      <c r="R315" s="59"/>
    </row>
    <row r="316" spans="6:18" ht="12.75" customHeight="1">
      <c r="F316" s="59"/>
      <c r="G316" s="59"/>
      <c r="H316" s="59"/>
      <c r="I316" s="59"/>
      <c r="J316" s="44"/>
      <c r="K316" s="59"/>
      <c r="L316" s="59"/>
      <c r="M316" s="59"/>
      <c r="O316" s="44"/>
      <c r="R316" s="59"/>
    </row>
    <row r="317" spans="6:18" ht="12.75" customHeight="1">
      <c r="F317" s="59"/>
      <c r="G317" s="59"/>
      <c r="H317" s="59"/>
      <c r="I317" s="59"/>
      <c r="J317" s="44"/>
      <c r="K317" s="59"/>
      <c r="L317" s="59"/>
      <c r="M317" s="59"/>
      <c r="O317" s="44"/>
      <c r="R317" s="59"/>
    </row>
    <row r="318" spans="6:18" ht="12.75" customHeight="1">
      <c r="F318" s="59"/>
      <c r="G318" s="59"/>
      <c r="H318" s="59"/>
      <c r="I318" s="59"/>
      <c r="J318" s="44"/>
      <c r="K318" s="59"/>
      <c r="L318" s="59"/>
      <c r="M318" s="59"/>
      <c r="O318" s="44"/>
      <c r="R318" s="59"/>
    </row>
    <row r="319" spans="6:18" ht="12.75" customHeight="1">
      <c r="F319" s="59"/>
      <c r="G319" s="59"/>
      <c r="H319" s="59"/>
      <c r="I319" s="59"/>
      <c r="J319" s="44"/>
      <c r="K319" s="59"/>
      <c r="L319" s="59"/>
      <c r="M319" s="59"/>
      <c r="O319" s="44"/>
      <c r="R319" s="59"/>
    </row>
    <row r="320" spans="6:18" ht="12.75" customHeight="1">
      <c r="F320" s="59"/>
      <c r="G320" s="59"/>
      <c r="H320" s="59"/>
      <c r="I320" s="59"/>
      <c r="J320" s="44"/>
      <c r="K320" s="59"/>
      <c r="L320" s="59"/>
      <c r="M320" s="59"/>
      <c r="O320" s="44"/>
      <c r="R320" s="59"/>
    </row>
    <row r="321" spans="6:18" ht="12.75" customHeight="1">
      <c r="F321" s="59"/>
      <c r="G321" s="59"/>
      <c r="H321" s="59"/>
      <c r="I321" s="59"/>
      <c r="J321" s="44"/>
      <c r="K321" s="59"/>
      <c r="L321" s="59"/>
      <c r="M321" s="59"/>
      <c r="O321" s="44"/>
      <c r="R321" s="59"/>
    </row>
    <row r="322" spans="6:18" ht="12.75" customHeight="1">
      <c r="F322" s="59"/>
      <c r="G322" s="59"/>
      <c r="H322" s="59"/>
      <c r="I322" s="59"/>
      <c r="J322" s="44"/>
      <c r="K322" s="59"/>
      <c r="L322" s="59"/>
      <c r="M322" s="59"/>
      <c r="O322" s="44"/>
      <c r="R322" s="59"/>
    </row>
    <row r="323" spans="6:18" ht="12.75" customHeight="1">
      <c r="F323" s="59"/>
      <c r="G323" s="59"/>
      <c r="H323" s="59"/>
      <c r="I323" s="59"/>
      <c r="J323" s="44"/>
      <c r="K323" s="59"/>
      <c r="L323" s="59"/>
      <c r="M323" s="59"/>
      <c r="O323" s="44"/>
      <c r="R323" s="59"/>
    </row>
    <row r="324" spans="6:18" ht="12.75" customHeight="1">
      <c r="F324" s="59"/>
      <c r="G324" s="59"/>
      <c r="H324" s="59"/>
      <c r="I324" s="59"/>
      <c r="J324" s="44"/>
      <c r="K324" s="59"/>
      <c r="L324" s="59"/>
      <c r="M324" s="59"/>
      <c r="O324" s="44"/>
      <c r="R324" s="59"/>
    </row>
    <row r="325" spans="6:18" ht="12.75" customHeight="1">
      <c r="F325" s="59"/>
      <c r="G325" s="59"/>
      <c r="H325" s="59"/>
      <c r="I325" s="59"/>
      <c r="J325" s="44"/>
      <c r="K325" s="59"/>
      <c r="L325" s="59"/>
      <c r="M325" s="59"/>
      <c r="O325" s="44"/>
      <c r="R325" s="59"/>
    </row>
    <row r="326" spans="6:18" ht="12.75" customHeight="1">
      <c r="F326" s="59"/>
      <c r="G326" s="59"/>
      <c r="H326" s="59"/>
      <c r="I326" s="59"/>
      <c r="J326" s="44"/>
      <c r="K326" s="59"/>
      <c r="L326" s="59"/>
      <c r="M326" s="59"/>
      <c r="O326" s="44"/>
      <c r="R326" s="59"/>
    </row>
    <row r="327" spans="6:18" ht="12.75" customHeight="1">
      <c r="F327" s="59"/>
      <c r="G327" s="59"/>
      <c r="H327" s="59"/>
      <c r="I327" s="59"/>
      <c r="J327" s="44"/>
      <c r="K327" s="59"/>
      <c r="L327" s="59"/>
      <c r="M327" s="59"/>
      <c r="O327" s="44"/>
      <c r="R327" s="59"/>
    </row>
    <row r="328" spans="6:18" ht="12.75" customHeight="1">
      <c r="F328" s="59"/>
      <c r="G328" s="59"/>
      <c r="H328" s="59"/>
      <c r="I328" s="59"/>
      <c r="J328" s="44"/>
      <c r="K328" s="59"/>
      <c r="L328" s="59"/>
      <c r="M328" s="59"/>
      <c r="O328" s="44"/>
      <c r="R328" s="59"/>
    </row>
    <row r="329" spans="6:18" ht="12.75" customHeight="1">
      <c r="F329" s="59"/>
      <c r="G329" s="59"/>
      <c r="H329" s="59"/>
      <c r="I329" s="59"/>
      <c r="J329" s="44"/>
      <c r="K329" s="59"/>
      <c r="L329" s="59"/>
      <c r="M329" s="59"/>
      <c r="O329" s="44"/>
      <c r="R329" s="59"/>
    </row>
    <row r="330" spans="6:18" ht="12.75" customHeight="1">
      <c r="F330" s="59"/>
      <c r="G330" s="59"/>
      <c r="H330" s="59"/>
      <c r="I330" s="59"/>
      <c r="J330" s="44"/>
      <c r="K330" s="59"/>
      <c r="L330" s="59"/>
      <c r="M330" s="59"/>
      <c r="O330" s="44"/>
      <c r="R330" s="59"/>
    </row>
    <row r="331" spans="6:18" ht="12.75" customHeight="1">
      <c r="F331" s="59"/>
      <c r="G331" s="59"/>
      <c r="H331" s="59"/>
      <c r="I331" s="59"/>
      <c r="J331" s="44"/>
      <c r="K331" s="59"/>
      <c r="L331" s="59"/>
      <c r="M331" s="59"/>
      <c r="O331" s="44"/>
      <c r="R331" s="59"/>
    </row>
    <row r="332" spans="6:18" ht="12.75" customHeight="1">
      <c r="F332" s="59"/>
      <c r="G332" s="59"/>
      <c r="H332" s="59"/>
      <c r="I332" s="59"/>
      <c r="J332" s="44"/>
      <c r="K332" s="59"/>
      <c r="L332" s="59"/>
      <c r="M332" s="59"/>
      <c r="O332" s="44"/>
      <c r="R332" s="59"/>
    </row>
    <row r="333" spans="6:18" ht="12.75" customHeight="1">
      <c r="F333" s="59"/>
      <c r="G333" s="59"/>
      <c r="H333" s="59"/>
      <c r="I333" s="59"/>
      <c r="J333" s="44"/>
      <c r="K333" s="59"/>
      <c r="L333" s="59"/>
      <c r="M333" s="59"/>
      <c r="O333" s="44"/>
      <c r="R333" s="59"/>
    </row>
    <row r="334" spans="6:18" ht="12.75" customHeight="1">
      <c r="F334" s="59"/>
      <c r="G334" s="59"/>
      <c r="H334" s="59"/>
      <c r="I334" s="59"/>
      <c r="J334" s="44"/>
      <c r="K334" s="59"/>
      <c r="L334" s="59"/>
      <c r="M334" s="59"/>
      <c r="O334" s="44"/>
      <c r="R334" s="59"/>
    </row>
    <row r="335" spans="6:18" ht="12.75" customHeight="1">
      <c r="F335" s="59"/>
      <c r="G335" s="59"/>
      <c r="H335" s="59"/>
      <c r="I335" s="59"/>
      <c r="J335" s="44"/>
      <c r="K335" s="59"/>
      <c r="L335" s="59"/>
      <c r="M335" s="59"/>
      <c r="O335" s="44"/>
      <c r="R335" s="59"/>
    </row>
    <row r="336" spans="6:18" ht="12.75" customHeight="1">
      <c r="F336" s="59"/>
      <c r="G336" s="59"/>
      <c r="H336" s="59"/>
      <c r="I336" s="59"/>
      <c r="J336" s="44"/>
      <c r="K336" s="59"/>
      <c r="L336" s="59"/>
      <c r="M336" s="59"/>
      <c r="O336" s="44"/>
      <c r="R336" s="59"/>
    </row>
    <row r="337" spans="6:18" ht="12.75" customHeight="1">
      <c r="F337" s="59"/>
      <c r="G337" s="59"/>
      <c r="H337" s="59"/>
      <c r="I337" s="59"/>
      <c r="J337" s="44"/>
      <c r="K337" s="59"/>
      <c r="L337" s="59"/>
      <c r="M337" s="59"/>
      <c r="O337" s="44"/>
      <c r="R337" s="59"/>
    </row>
    <row r="338" spans="6:18" ht="12.75" customHeight="1">
      <c r="F338" s="59"/>
      <c r="G338" s="59"/>
      <c r="H338" s="59"/>
      <c r="I338" s="59"/>
      <c r="J338" s="44"/>
      <c r="K338" s="59"/>
      <c r="L338" s="59"/>
      <c r="M338" s="59"/>
      <c r="O338" s="44"/>
      <c r="R338" s="59"/>
    </row>
    <row r="339" spans="6:18" ht="12.75" customHeight="1">
      <c r="F339" s="59"/>
      <c r="G339" s="59"/>
      <c r="H339" s="59"/>
      <c r="I339" s="59"/>
      <c r="J339" s="44"/>
      <c r="K339" s="59"/>
      <c r="L339" s="59"/>
      <c r="M339" s="59"/>
      <c r="O339" s="44"/>
      <c r="R339" s="59"/>
    </row>
    <row r="340" spans="6:18" ht="12.75" customHeight="1">
      <c r="F340" s="59"/>
      <c r="G340" s="59"/>
      <c r="H340" s="59"/>
      <c r="I340" s="59"/>
      <c r="J340" s="44"/>
      <c r="K340" s="59"/>
      <c r="L340" s="59"/>
      <c r="M340" s="59"/>
      <c r="O340" s="44"/>
      <c r="R340" s="59"/>
    </row>
    <row r="341" spans="6:18" ht="12.75" customHeight="1">
      <c r="F341" s="59"/>
      <c r="G341" s="59"/>
      <c r="H341" s="59"/>
      <c r="I341" s="59"/>
      <c r="J341" s="44"/>
      <c r="K341" s="59"/>
      <c r="L341" s="59"/>
      <c r="M341" s="59"/>
      <c r="O341" s="44"/>
      <c r="R341" s="59"/>
    </row>
    <row r="342" spans="6:18" ht="12.75" customHeight="1">
      <c r="F342" s="59"/>
      <c r="G342" s="59"/>
      <c r="H342" s="59"/>
      <c r="I342" s="59"/>
      <c r="J342" s="44"/>
      <c r="K342" s="59"/>
      <c r="L342" s="59"/>
      <c r="M342" s="59"/>
      <c r="O342" s="44"/>
      <c r="R342" s="59"/>
    </row>
    <row r="343" spans="6:18" ht="12.75" customHeight="1">
      <c r="F343" s="59"/>
      <c r="G343" s="59"/>
      <c r="H343" s="59"/>
      <c r="I343" s="59"/>
      <c r="J343" s="44"/>
      <c r="K343" s="59"/>
      <c r="L343" s="59"/>
      <c r="M343" s="59"/>
      <c r="O343" s="44"/>
      <c r="R343" s="59"/>
    </row>
    <row r="344" spans="6:18" ht="12.75" customHeight="1">
      <c r="F344" s="59"/>
      <c r="G344" s="59"/>
      <c r="H344" s="59"/>
      <c r="I344" s="59"/>
      <c r="J344" s="44"/>
      <c r="K344" s="59"/>
      <c r="L344" s="59"/>
      <c r="M344" s="59"/>
      <c r="O344" s="44"/>
      <c r="R344" s="59"/>
    </row>
    <row r="345" spans="6:18" ht="12.75" customHeight="1">
      <c r="F345" s="59"/>
      <c r="G345" s="59"/>
      <c r="H345" s="59"/>
      <c r="I345" s="59"/>
      <c r="J345" s="44"/>
      <c r="K345" s="59"/>
      <c r="L345" s="59"/>
      <c r="M345" s="59"/>
      <c r="O345" s="44"/>
      <c r="R345" s="59"/>
    </row>
    <row r="346" spans="6:18" ht="12.75" customHeight="1">
      <c r="F346" s="59"/>
      <c r="G346" s="59"/>
      <c r="H346" s="59"/>
      <c r="I346" s="59"/>
      <c r="J346" s="44"/>
      <c r="K346" s="59"/>
      <c r="L346" s="59"/>
      <c r="M346" s="59"/>
      <c r="O346" s="44"/>
      <c r="R346" s="59"/>
    </row>
    <row r="347" spans="6:18" ht="12.75" customHeight="1">
      <c r="F347" s="59"/>
      <c r="G347" s="59"/>
      <c r="H347" s="59"/>
      <c r="I347" s="59"/>
      <c r="J347" s="44"/>
      <c r="K347" s="59"/>
      <c r="L347" s="59"/>
      <c r="M347" s="59"/>
      <c r="O347" s="44"/>
      <c r="R347" s="59"/>
    </row>
    <row r="348" spans="6:18" ht="12.75" customHeight="1">
      <c r="F348" s="59"/>
      <c r="G348" s="59"/>
      <c r="H348" s="59"/>
      <c r="I348" s="59"/>
      <c r="J348" s="44"/>
      <c r="K348" s="59"/>
      <c r="L348" s="59"/>
      <c r="M348" s="59"/>
      <c r="O348" s="44"/>
      <c r="R348" s="59"/>
    </row>
    <row r="349" spans="6:18" ht="12.75" customHeight="1">
      <c r="F349" s="59"/>
      <c r="G349" s="59"/>
      <c r="H349" s="59"/>
      <c r="I349" s="59"/>
      <c r="J349" s="44"/>
      <c r="K349" s="59"/>
      <c r="L349" s="59"/>
      <c r="M349" s="59"/>
      <c r="O349" s="44"/>
      <c r="R349" s="59"/>
    </row>
    <row r="350" spans="6:18" ht="12.75" customHeight="1">
      <c r="F350" s="59"/>
      <c r="G350" s="59"/>
      <c r="H350" s="59"/>
      <c r="I350" s="59"/>
      <c r="J350" s="44"/>
      <c r="K350" s="59"/>
      <c r="L350" s="59"/>
      <c r="M350" s="59"/>
      <c r="O350" s="44"/>
      <c r="R350" s="59"/>
    </row>
    <row r="351" spans="6:18" ht="12.75" customHeight="1">
      <c r="F351" s="59"/>
      <c r="G351" s="59"/>
      <c r="H351" s="59"/>
      <c r="I351" s="59"/>
      <c r="J351" s="44"/>
      <c r="K351" s="59"/>
      <c r="L351" s="59"/>
      <c r="M351" s="59"/>
      <c r="O351" s="44"/>
      <c r="R351" s="59"/>
    </row>
    <row r="352" spans="6:18" ht="12.75" customHeight="1">
      <c r="F352" s="59"/>
      <c r="G352" s="59"/>
      <c r="H352" s="59"/>
      <c r="I352" s="59"/>
      <c r="J352" s="44"/>
      <c r="K352" s="59"/>
      <c r="L352" s="59"/>
      <c r="M352" s="59"/>
      <c r="O352" s="44"/>
      <c r="R352" s="59"/>
    </row>
    <row r="353" spans="6:18" ht="12.75" customHeight="1">
      <c r="F353" s="59"/>
      <c r="G353" s="59"/>
      <c r="H353" s="59"/>
      <c r="I353" s="59"/>
      <c r="J353" s="44"/>
      <c r="K353" s="59"/>
      <c r="L353" s="59"/>
      <c r="M353" s="59"/>
      <c r="O353" s="44"/>
      <c r="R353" s="59"/>
    </row>
    <row r="354" spans="6:18" ht="12.75" customHeight="1">
      <c r="F354" s="59"/>
      <c r="G354" s="59"/>
      <c r="H354" s="59"/>
      <c r="I354" s="59"/>
      <c r="J354" s="44"/>
      <c r="K354" s="59"/>
      <c r="L354" s="59"/>
      <c r="M354" s="59"/>
      <c r="O354" s="44"/>
      <c r="R354" s="59"/>
    </row>
    <row r="355" spans="6:18" ht="12.75" customHeight="1">
      <c r="F355" s="59"/>
      <c r="G355" s="59"/>
      <c r="H355" s="59"/>
      <c r="I355" s="59"/>
      <c r="J355" s="44"/>
      <c r="K355" s="59"/>
      <c r="L355" s="59"/>
      <c r="M355" s="59"/>
      <c r="O355" s="44"/>
      <c r="R355" s="59"/>
    </row>
    <row r="356" spans="6:18" ht="12.75" customHeight="1">
      <c r="F356" s="59"/>
      <c r="G356" s="59"/>
      <c r="H356" s="59"/>
      <c r="I356" s="59"/>
      <c r="J356" s="44"/>
      <c r="K356" s="59"/>
      <c r="L356" s="59"/>
      <c r="M356" s="59"/>
      <c r="O356" s="44"/>
      <c r="R356" s="59"/>
    </row>
    <row r="357" spans="6:18" ht="12.75" customHeight="1">
      <c r="F357" s="59"/>
      <c r="G357" s="59"/>
      <c r="H357" s="59"/>
      <c r="I357" s="59"/>
      <c r="J357" s="44"/>
      <c r="K357" s="59"/>
      <c r="L357" s="59"/>
      <c r="M357" s="59"/>
      <c r="O357" s="44"/>
      <c r="R357" s="59"/>
    </row>
    <row r="358" spans="6:18" ht="12.75" customHeight="1">
      <c r="F358" s="59"/>
      <c r="G358" s="59"/>
      <c r="H358" s="59"/>
      <c r="I358" s="59"/>
      <c r="J358" s="44"/>
      <c r="K358" s="59"/>
      <c r="L358" s="59"/>
      <c r="M358" s="59"/>
      <c r="O358" s="44"/>
      <c r="R358" s="59"/>
    </row>
    <row r="359" spans="6:18" ht="12.75" customHeight="1">
      <c r="F359" s="59"/>
      <c r="G359" s="59"/>
      <c r="H359" s="59"/>
      <c r="I359" s="59"/>
      <c r="J359" s="44"/>
      <c r="K359" s="59"/>
      <c r="L359" s="59"/>
      <c r="M359" s="59"/>
      <c r="O359" s="44"/>
      <c r="R359" s="59"/>
    </row>
    <row r="360" spans="6:18" ht="12.75" customHeight="1">
      <c r="F360" s="59"/>
      <c r="G360" s="59"/>
      <c r="H360" s="59"/>
      <c r="I360" s="59"/>
      <c r="J360" s="44"/>
      <c r="K360" s="59"/>
      <c r="L360" s="59"/>
      <c r="M360" s="59"/>
      <c r="O360" s="44"/>
      <c r="R360" s="59"/>
    </row>
    <row r="361" spans="6:18" ht="12.75" customHeight="1">
      <c r="F361" s="59"/>
      <c r="G361" s="59"/>
      <c r="H361" s="59"/>
      <c r="I361" s="59"/>
      <c r="J361" s="44"/>
      <c r="K361" s="59"/>
      <c r="L361" s="59"/>
      <c r="M361" s="59"/>
      <c r="O361" s="44"/>
      <c r="R361" s="59"/>
    </row>
    <row r="362" spans="6:18" ht="12.75" customHeight="1">
      <c r="F362" s="59"/>
      <c r="G362" s="59"/>
      <c r="H362" s="59"/>
      <c r="I362" s="59"/>
      <c r="J362" s="44"/>
      <c r="K362" s="59"/>
      <c r="L362" s="59"/>
      <c r="M362" s="59"/>
      <c r="O362" s="44"/>
      <c r="R362" s="59"/>
    </row>
    <row r="363" spans="6:18" ht="12.75" customHeight="1">
      <c r="F363" s="59"/>
      <c r="G363" s="59"/>
      <c r="H363" s="59"/>
      <c r="I363" s="59"/>
      <c r="J363" s="44"/>
      <c r="K363" s="59"/>
      <c r="L363" s="59"/>
      <c r="M363" s="59"/>
      <c r="O363" s="44"/>
      <c r="R363" s="59"/>
    </row>
    <row r="364" spans="6:18" ht="12.75" customHeight="1">
      <c r="F364" s="59"/>
      <c r="G364" s="59"/>
      <c r="H364" s="59"/>
      <c r="I364" s="59"/>
      <c r="J364" s="44"/>
      <c r="K364" s="59"/>
      <c r="L364" s="59"/>
      <c r="M364" s="59"/>
      <c r="O364" s="44"/>
      <c r="R364" s="59"/>
    </row>
    <row r="365" spans="6:18" ht="12.75" customHeight="1">
      <c r="F365" s="59"/>
      <c r="G365" s="59"/>
      <c r="H365" s="59"/>
      <c r="I365" s="59"/>
      <c r="J365" s="44"/>
      <c r="K365" s="59"/>
      <c r="L365" s="59"/>
      <c r="M365" s="59"/>
      <c r="O365" s="44"/>
      <c r="R365" s="59"/>
    </row>
    <row r="366" spans="6:18" ht="12.75" customHeight="1">
      <c r="F366" s="59"/>
      <c r="G366" s="59"/>
      <c r="H366" s="59"/>
      <c r="I366" s="59"/>
      <c r="J366" s="44"/>
      <c r="K366" s="59"/>
      <c r="L366" s="59"/>
      <c r="M366" s="59"/>
      <c r="O366" s="44"/>
      <c r="R366" s="59"/>
    </row>
    <row r="367" spans="6:18" ht="12.75" customHeight="1">
      <c r="F367" s="59"/>
      <c r="G367" s="59"/>
      <c r="H367" s="59"/>
      <c r="I367" s="59"/>
      <c r="J367" s="44"/>
      <c r="K367" s="59"/>
      <c r="L367" s="59"/>
      <c r="M367" s="59"/>
      <c r="O367" s="44"/>
      <c r="R367" s="59"/>
    </row>
    <row r="368" spans="6:18" ht="12.75" customHeight="1">
      <c r="F368" s="59"/>
      <c r="G368" s="59"/>
      <c r="H368" s="59"/>
      <c r="I368" s="59"/>
      <c r="J368" s="44"/>
      <c r="K368" s="59"/>
      <c r="L368" s="59"/>
      <c r="M368" s="59"/>
      <c r="O368" s="44"/>
      <c r="R368" s="59"/>
    </row>
    <row r="369" spans="6:18" ht="12.75" customHeight="1">
      <c r="F369" s="59"/>
      <c r="G369" s="59"/>
      <c r="H369" s="59"/>
      <c r="I369" s="59"/>
      <c r="J369" s="44"/>
      <c r="K369" s="59"/>
      <c r="L369" s="59"/>
      <c r="M369" s="59"/>
      <c r="O369" s="44"/>
      <c r="R369" s="59"/>
    </row>
    <row r="370" spans="6:18" ht="12.75" customHeight="1">
      <c r="F370" s="59"/>
      <c r="G370" s="59"/>
      <c r="H370" s="59"/>
      <c r="I370" s="59"/>
      <c r="J370" s="44"/>
      <c r="K370" s="59"/>
      <c r="L370" s="59"/>
      <c r="M370" s="59"/>
      <c r="O370" s="44"/>
      <c r="R370" s="59"/>
    </row>
    <row r="371" spans="6:18" ht="12.75" customHeight="1">
      <c r="F371" s="59"/>
      <c r="G371" s="59"/>
      <c r="H371" s="59"/>
      <c r="I371" s="59"/>
      <c r="J371" s="44"/>
      <c r="K371" s="59"/>
      <c r="L371" s="59"/>
      <c r="M371" s="59"/>
      <c r="O371" s="44"/>
      <c r="R371" s="59"/>
    </row>
    <row r="372" spans="6:18" ht="12.75" customHeight="1">
      <c r="F372" s="59"/>
      <c r="G372" s="59"/>
      <c r="H372" s="59"/>
      <c r="I372" s="59"/>
      <c r="J372" s="44"/>
      <c r="K372" s="59"/>
      <c r="L372" s="59"/>
      <c r="M372" s="59"/>
      <c r="O372" s="44"/>
      <c r="R372" s="59"/>
    </row>
    <row r="373" spans="6:18" ht="12.75" customHeight="1">
      <c r="F373" s="59"/>
      <c r="G373" s="59"/>
      <c r="H373" s="59"/>
      <c r="I373" s="59"/>
      <c r="J373" s="44"/>
      <c r="K373" s="59"/>
      <c r="L373" s="59"/>
      <c r="M373" s="59"/>
      <c r="O373" s="44"/>
      <c r="R373" s="59"/>
    </row>
    <row r="374" spans="6:18" ht="12.75" customHeight="1">
      <c r="F374" s="59"/>
      <c r="G374" s="59"/>
      <c r="H374" s="59"/>
      <c r="I374" s="59"/>
      <c r="J374" s="44"/>
      <c r="K374" s="59"/>
      <c r="L374" s="59"/>
      <c r="M374" s="59"/>
      <c r="O374" s="44"/>
      <c r="R374" s="59"/>
    </row>
    <row r="375" spans="6:18" ht="12.75" customHeight="1">
      <c r="F375" s="59"/>
      <c r="G375" s="59"/>
      <c r="H375" s="59"/>
      <c r="I375" s="59"/>
      <c r="J375" s="44"/>
      <c r="K375" s="59"/>
      <c r="L375" s="59"/>
      <c r="M375" s="59"/>
      <c r="O375" s="44"/>
      <c r="R375" s="59"/>
    </row>
    <row r="376" spans="6:18" ht="12.75" customHeight="1">
      <c r="F376" s="59"/>
      <c r="G376" s="59"/>
      <c r="H376" s="59"/>
      <c r="I376" s="59"/>
      <c r="J376" s="44"/>
      <c r="K376" s="59"/>
      <c r="L376" s="59"/>
      <c r="M376" s="59"/>
      <c r="O376" s="44"/>
      <c r="R376" s="59"/>
    </row>
    <row r="377" spans="6:18" ht="12.75" customHeight="1">
      <c r="F377" s="59"/>
      <c r="G377" s="59"/>
      <c r="H377" s="59"/>
      <c r="I377" s="59"/>
      <c r="J377" s="44"/>
      <c r="K377" s="59"/>
      <c r="L377" s="59"/>
      <c r="M377" s="59"/>
      <c r="O377" s="44"/>
      <c r="R377" s="59"/>
    </row>
    <row r="378" spans="6:18" ht="12.75" customHeight="1">
      <c r="F378" s="59"/>
      <c r="G378" s="59"/>
      <c r="H378" s="59"/>
      <c r="I378" s="59"/>
      <c r="J378" s="44"/>
      <c r="K378" s="59"/>
      <c r="L378" s="59"/>
      <c r="M378" s="59"/>
      <c r="O378" s="44"/>
      <c r="R378" s="59"/>
    </row>
    <row r="379" spans="6:18" ht="12.75" customHeight="1">
      <c r="F379" s="59"/>
      <c r="G379" s="59"/>
      <c r="H379" s="59"/>
      <c r="I379" s="59"/>
      <c r="J379" s="44"/>
      <c r="K379" s="59"/>
      <c r="L379" s="59"/>
      <c r="M379" s="59"/>
      <c r="O379" s="44"/>
      <c r="R379" s="59"/>
    </row>
    <row r="380" spans="6:18" ht="12.75" customHeight="1">
      <c r="F380" s="59"/>
      <c r="G380" s="59"/>
      <c r="H380" s="59"/>
      <c r="I380" s="59"/>
      <c r="J380" s="44"/>
      <c r="K380" s="59"/>
      <c r="L380" s="59"/>
      <c r="M380" s="59"/>
      <c r="O380" s="44"/>
      <c r="R380" s="59"/>
    </row>
    <row r="381" spans="6:18" ht="12.75" customHeight="1">
      <c r="F381" s="59"/>
      <c r="G381" s="59"/>
      <c r="H381" s="59"/>
      <c r="I381" s="59"/>
      <c r="J381" s="44"/>
      <c r="K381" s="59"/>
      <c r="L381" s="59"/>
      <c r="M381" s="59"/>
      <c r="O381" s="44"/>
      <c r="R381" s="59"/>
    </row>
    <row r="382" spans="6:18" ht="12.75" customHeight="1">
      <c r="F382" s="59"/>
      <c r="G382" s="59"/>
      <c r="H382" s="59"/>
      <c r="I382" s="59"/>
      <c r="J382" s="44"/>
      <c r="K382" s="59"/>
      <c r="L382" s="59"/>
      <c r="M382" s="59"/>
      <c r="O382" s="44"/>
      <c r="R382" s="59"/>
    </row>
    <row r="383" spans="6:18" ht="12.75" customHeight="1">
      <c r="F383" s="59"/>
      <c r="G383" s="59"/>
      <c r="H383" s="59"/>
      <c r="I383" s="59"/>
      <c r="J383" s="44"/>
      <c r="K383" s="59"/>
      <c r="L383" s="59"/>
      <c r="M383" s="59"/>
      <c r="O383" s="44"/>
      <c r="R383" s="59"/>
    </row>
    <row r="384" spans="6:18" ht="12.75" customHeight="1">
      <c r="F384" s="59"/>
      <c r="G384" s="59"/>
      <c r="H384" s="59"/>
      <c r="I384" s="59"/>
      <c r="J384" s="44"/>
      <c r="K384" s="59"/>
      <c r="L384" s="59"/>
      <c r="M384" s="59"/>
      <c r="O384" s="44"/>
      <c r="R384" s="59"/>
    </row>
    <row r="385" spans="6:18" ht="12.75" customHeight="1">
      <c r="F385" s="59"/>
      <c r="G385" s="59"/>
      <c r="H385" s="59"/>
      <c r="I385" s="59"/>
      <c r="J385" s="44"/>
      <c r="K385" s="59"/>
      <c r="L385" s="59"/>
      <c r="M385" s="59"/>
      <c r="O385" s="44"/>
      <c r="R385" s="59"/>
    </row>
    <row r="386" spans="6:18" ht="12.75" customHeight="1">
      <c r="F386" s="59"/>
      <c r="G386" s="59"/>
      <c r="H386" s="59"/>
      <c r="I386" s="59"/>
      <c r="J386" s="44"/>
      <c r="K386" s="59"/>
      <c r="L386" s="59"/>
      <c r="M386" s="59"/>
      <c r="O386" s="44"/>
      <c r="R386" s="59"/>
    </row>
    <row r="387" spans="6:18" ht="12.75" customHeight="1">
      <c r="F387" s="59"/>
      <c r="G387" s="59"/>
      <c r="H387" s="59"/>
      <c r="I387" s="59"/>
      <c r="J387" s="44"/>
      <c r="K387" s="59"/>
      <c r="L387" s="59"/>
      <c r="M387" s="59"/>
      <c r="O387" s="44"/>
      <c r="R387" s="59"/>
    </row>
    <row r="388" spans="6:18" ht="12.75" customHeight="1">
      <c r="F388" s="59"/>
      <c r="G388" s="59"/>
      <c r="H388" s="59"/>
      <c r="I388" s="59"/>
      <c r="J388" s="44"/>
      <c r="K388" s="59"/>
      <c r="L388" s="59"/>
      <c r="M388" s="59"/>
      <c r="O388" s="44"/>
      <c r="R388" s="59"/>
    </row>
    <row r="389" spans="6:18" ht="12.75" customHeight="1">
      <c r="F389" s="59"/>
      <c r="G389" s="59"/>
      <c r="H389" s="59"/>
      <c r="I389" s="59"/>
      <c r="J389" s="44"/>
      <c r="K389" s="59"/>
      <c r="L389" s="59"/>
      <c r="M389" s="59"/>
      <c r="O389" s="44"/>
      <c r="R389" s="59"/>
    </row>
    <row r="390" spans="6:18" ht="12.75" customHeight="1">
      <c r="F390" s="59"/>
      <c r="G390" s="59"/>
      <c r="H390" s="59"/>
      <c r="I390" s="59"/>
      <c r="J390" s="44"/>
      <c r="K390" s="59"/>
      <c r="L390" s="59"/>
      <c r="M390" s="59"/>
      <c r="O390" s="44"/>
      <c r="R390" s="59"/>
    </row>
    <row r="391" spans="6:18" ht="12.75" customHeight="1">
      <c r="F391" s="59"/>
      <c r="G391" s="59"/>
      <c r="H391" s="59"/>
      <c r="I391" s="59"/>
      <c r="J391" s="44"/>
      <c r="K391" s="59"/>
      <c r="L391" s="59"/>
      <c r="M391" s="59"/>
      <c r="O391" s="44"/>
      <c r="R391" s="59"/>
    </row>
    <row r="392" spans="6:18" ht="12.75" customHeight="1">
      <c r="F392" s="59"/>
      <c r="G392" s="59"/>
      <c r="H392" s="59"/>
      <c r="I392" s="59"/>
      <c r="J392" s="44"/>
      <c r="K392" s="59"/>
      <c r="L392" s="59"/>
      <c r="M392" s="59"/>
      <c r="O392" s="44"/>
      <c r="R392" s="59"/>
    </row>
    <row r="393" spans="6:18" ht="12.75" customHeight="1">
      <c r="F393" s="59"/>
      <c r="G393" s="59"/>
      <c r="H393" s="59"/>
      <c r="I393" s="59"/>
      <c r="J393" s="44"/>
      <c r="K393" s="59"/>
      <c r="L393" s="59"/>
      <c r="M393" s="59"/>
      <c r="O393" s="44"/>
      <c r="R393" s="59"/>
    </row>
    <row r="394" spans="6:18" ht="12.75" customHeight="1">
      <c r="F394" s="59"/>
      <c r="G394" s="59"/>
      <c r="H394" s="59"/>
      <c r="I394" s="59"/>
      <c r="J394" s="44"/>
      <c r="K394" s="59"/>
      <c r="L394" s="59"/>
      <c r="M394" s="59"/>
      <c r="O394" s="44"/>
      <c r="R394" s="59"/>
    </row>
    <row r="395" spans="6:18" ht="12.75" customHeight="1">
      <c r="F395" s="59"/>
      <c r="G395" s="59"/>
      <c r="H395" s="59"/>
      <c r="I395" s="59"/>
      <c r="J395" s="44"/>
      <c r="K395" s="59"/>
      <c r="L395" s="59"/>
      <c r="M395" s="59"/>
      <c r="O395" s="44"/>
      <c r="R395" s="59"/>
    </row>
    <row r="396" spans="6:18" ht="12.75" customHeight="1">
      <c r="F396" s="59"/>
      <c r="G396" s="59"/>
      <c r="H396" s="59"/>
      <c r="I396" s="59"/>
      <c r="J396" s="44"/>
      <c r="K396" s="59"/>
      <c r="L396" s="59"/>
      <c r="M396" s="59"/>
      <c r="O396" s="44"/>
      <c r="R396" s="59"/>
    </row>
    <row r="397" spans="6:18" ht="12.75" customHeight="1">
      <c r="F397" s="59"/>
      <c r="G397" s="59"/>
      <c r="H397" s="59"/>
      <c r="I397" s="59"/>
      <c r="J397" s="44"/>
      <c r="K397" s="59"/>
      <c r="L397" s="59"/>
      <c r="M397" s="59"/>
      <c r="O397" s="44"/>
      <c r="R397" s="59"/>
    </row>
    <row r="398" spans="6:18" ht="12.75" customHeight="1">
      <c r="F398" s="59"/>
      <c r="G398" s="59"/>
      <c r="H398" s="59"/>
      <c r="I398" s="59"/>
      <c r="J398" s="44"/>
      <c r="K398" s="59"/>
      <c r="L398" s="59"/>
      <c r="M398" s="59"/>
      <c r="O398" s="44"/>
      <c r="R398" s="59"/>
    </row>
    <row r="399" spans="6:18" ht="12.75" customHeight="1">
      <c r="F399" s="59"/>
      <c r="G399" s="59"/>
      <c r="H399" s="59"/>
      <c r="I399" s="59"/>
      <c r="J399" s="44"/>
      <c r="K399" s="59"/>
      <c r="L399" s="59"/>
      <c r="M399" s="59"/>
      <c r="O399" s="44"/>
      <c r="R399" s="59"/>
    </row>
    <row r="400" spans="6:18" ht="12.75" customHeight="1">
      <c r="F400" s="59"/>
      <c r="G400" s="59"/>
      <c r="H400" s="59"/>
      <c r="I400" s="59"/>
      <c r="J400" s="44"/>
      <c r="K400" s="59"/>
      <c r="L400" s="59"/>
      <c r="M400" s="59"/>
      <c r="O400" s="44"/>
      <c r="R400" s="59"/>
    </row>
    <row r="401" spans="6:18" ht="12.75" customHeight="1">
      <c r="F401" s="59"/>
      <c r="G401" s="59"/>
      <c r="H401" s="59"/>
      <c r="I401" s="59"/>
      <c r="J401" s="44"/>
      <c r="K401" s="59"/>
      <c r="L401" s="59"/>
      <c r="M401" s="59"/>
      <c r="O401" s="44"/>
      <c r="R401" s="59"/>
    </row>
    <row r="402" spans="6:18" ht="12.75" customHeight="1">
      <c r="F402" s="59"/>
      <c r="G402" s="59"/>
      <c r="H402" s="59"/>
      <c r="I402" s="59"/>
      <c r="J402" s="44"/>
      <c r="K402" s="59"/>
      <c r="L402" s="59"/>
      <c r="M402" s="59"/>
      <c r="O402" s="44"/>
      <c r="R402" s="59"/>
    </row>
    <row r="403" spans="6:18" ht="12.75" customHeight="1">
      <c r="F403" s="59"/>
      <c r="G403" s="59"/>
      <c r="H403" s="59"/>
      <c r="I403" s="59"/>
      <c r="J403" s="44"/>
      <c r="K403" s="59"/>
      <c r="L403" s="59"/>
      <c r="M403" s="59"/>
      <c r="O403" s="44"/>
      <c r="R403" s="59"/>
    </row>
    <row r="404" spans="6:18" ht="12.75" customHeight="1">
      <c r="F404" s="59"/>
      <c r="G404" s="59"/>
      <c r="H404" s="59"/>
      <c r="I404" s="59"/>
      <c r="J404" s="44"/>
      <c r="K404" s="59"/>
      <c r="L404" s="59"/>
      <c r="M404" s="59"/>
      <c r="O404" s="44"/>
      <c r="R404" s="59"/>
    </row>
    <row r="405" spans="6:18" ht="12.75" customHeight="1">
      <c r="F405" s="59"/>
      <c r="G405" s="59"/>
      <c r="H405" s="59"/>
      <c r="I405" s="59"/>
      <c r="J405" s="44"/>
      <c r="K405" s="59"/>
      <c r="L405" s="59"/>
      <c r="M405" s="59"/>
      <c r="O405" s="44"/>
      <c r="R405" s="59"/>
    </row>
    <row r="406" spans="6:18" ht="12.75" customHeight="1">
      <c r="F406" s="59"/>
      <c r="G406" s="59"/>
      <c r="H406" s="59"/>
      <c r="I406" s="59"/>
      <c r="J406" s="44"/>
      <c r="K406" s="59"/>
      <c r="L406" s="59"/>
      <c r="M406" s="59"/>
      <c r="O406" s="44"/>
      <c r="R406" s="59"/>
    </row>
    <row r="407" spans="6:18" ht="12.75" customHeight="1">
      <c r="F407" s="59"/>
      <c r="G407" s="59"/>
      <c r="H407" s="59"/>
      <c r="I407" s="59"/>
      <c r="J407" s="44"/>
      <c r="K407" s="59"/>
      <c r="L407" s="59"/>
      <c r="M407" s="59"/>
      <c r="O407" s="44"/>
      <c r="R407" s="59"/>
    </row>
    <row r="408" spans="6:18" ht="12.75" customHeight="1">
      <c r="F408" s="59"/>
      <c r="G408" s="59"/>
      <c r="H408" s="59"/>
      <c r="I408" s="59"/>
      <c r="J408" s="44"/>
      <c r="K408" s="59"/>
      <c r="L408" s="59"/>
      <c r="M408" s="59"/>
      <c r="O408" s="44"/>
      <c r="R408" s="59"/>
    </row>
    <row r="409" spans="6:18" ht="12.75" customHeight="1">
      <c r="F409" s="59"/>
      <c r="G409" s="59"/>
      <c r="H409" s="59"/>
      <c r="I409" s="59"/>
      <c r="J409" s="44"/>
      <c r="K409" s="59"/>
      <c r="L409" s="59"/>
      <c r="M409" s="59"/>
      <c r="O409" s="44"/>
      <c r="R409" s="59"/>
    </row>
    <row r="410" spans="6:18" ht="12.75" customHeight="1">
      <c r="F410" s="59"/>
      <c r="G410" s="59"/>
      <c r="H410" s="59"/>
      <c r="I410" s="59"/>
      <c r="J410" s="44"/>
      <c r="K410" s="59"/>
      <c r="L410" s="59"/>
      <c r="M410" s="59"/>
      <c r="O410" s="44"/>
      <c r="R410" s="59"/>
    </row>
    <row r="411" spans="6:18" ht="12.75" customHeight="1">
      <c r="F411" s="59"/>
      <c r="G411" s="59"/>
      <c r="H411" s="59"/>
      <c r="I411" s="59"/>
      <c r="J411" s="44"/>
      <c r="K411" s="59"/>
      <c r="L411" s="59"/>
      <c r="M411" s="59"/>
      <c r="O411" s="44"/>
      <c r="R411" s="59"/>
    </row>
    <row r="412" spans="6:18" ht="12.75" customHeight="1">
      <c r="F412" s="59"/>
      <c r="G412" s="59"/>
      <c r="H412" s="59"/>
      <c r="I412" s="59"/>
      <c r="J412" s="44"/>
      <c r="K412" s="59"/>
      <c r="L412" s="59"/>
      <c r="M412" s="59"/>
      <c r="O412" s="44"/>
      <c r="R412" s="59"/>
    </row>
    <row r="413" spans="6:18" ht="12.75" customHeight="1">
      <c r="F413" s="59"/>
      <c r="G413" s="59"/>
      <c r="H413" s="59"/>
      <c r="I413" s="59"/>
      <c r="J413" s="44"/>
      <c r="K413" s="59"/>
      <c r="L413" s="59"/>
      <c r="M413" s="59"/>
      <c r="O413" s="44"/>
      <c r="R413" s="59"/>
    </row>
    <row r="414" spans="6:18" ht="12.75" customHeight="1">
      <c r="F414" s="59"/>
      <c r="G414" s="59"/>
      <c r="H414" s="59"/>
      <c r="I414" s="59"/>
      <c r="J414" s="44"/>
      <c r="K414" s="59"/>
      <c r="L414" s="59"/>
      <c r="M414" s="59"/>
      <c r="O414" s="44"/>
      <c r="R414" s="59"/>
    </row>
    <row r="415" spans="6:18" ht="12.75" customHeight="1">
      <c r="F415" s="59"/>
      <c r="G415" s="59"/>
      <c r="H415" s="59"/>
      <c r="I415" s="59"/>
      <c r="J415" s="44"/>
      <c r="K415" s="59"/>
      <c r="L415" s="59"/>
      <c r="M415" s="59"/>
      <c r="O415" s="44"/>
      <c r="R415" s="59"/>
    </row>
    <row r="416" spans="6:18" ht="12.75" customHeight="1">
      <c r="F416" s="59"/>
      <c r="G416" s="59"/>
      <c r="H416" s="59"/>
      <c r="I416" s="59"/>
      <c r="J416" s="44"/>
      <c r="K416" s="59"/>
      <c r="L416" s="59"/>
      <c r="M416" s="59"/>
      <c r="O416" s="44"/>
      <c r="R416" s="59"/>
    </row>
    <row r="417" spans="6:18" ht="12.75" customHeight="1">
      <c r="F417" s="59"/>
      <c r="G417" s="59"/>
      <c r="H417" s="59"/>
      <c r="I417" s="59"/>
      <c r="J417" s="44"/>
      <c r="K417" s="59"/>
      <c r="L417" s="59"/>
      <c r="M417" s="59"/>
      <c r="O417" s="44"/>
      <c r="R417" s="59"/>
    </row>
    <row r="418" spans="6:18" ht="12.75" customHeight="1">
      <c r="F418" s="59"/>
      <c r="G418" s="59"/>
      <c r="H418" s="59"/>
      <c r="I418" s="59"/>
      <c r="J418" s="44"/>
      <c r="K418" s="59"/>
      <c r="L418" s="59"/>
      <c r="M418" s="59"/>
      <c r="O418" s="44"/>
      <c r="R418" s="59"/>
    </row>
    <row r="419" spans="6:18" ht="12.75" customHeight="1">
      <c r="F419" s="59"/>
      <c r="G419" s="59"/>
      <c r="H419" s="59"/>
      <c r="I419" s="59"/>
      <c r="J419" s="44"/>
      <c r="K419" s="59"/>
      <c r="L419" s="59"/>
      <c r="M419" s="59"/>
      <c r="O419" s="44"/>
      <c r="R419" s="59"/>
    </row>
    <row r="420" spans="6:18" ht="12.75" customHeight="1">
      <c r="F420" s="59"/>
      <c r="G420" s="59"/>
      <c r="H420" s="59"/>
      <c r="I420" s="59"/>
      <c r="J420" s="44"/>
      <c r="K420" s="59"/>
      <c r="L420" s="59"/>
      <c r="M420" s="59"/>
      <c r="O420" s="44"/>
      <c r="R420" s="59"/>
    </row>
    <row r="421" spans="6:18" ht="12.75" customHeight="1">
      <c r="F421" s="59"/>
      <c r="G421" s="59"/>
      <c r="H421" s="59"/>
      <c r="I421" s="59"/>
      <c r="J421" s="44"/>
      <c r="K421" s="59"/>
      <c r="L421" s="59"/>
      <c r="M421" s="59"/>
      <c r="O421" s="44"/>
      <c r="R421" s="59"/>
    </row>
    <row r="422" spans="6:18" ht="12.75" customHeight="1">
      <c r="F422" s="59"/>
      <c r="G422" s="59"/>
      <c r="H422" s="59"/>
      <c r="I422" s="59"/>
      <c r="J422" s="44"/>
      <c r="K422" s="59"/>
      <c r="L422" s="59"/>
      <c r="M422" s="59"/>
      <c r="O422" s="44"/>
      <c r="R422" s="59"/>
    </row>
    <row r="423" spans="6:18" ht="12.75" customHeight="1">
      <c r="F423" s="59"/>
      <c r="G423" s="59"/>
      <c r="H423" s="59"/>
      <c r="I423" s="59"/>
      <c r="J423" s="44"/>
      <c r="K423" s="59"/>
      <c r="L423" s="59"/>
      <c r="M423" s="59"/>
      <c r="O423" s="44"/>
      <c r="R423" s="59"/>
    </row>
    <row r="424" spans="6:18" ht="12.75" customHeight="1">
      <c r="F424" s="59"/>
      <c r="G424" s="59"/>
      <c r="H424" s="59"/>
      <c r="I424" s="59"/>
      <c r="J424" s="44"/>
      <c r="K424" s="59"/>
      <c r="L424" s="59"/>
      <c r="M424" s="59"/>
      <c r="O424" s="44"/>
      <c r="R424" s="59"/>
    </row>
    <row r="425" spans="6:18" ht="12.75" customHeight="1">
      <c r="F425" s="59"/>
      <c r="G425" s="59"/>
      <c r="H425" s="59"/>
      <c r="I425" s="59"/>
      <c r="J425" s="44"/>
      <c r="K425" s="59"/>
      <c r="L425" s="59"/>
      <c r="M425" s="59"/>
      <c r="O425" s="44"/>
      <c r="R425" s="59"/>
    </row>
    <row r="426" spans="6:18" ht="12.75" customHeight="1">
      <c r="F426" s="59"/>
      <c r="G426" s="59"/>
      <c r="H426" s="59"/>
      <c r="I426" s="59"/>
      <c r="J426" s="44"/>
      <c r="K426" s="59"/>
      <c r="L426" s="59"/>
      <c r="M426" s="59"/>
      <c r="O426" s="44"/>
      <c r="R426" s="59"/>
    </row>
    <row r="427" spans="6:18" ht="12.75" customHeight="1">
      <c r="F427" s="59"/>
      <c r="G427" s="59"/>
      <c r="H427" s="59"/>
      <c r="I427" s="59"/>
      <c r="J427" s="44"/>
      <c r="K427" s="59"/>
      <c r="L427" s="59"/>
      <c r="M427" s="59"/>
      <c r="O427" s="44"/>
      <c r="R427" s="59"/>
    </row>
    <row r="428" spans="6:18" ht="12.75" customHeight="1">
      <c r="F428" s="59"/>
      <c r="G428" s="59"/>
      <c r="H428" s="59"/>
      <c r="I428" s="59"/>
      <c r="J428" s="44"/>
      <c r="K428" s="59"/>
      <c r="L428" s="59"/>
      <c r="M428" s="59"/>
      <c r="O428" s="44"/>
      <c r="R428" s="59"/>
    </row>
    <row r="429" spans="6:18" ht="12.75" customHeight="1">
      <c r="F429" s="59"/>
      <c r="G429" s="59"/>
      <c r="H429" s="59"/>
      <c r="I429" s="59"/>
      <c r="J429" s="44"/>
      <c r="K429" s="59"/>
      <c r="L429" s="59"/>
      <c r="M429" s="59"/>
      <c r="O429" s="44"/>
      <c r="R429" s="59"/>
    </row>
    <row r="430" spans="6:18" ht="12.75" customHeight="1">
      <c r="F430" s="59"/>
      <c r="G430" s="59"/>
      <c r="H430" s="59"/>
      <c r="I430" s="59"/>
      <c r="J430" s="44"/>
      <c r="K430" s="59"/>
      <c r="L430" s="59"/>
      <c r="M430" s="59"/>
      <c r="O430" s="44"/>
      <c r="R430" s="59"/>
    </row>
    <row r="431" spans="6:18" ht="12.75" customHeight="1">
      <c r="F431" s="59"/>
      <c r="G431" s="59"/>
      <c r="H431" s="59"/>
      <c r="I431" s="59"/>
      <c r="J431" s="44"/>
      <c r="K431" s="59"/>
      <c r="L431" s="59"/>
      <c r="M431" s="59"/>
      <c r="O431" s="44"/>
      <c r="R431" s="59"/>
    </row>
    <row r="432" spans="6:18" ht="12.75" customHeight="1">
      <c r="F432" s="59"/>
      <c r="G432" s="59"/>
      <c r="H432" s="59"/>
      <c r="I432" s="59"/>
      <c r="J432" s="44"/>
      <c r="K432" s="59"/>
      <c r="L432" s="59"/>
      <c r="M432" s="59"/>
      <c r="O432" s="44"/>
      <c r="R432" s="59"/>
    </row>
    <row r="433" spans="6:18" ht="12.75" customHeight="1">
      <c r="F433" s="59"/>
      <c r="G433" s="59"/>
      <c r="H433" s="59"/>
      <c r="I433" s="59"/>
      <c r="J433" s="44"/>
      <c r="K433" s="59"/>
      <c r="L433" s="59"/>
      <c r="M433" s="59"/>
      <c r="O433" s="44"/>
      <c r="R433" s="59"/>
    </row>
    <row r="434" spans="6:18" ht="12.75" customHeight="1">
      <c r="F434" s="59"/>
      <c r="G434" s="59"/>
      <c r="H434" s="59"/>
      <c r="I434" s="59"/>
      <c r="J434" s="44"/>
      <c r="K434" s="59"/>
      <c r="L434" s="59"/>
      <c r="M434" s="59"/>
      <c r="O434" s="44"/>
      <c r="R434" s="59"/>
    </row>
    <row r="435" spans="6:18" ht="12.75" customHeight="1">
      <c r="F435" s="59"/>
      <c r="G435" s="59"/>
      <c r="H435" s="59"/>
      <c r="I435" s="59"/>
      <c r="J435" s="44"/>
      <c r="K435" s="59"/>
      <c r="L435" s="59"/>
      <c r="M435" s="59"/>
      <c r="O435" s="44"/>
      <c r="R435" s="59"/>
    </row>
    <row r="436" spans="6:18" ht="12.75" customHeight="1">
      <c r="F436" s="59"/>
      <c r="G436" s="59"/>
      <c r="H436" s="59"/>
      <c r="I436" s="59"/>
      <c r="J436" s="44"/>
      <c r="K436" s="59"/>
      <c r="L436" s="59"/>
      <c r="M436" s="59"/>
      <c r="O436" s="44"/>
      <c r="R436" s="59"/>
    </row>
    <row r="437" spans="6:18" ht="12.75" customHeight="1">
      <c r="F437" s="59"/>
      <c r="G437" s="59"/>
      <c r="H437" s="59"/>
      <c r="I437" s="59"/>
      <c r="J437" s="44"/>
      <c r="K437" s="59"/>
      <c r="L437" s="59"/>
      <c r="M437" s="59"/>
      <c r="O437" s="44"/>
      <c r="R437" s="59"/>
    </row>
    <row r="438" spans="6:18" ht="12.75" customHeight="1">
      <c r="F438" s="59"/>
      <c r="G438" s="59"/>
      <c r="H438" s="59"/>
      <c r="I438" s="59"/>
      <c r="J438" s="44"/>
      <c r="K438" s="59"/>
      <c r="L438" s="59"/>
      <c r="M438" s="59"/>
      <c r="O438" s="44"/>
      <c r="R438" s="59"/>
    </row>
    <row r="439" spans="6:18" ht="12.75" customHeight="1">
      <c r="F439" s="59"/>
      <c r="G439" s="59"/>
      <c r="H439" s="59"/>
      <c r="I439" s="59"/>
      <c r="J439" s="44"/>
      <c r="K439" s="59"/>
      <c r="L439" s="59"/>
      <c r="M439" s="59"/>
      <c r="O439" s="44"/>
      <c r="R439" s="59"/>
    </row>
    <row r="440" spans="6:18" ht="12.75" customHeight="1">
      <c r="F440" s="59"/>
      <c r="G440" s="59"/>
      <c r="H440" s="59"/>
      <c r="I440" s="59"/>
      <c r="J440" s="44"/>
      <c r="K440" s="59"/>
      <c r="L440" s="59"/>
      <c r="M440" s="59"/>
      <c r="O440" s="44"/>
      <c r="R440" s="59"/>
    </row>
    <row r="441" spans="6:18" ht="12.75" customHeight="1">
      <c r="F441" s="59"/>
      <c r="G441" s="59"/>
      <c r="H441" s="59"/>
      <c r="I441" s="59"/>
      <c r="J441" s="44"/>
      <c r="K441" s="59"/>
      <c r="L441" s="59"/>
      <c r="M441" s="59"/>
      <c r="O441" s="44"/>
      <c r="R441" s="59"/>
    </row>
    <row r="442" spans="6:18" ht="12.75" customHeight="1">
      <c r="F442" s="59"/>
      <c r="G442" s="59"/>
      <c r="H442" s="59"/>
      <c r="I442" s="59"/>
      <c r="J442" s="44"/>
      <c r="K442" s="59"/>
      <c r="L442" s="59"/>
      <c r="M442" s="59"/>
      <c r="O442" s="44"/>
      <c r="R442" s="59"/>
    </row>
    <row r="443" spans="6:18" ht="12.75" customHeight="1">
      <c r="F443" s="59"/>
      <c r="G443" s="59"/>
      <c r="H443" s="59"/>
      <c r="I443" s="59"/>
      <c r="J443" s="44"/>
      <c r="K443" s="59"/>
      <c r="L443" s="59"/>
      <c r="M443" s="59"/>
      <c r="O443" s="44"/>
      <c r="R443" s="59"/>
    </row>
    <row r="444" spans="6:18" ht="12.75" customHeight="1">
      <c r="F444" s="59"/>
      <c r="G444" s="59"/>
      <c r="H444" s="59"/>
      <c r="I444" s="59"/>
      <c r="J444" s="44"/>
      <c r="K444" s="59"/>
      <c r="L444" s="59"/>
      <c r="M444" s="59"/>
      <c r="O444" s="44"/>
      <c r="R444" s="59"/>
    </row>
    <row r="445" spans="6:18" ht="12.75" customHeight="1">
      <c r="F445" s="59"/>
      <c r="G445" s="59"/>
      <c r="H445" s="59"/>
      <c r="I445" s="59"/>
      <c r="J445" s="44"/>
      <c r="K445" s="59"/>
      <c r="L445" s="59"/>
      <c r="M445" s="59"/>
      <c r="O445" s="44"/>
      <c r="R445" s="59"/>
    </row>
    <row r="446" spans="6:18" ht="12.75" customHeight="1">
      <c r="F446" s="59"/>
      <c r="G446" s="59"/>
      <c r="H446" s="59"/>
      <c r="I446" s="59"/>
      <c r="J446" s="44"/>
      <c r="K446" s="59"/>
      <c r="L446" s="59"/>
      <c r="M446" s="59"/>
      <c r="O446" s="44"/>
      <c r="R446" s="59"/>
    </row>
    <row r="447" spans="6:18" ht="12.75" customHeight="1">
      <c r="F447" s="59"/>
      <c r="G447" s="59"/>
      <c r="H447" s="59"/>
      <c r="I447" s="59"/>
      <c r="J447" s="44"/>
      <c r="K447" s="59"/>
      <c r="L447" s="59"/>
      <c r="M447" s="59"/>
      <c r="O447" s="44"/>
      <c r="R447" s="59"/>
    </row>
    <row r="448" spans="6:18" ht="12.75" customHeight="1">
      <c r="F448" s="59"/>
      <c r="G448" s="59"/>
      <c r="H448" s="59"/>
      <c r="I448" s="59"/>
      <c r="J448" s="44"/>
      <c r="K448" s="59"/>
      <c r="L448" s="59"/>
      <c r="M448" s="59"/>
      <c r="O448" s="44"/>
      <c r="R448" s="59"/>
    </row>
    <row r="449" spans="6:18" ht="12.75" customHeight="1">
      <c r="F449" s="59"/>
      <c r="G449" s="59"/>
      <c r="H449" s="59"/>
      <c r="I449" s="59"/>
      <c r="J449" s="44"/>
      <c r="K449" s="59"/>
      <c r="L449" s="59"/>
      <c r="M449" s="59"/>
      <c r="O449" s="44"/>
      <c r="R449" s="59"/>
    </row>
    <row r="450" spans="6:18" ht="12.75" customHeight="1">
      <c r="F450" s="59"/>
      <c r="G450" s="59"/>
      <c r="H450" s="59"/>
      <c r="I450" s="59"/>
      <c r="J450" s="44"/>
      <c r="K450" s="59"/>
      <c r="L450" s="59"/>
      <c r="M450" s="59"/>
      <c r="O450" s="44"/>
      <c r="R450" s="59"/>
    </row>
    <row r="451" spans="6:18" ht="12.75" customHeight="1">
      <c r="F451" s="59"/>
      <c r="G451" s="59"/>
      <c r="H451" s="59"/>
      <c r="I451" s="59"/>
      <c r="J451" s="44"/>
      <c r="K451" s="59"/>
      <c r="L451" s="59"/>
      <c r="M451" s="59"/>
      <c r="O451" s="44"/>
      <c r="R451" s="59"/>
    </row>
    <row r="452" spans="6:18" ht="12.75" customHeight="1">
      <c r="F452" s="59"/>
      <c r="G452" s="59"/>
      <c r="H452" s="59"/>
      <c r="I452" s="59"/>
      <c r="J452" s="44"/>
      <c r="K452" s="59"/>
      <c r="L452" s="59"/>
      <c r="M452" s="59"/>
      <c r="O452" s="44"/>
      <c r="R452" s="59"/>
    </row>
    <row r="453" spans="6:18" ht="12.75" customHeight="1">
      <c r="F453" s="59"/>
      <c r="G453" s="59"/>
      <c r="H453" s="59"/>
      <c r="I453" s="59"/>
      <c r="J453" s="44"/>
      <c r="K453" s="59"/>
      <c r="L453" s="59"/>
      <c r="M453" s="59"/>
      <c r="O453" s="44"/>
      <c r="R453" s="59"/>
    </row>
    <row r="454" spans="6:18" ht="12.75" customHeight="1">
      <c r="F454" s="59"/>
      <c r="G454" s="59"/>
      <c r="H454" s="59"/>
      <c r="I454" s="59"/>
      <c r="J454" s="44"/>
      <c r="K454" s="59"/>
      <c r="L454" s="59"/>
      <c r="M454" s="59"/>
      <c r="O454" s="44"/>
      <c r="R454" s="59"/>
    </row>
  </sheetData>
  <autoFilter ref="R1:R277"/>
  <mergeCells count="6">
    <mergeCell ref="O50:O51"/>
    <mergeCell ref="P50:P51"/>
    <mergeCell ref="A50:A51"/>
    <mergeCell ref="B50:B51"/>
    <mergeCell ref="M50:M51"/>
    <mergeCell ref="N50:N5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2021-11-08T02:32:56Z</dcterms:modified>
</cp:coreProperties>
</file>