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73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F&amp;O)'!$R$1:$R$301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63" i="7"/>
  <c r="K63"/>
  <c r="L68"/>
  <c r="K68"/>
  <c r="L65"/>
  <c r="K65"/>
  <c r="L44"/>
  <c r="K44"/>
  <c r="L31"/>
  <c r="K31"/>
  <c r="M31" s="1"/>
  <c r="M84"/>
  <c r="K89"/>
  <c r="M89" s="1"/>
  <c r="K87"/>
  <c r="M87" s="1"/>
  <c r="K86"/>
  <c r="M86" s="1"/>
  <c r="M63" l="1"/>
  <c r="M68"/>
  <c r="M65"/>
  <c r="M44"/>
  <c r="M81"/>
  <c r="L43"/>
  <c r="M43" s="1"/>
  <c r="K43"/>
  <c r="L42"/>
  <c r="K42"/>
  <c r="M42" s="1"/>
  <c r="L41"/>
  <c r="K41"/>
  <c r="M41" s="1"/>
  <c r="L11"/>
  <c r="K11"/>
  <c r="M11" s="1"/>
  <c r="L10"/>
  <c r="K10"/>
  <c r="M10" s="1"/>
  <c r="L32"/>
  <c r="K32"/>
  <c r="M32" s="1"/>
  <c r="L39"/>
  <c r="K39"/>
  <c r="M39" s="1"/>
  <c r="L40"/>
  <c r="K40"/>
  <c r="M40" s="1"/>
  <c r="L57"/>
  <c r="K57"/>
  <c r="M57" s="1"/>
  <c r="L59"/>
  <c r="K59"/>
  <c r="L60"/>
  <c r="K60"/>
  <c r="L64"/>
  <c r="K64"/>
  <c r="L16"/>
  <c r="K16"/>
  <c r="M16" s="1"/>
  <c r="L38"/>
  <c r="K38"/>
  <c r="L62"/>
  <c r="K62"/>
  <c r="L37"/>
  <c r="K37"/>
  <c r="M37" s="1"/>
  <c r="L36"/>
  <c r="K36"/>
  <c r="M36" s="1"/>
  <c r="L58"/>
  <c r="K58"/>
  <c r="M59" l="1"/>
  <c r="M60"/>
  <c r="M64"/>
  <c r="M38"/>
  <c r="M62"/>
  <c r="M58"/>
  <c r="L35" l="1"/>
  <c r="K35"/>
  <c r="K83"/>
  <c r="M83" s="1"/>
  <c r="M35" l="1"/>
  <c r="K257"/>
  <c r="L257" s="1"/>
  <c r="K285"/>
  <c r="L285" s="1"/>
  <c r="K283" l="1"/>
  <c r="L283" s="1"/>
  <c r="K280"/>
  <c r="L280" s="1"/>
  <c r="K274"/>
  <c r="L274" s="1"/>
  <c r="L12"/>
  <c r="K12"/>
  <c r="L14"/>
  <c r="K14"/>
  <c r="M12" l="1"/>
  <c r="M14"/>
  <c r="K269" l="1"/>
  <c r="L269" s="1"/>
  <c r="K258"/>
  <c r="L258" s="1"/>
  <c r="K277"/>
  <c r="L277" s="1"/>
  <c r="K284" l="1"/>
  <c r="L284" s="1"/>
  <c r="K279" l="1"/>
  <c r="L279" s="1"/>
  <c r="K271" l="1"/>
  <c r="L271" s="1"/>
  <c r="K251"/>
  <c r="L251" s="1"/>
  <c r="K276"/>
  <c r="L276" s="1"/>
  <c r="K275"/>
  <c r="L275" s="1"/>
  <c r="K278"/>
  <c r="L278" s="1"/>
  <c r="K273"/>
  <c r="L273" s="1"/>
  <c r="M7"/>
  <c r="F261"/>
  <c r="K261" s="1"/>
  <c r="L261" s="1"/>
  <c r="K262"/>
  <c r="L262" s="1"/>
  <c r="K253"/>
  <c r="L253" s="1"/>
  <c r="K256"/>
  <c r="L256" s="1"/>
  <c r="K264"/>
  <c r="L264" s="1"/>
  <c r="F255"/>
  <c r="F254"/>
  <c r="K254" s="1"/>
  <c r="L254" s="1"/>
  <c r="F252"/>
  <c r="K252" s="1"/>
  <c r="L252" s="1"/>
  <c r="F232"/>
  <c r="K232" s="1"/>
  <c r="L232" s="1"/>
  <c r="F184"/>
  <c r="K184" s="1"/>
  <c r="L184" s="1"/>
  <c r="K263"/>
  <c r="L263" s="1"/>
  <c r="K267"/>
  <c r="L267" s="1"/>
  <c r="K268"/>
  <c r="L268" s="1"/>
  <c r="K260"/>
  <c r="L260" s="1"/>
  <c r="K270"/>
  <c r="L270" s="1"/>
  <c r="K266"/>
  <c r="L266" s="1"/>
  <c r="K259"/>
  <c r="L259" s="1"/>
  <c r="K248"/>
  <c r="L248" s="1"/>
  <c r="K250"/>
  <c r="L250" s="1"/>
  <c r="K247"/>
  <c r="L247" s="1"/>
  <c r="K249"/>
  <c r="L249" s="1"/>
  <c r="K178"/>
  <c r="L178" s="1"/>
  <c r="K231"/>
  <c r="L231" s="1"/>
  <c r="K245"/>
  <c r="L245" s="1"/>
  <c r="K246"/>
  <c r="L246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6"/>
  <c r="L236" s="1"/>
  <c r="K234"/>
  <c r="L234" s="1"/>
  <c r="K233"/>
  <c r="L233" s="1"/>
  <c r="K228"/>
  <c r="L228" s="1"/>
  <c r="K227"/>
  <c r="L227" s="1"/>
  <c r="K226"/>
  <c r="L226" s="1"/>
  <c r="K223"/>
  <c r="L223" s="1"/>
  <c r="K222"/>
  <c r="L222" s="1"/>
  <c r="K221"/>
  <c r="L221" s="1"/>
  <c r="K220"/>
  <c r="L220" s="1"/>
  <c r="K219"/>
  <c r="L219" s="1"/>
  <c r="K218"/>
  <c r="L218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6"/>
  <c r="L206" s="1"/>
  <c r="K204"/>
  <c r="L204" s="1"/>
  <c r="K202"/>
  <c r="L202" s="1"/>
  <c r="K200"/>
  <c r="L200" s="1"/>
  <c r="K199"/>
  <c r="L199" s="1"/>
  <c r="K198"/>
  <c r="L198" s="1"/>
  <c r="K196"/>
  <c r="L196" s="1"/>
  <c r="K195"/>
  <c r="L195" s="1"/>
  <c r="K194"/>
  <c r="L194" s="1"/>
  <c r="K193"/>
  <c r="K192"/>
  <c r="L192" s="1"/>
  <c r="K191"/>
  <c r="L191" s="1"/>
  <c r="K189"/>
  <c r="L189" s="1"/>
  <c r="K188"/>
  <c r="L188" s="1"/>
  <c r="K187"/>
  <c r="L187" s="1"/>
  <c r="K186"/>
  <c r="L186" s="1"/>
  <c r="K185"/>
  <c r="L185" s="1"/>
  <c r="H183"/>
  <c r="K183" s="1"/>
  <c r="L183" s="1"/>
  <c r="K180"/>
  <c r="L180" s="1"/>
  <c r="K179"/>
  <c r="L179" s="1"/>
  <c r="K177"/>
  <c r="L177" s="1"/>
  <c r="K176"/>
  <c r="L176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H149"/>
  <c r="K149" s="1"/>
  <c r="L149" s="1"/>
  <c r="F148"/>
  <c r="K148" s="1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D7" i="6"/>
  <c r="K6" i="4"/>
  <c r="K6" i="3"/>
  <c r="L6" i="2"/>
</calcChain>
</file>

<file path=xl/sharedStrings.xml><?xml version="1.0" encoding="utf-8"?>
<sst xmlns="http://schemas.openxmlformats.org/spreadsheetml/2006/main" count="2899" uniqueCount="1090">
  <si>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</si>
  <si>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</si>
  <si>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</si>
  <si>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</si>
  <si>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</si>
  <si>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</si>
  <si>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</si>
  <si>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</si>
  <si>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</si>
  <si>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</si>
  <si>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</si>
  <si>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</si>
  <si>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</si>
  <si>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</si>
  <si>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</si>
  <si>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</si>
  <si>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</si>
  <si>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</si>
  <si>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</si>
  <si>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</si>
  <si>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</si>
  <si>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</si>
  <si>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</si>
  <si>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</si>
  <si>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</si>
  <si>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</si>
  <si>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</si>
  <si>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</si>
  <si>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</si>
  <si>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</si>
  <si>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</si>
  <si>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</si>
  <si>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</si>
  <si>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</si>
  <si>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</si>
  <si>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</si>
  <si>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</si>
  <si>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</si>
  <si>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</si>
  <si>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</si>
  <si>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</si>
  <si>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</si>
  <si>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</si>
  <si>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</si>
  <si>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</si>
  <si>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</si>
  <si>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</si>
  <si>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</si>
  <si>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</si>
  <si>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</si>
  <si>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</si>
  <si>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</si>
  <si>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</si>
  <si>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</si>
  <si>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</si>
  <si>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</si>
  <si>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</si>
  <si>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</si>
  <si>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</si>
  <si>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</si>
  <si>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</si>
  <si>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</si>
  <si>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</si>
  <si>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</si>
  <si>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</si>
  <si>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</si>
  <si>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</si>
  <si>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</si>
  <si>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</si>
  <si>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</si>
  <si>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</si>
  <si>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</si>
  <si>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</si>
  <si>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</si>
  <si>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</si>
  <si>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</si>
  <si>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</si>
  <si>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</si>
  <si>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</si>
  <si>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</si>
  <si>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</si>
  <si>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</si>
  <si>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</si>
  <si>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</si>
  <si>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</si>
  <si>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</si>
  <si>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</si>
  <si>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</si>
  <si>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</si>
  <si>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</si>
  <si>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</si>
  <si>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</si>
  <si>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</si>
  <si>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</si>
  <si>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</si>
  <si>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</si>
  <si>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</si>
  <si>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</si>
  <si>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</si>
  <si>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</si>
  <si>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</si>
  <si>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</si>
  <si>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</si>
  <si>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</si>
  <si>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</si>
  <si>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</si>
  <si>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</si>
  <si>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</si>
  <si>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</si>
  <si>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</si>
  <si>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</si>
  <si>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</si>
  <si>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</si>
  <si>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</si>
  <si>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</si>
  <si>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</si>
  <si>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</si>
  <si>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</si>
  <si>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</si>
  <si>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</si>
  <si>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</si>
  <si>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</si>
  <si>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</si>
  <si>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</si>
  <si>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</si>
  <si>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</si>
  <si>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</si>
  <si>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</si>
  <si>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</si>
  <si>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</si>
  <si>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</si>
  <si>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</si>
  <si>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</si>
  <si>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</si>
  <si>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</si>
  <si>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</si>
  <si>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</si>
  <si>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</si>
  <si>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</si>
  <si>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</si>
  <si>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</si>
  <si>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</si>
  <si>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</si>
  <si>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</si>
  <si>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</si>
  <si>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</si>
  <si>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</si>
  <si>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</si>
  <si>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</si>
  <si>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</si>
  <si>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</si>
  <si>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</si>
  <si>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</si>
  <si>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</si>
  <si>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</si>
  <si>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</si>
  <si>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</si>
  <si>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</si>
  <si>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</si>
  <si>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</si>
  <si>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</si>
  <si>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</si>
  <si>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</si>
  <si>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</si>
  <si>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</si>
  <si>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</si>
  <si>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</si>
  <si>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</si>
  <si>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</si>
  <si>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</si>
  <si>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</si>
  <si>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</si>
  <si>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</si>
  <si>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</si>
  <si>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</si>
  <si>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</si>
  <si>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</si>
  <si>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</si>
  <si>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</si>
  <si>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</si>
  <si>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</si>
  <si>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</si>
  <si>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</si>
  <si>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</si>
  <si>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</si>
  <si>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</si>
  <si>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</si>
  <si>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</si>
  <si>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</si>
  <si>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</si>
  <si>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</si>
  <si>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</si>
  <si>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</si>
  <si>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</si>
  <si>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</si>
  <si>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</si>
  <si>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</si>
  <si>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</si>
  <si>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</si>
  <si>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</si>
  <si>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</si>
  <si>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</si>
  <si>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</si>
  <si>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</si>
  <si>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</si>
  <si>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</si>
  <si>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</si>
  <si>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</si>
  <si>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</si>
  <si>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</si>
  <si>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</si>
  <si>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</si>
  <si>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</si>
  <si>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</si>
  <si>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</si>
  <si>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</si>
  <si>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</si>
  <si>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</si>
  <si>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</si>
  <si>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</si>
  <si>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</si>
  <si>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</si>
  <si>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</si>
  <si>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</si>
  <si>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</si>
  <si>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</si>
  <si>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</si>
  <si>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</si>
  <si>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</si>
  <si>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</si>
  <si>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</si>
  <si>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</si>
  <si>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</si>
  <si>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</si>
  <si>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</si>
  <si>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</si>
  <si>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</si>
  <si>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</si>
  <si>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</si>
  <si>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</si>
  <si>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</si>
  <si>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</si>
  <si>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</si>
  <si>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</si>
  <si>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</si>
  <si>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</si>
  <si>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</si>
  <si>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</si>
  <si>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</si>
  <si>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</si>
  <si>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</si>
  <si>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</si>
  <si>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</si>
  <si>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</si>
  <si>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</si>
  <si>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</si>
  <si>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</si>
  <si>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</si>
  <si>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</si>
  <si>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</si>
  <si>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</si>
  <si>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</si>
  <si>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</si>
  <si>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</si>
  <si>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</si>
  <si>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</si>
  <si>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</si>
  <si>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</si>
  <si>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</si>
  <si>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</si>
  <si>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</si>
  <si>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</si>
  <si>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</si>
  <si>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</si>
  <si>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</si>
  <si>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</si>
  <si>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</si>
  <si>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</si>
  <si>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</si>
  <si>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</si>
  <si>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</si>
  <si>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</si>
  <si>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</si>
  <si>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</si>
  <si>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</si>
  <si>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</si>
  <si>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</si>
  <si>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</si>
  <si>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</si>
  <si>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</si>
  <si>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</si>
  <si>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</si>
  <si>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</si>
  <si>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</si>
  <si>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</si>
  <si>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</si>
  <si>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</si>
  <si>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</si>
  <si>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</si>
  <si>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</si>
  <si>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</si>
  <si>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</si>
  <si>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</si>
  <si>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</si>
  <si>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</si>
  <si>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</si>
  <si>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</si>
  <si>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</si>
  <si>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</si>
  <si>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</si>
  <si>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</si>
  <si>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</si>
  <si>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</si>
  <si>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</si>
  <si>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</si>
  <si>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</si>
  <si>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</si>
  <si>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</si>
  <si>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BRIGADE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</si>
  <si>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</si>
  <si>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</si>
  <si>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</si>
  <si>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</si>
  <si>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</si>
  <si>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</si>
  <si>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</si>
  <si>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</si>
  <si>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</si>
  <si>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</si>
  <si>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</si>
  <si>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</si>
  <si>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</si>
  <si>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</si>
  <si>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</si>
  <si>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</si>
  <si>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</si>
  <si>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</si>
  <si>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</si>
  <si>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</si>
  <si>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</si>
  <si>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</si>
  <si>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</si>
  <si>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</si>
  <si>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</si>
  <si>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</si>
  <si>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</si>
  <si>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</si>
  <si>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</si>
  <si>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</si>
  <si>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</si>
  <si>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</si>
  <si>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</si>
  <si>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</si>
  <si>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</si>
  <si>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</si>
  <si>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</si>
  <si>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</si>
  <si>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</si>
  <si>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</si>
  <si>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</si>
  <si>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</si>
  <si>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</si>
  <si>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</si>
  <si>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</si>
  <si>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</si>
  <si>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</si>
  <si>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</si>
  <si>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</si>
  <si>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</si>
  <si>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GNFC</t>
  </si>
  <si>
    <t>GPPL</t>
  </si>
  <si>
    <t>GSFC</t>
  </si>
  <si>
    <t>GULFOILLUB</t>
  </si>
  <si>
    <t>HATSUN</t>
  </si>
  <si>
    <t>HEIDELBERG</t>
  </si>
  <si>
    <t>HFCL</t>
  </si>
  <si>
    <t>HSCL</t>
  </si>
  <si>
    <t>HAL</t>
  </si>
  <si>
    <t>HINDCOPPER</t>
  </si>
  <si>
    <t>HONAUT</t>
  </si>
  <si>
    <t>ISEC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</si>
  <si>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</si>
  <si>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</si>
  <si>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</si>
  <si>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</si>
  <si>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</si>
  <si>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</si>
  <si>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</si>
  <si>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</si>
  <si>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</si>
  <si>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</si>
  <si>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</si>
  <si>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</si>
  <si>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</si>
  <si>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</si>
  <si>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</si>
  <si>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</si>
  <si>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</si>
  <si>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</si>
  <si>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</si>
  <si>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</si>
  <si>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</si>
  <si>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</si>
  <si>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</si>
  <si>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</si>
  <si>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</si>
  <si>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</si>
  <si>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</si>
  <si>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</si>
  <si>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</si>
  <si>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</si>
  <si>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</si>
  <si>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KARURVYSYA</t>
  </si>
  <si>
    <t>KSCL</t>
  </si>
  <si>
    <t>KEC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</si>
  <si>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</si>
  <si>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</si>
  <si>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</si>
  <si>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</si>
  <si>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</si>
  <si>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</si>
  <si>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</si>
  <si>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</si>
  <si>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</si>
  <si>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</si>
  <si>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</si>
  <si>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</si>
  <si>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</si>
  <si>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</si>
  <si>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</si>
  <si>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</si>
  <si>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</si>
  <si>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</si>
  <si>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</si>
  <si>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</si>
  <si>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</si>
  <si>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</si>
  <si>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</si>
  <si>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</si>
  <si>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ORIENTCEM</t>
  </si>
  <si>
    <t>ORIENTELEC</t>
  </si>
  <si>
    <t>ORIENTREF</t>
  </si>
  <si>
    <t>PNCINFRA</t>
  </si>
  <si>
    <t>PERSISTENT</t>
  </si>
  <si>
    <t>PHILIPCARB</t>
  </si>
  <si>
    <t>PHOENIXLTD</t>
  </si>
  <si>
    <t>POLYCAB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</si>
  <si>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</si>
  <si>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</si>
  <si>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</si>
  <si>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</si>
  <si>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</si>
  <si>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</si>
  <si>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</si>
  <si>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</si>
  <si>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</si>
  <si>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</si>
  <si>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</si>
  <si>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</si>
  <si>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</si>
  <si>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</si>
  <si>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</si>
  <si>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</si>
  <si>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</si>
  <si>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</si>
  <si>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</si>
  <si>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</si>
  <si>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</si>
  <si>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</si>
  <si>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</si>
  <si>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</si>
  <si>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</si>
  <si>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</si>
  <si>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</si>
  <si>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</si>
  <si>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</si>
  <si>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</si>
  <si>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</si>
  <si>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</si>
  <si>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</si>
  <si>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</si>
  <si>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</si>
  <si>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</si>
  <si>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</si>
  <si>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</si>
  <si>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</si>
  <si>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</si>
  <si>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</si>
  <si>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</si>
  <si>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</si>
  <si>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</si>
  <si>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</si>
  <si>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</si>
  <si>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</si>
  <si>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</si>
  <si>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</si>
  <si>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</si>
  <si>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</si>
  <si>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</si>
  <si>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</si>
  <si>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</si>
  <si>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</si>
  <si>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</si>
  <si>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</si>
  <si>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</si>
  <si>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</si>
  <si>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</si>
  <si>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</si>
  <si>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</si>
  <si>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</si>
  <si>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</si>
  <si>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</si>
  <si>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</si>
  <si>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</si>
  <si>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</si>
  <si>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</si>
  <si>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</si>
  <si>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</si>
  <si>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</si>
  <si>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</si>
  <si>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</si>
  <si>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</si>
  <si>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</si>
  <si>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</si>
  <si>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</si>
  <si>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</si>
  <si>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</si>
  <si>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</si>
  <si>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</si>
  <si>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</si>
  <si>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</si>
  <si>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</si>
  <si>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</si>
  <si>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</si>
  <si>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</si>
  <si>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</si>
  <si>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</si>
  <si>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</si>
  <si>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</si>
  <si>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</si>
  <si>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</si>
  <si>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</si>
  <si>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</si>
  <si>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</si>
  <si>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</si>
  <si>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</si>
  <si>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</si>
  <si>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</si>
  <si>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</si>
  <si>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</si>
  <si>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</si>
  <si>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</si>
  <si>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</si>
  <si>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</si>
  <si>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</si>
  <si>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</si>
  <si>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</si>
  <si>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</si>
  <si>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</si>
  <si>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</si>
  <si>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</si>
  <si>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</si>
  <si>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</si>
  <si>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</si>
  <si>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</si>
  <si>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</si>
  <si>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</si>
  <si>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</si>
  <si>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</si>
  <si>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</si>
  <si>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</si>
  <si>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</si>
  <si>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</si>
  <si>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</si>
  <si>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</si>
  <si>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</si>
  <si>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</si>
  <si>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</si>
  <si>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</si>
  <si>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</si>
  <si>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</si>
  <si>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</si>
  <si>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</si>
  <si>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</si>
  <si>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</si>
  <si>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</si>
  <si>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</si>
  <si>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</si>
  <si>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</si>
  <si>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</si>
  <si>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</si>
  <si>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</si>
  <si>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</si>
  <si>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</si>
  <si>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</si>
  <si>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</si>
  <si>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</si>
  <si>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</si>
  <si>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</si>
  <si>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</si>
  <si>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</si>
  <si>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</si>
  <si>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</si>
  <si>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</si>
  <si>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</si>
  <si>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</si>
  <si>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</si>
  <si>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</si>
  <si>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</si>
  <si>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</si>
  <si>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</si>
  <si>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</si>
  <si>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</si>
  <si>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</si>
  <si>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</si>
  <si>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</si>
  <si>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</si>
  <si>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</si>
  <si>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</si>
  <si>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</si>
  <si>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</si>
  <si>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</si>
  <si>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</si>
  <si>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</si>
  <si>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</si>
  <si>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</si>
  <si>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</si>
  <si>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</si>
  <si>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</si>
  <si>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</si>
  <si>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</si>
  <si>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</si>
  <si>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</si>
  <si>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</si>
  <si>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</si>
  <si>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</si>
  <si>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</si>
  <si>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</si>
  <si>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</si>
  <si>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</si>
  <si>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</si>
  <si>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</si>
  <si>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</si>
  <si>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</si>
  <si>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</si>
  <si>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</si>
  <si>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</si>
  <si>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</si>
  <si>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</si>
  <si>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</si>
  <si>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</si>
  <si>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</si>
  <si>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</si>
  <si>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</si>
  <si>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</si>
  <si>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</si>
  <si>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</si>
  <si>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</si>
  <si>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</si>
  <si>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</si>
  <si>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</si>
  <si>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</si>
  <si>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</si>
  <si>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</si>
  <si>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</si>
  <si>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</si>
  <si>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</si>
  <si>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</si>
  <si>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</si>
  <si>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</si>
  <si>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</si>
  <si>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</si>
  <si>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</si>
  <si>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</si>
  <si>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</si>
  <si>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</si>
  <si>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</si>
  <si>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</si>
  <si>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</si>
  <si>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</si>
  <si>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</si>
  <si>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</si>
  <si>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</si>
  <si>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</si>
  <si>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</si>
  <si>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</si>
  <si>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</si>
  <si>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</si>
  <si>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</si>
  <si>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</si>
  <si>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</si>
  <si>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</si>
  <si>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</si>
  <si>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</si>
  <si>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</si>
  <si>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</si>
  <si>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</si>
  <si>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</si>
  <si>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</si>
  <si>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</si>
  <si>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</si>
  <si>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</si>
  <si>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</si>
  <si>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</si>
  <si>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</si>
  <si>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</si>
  <si>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</si>
  <si>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</si>
  <si>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</si>
  <si>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</si>
  <si>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</si>
  <si>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</si>
  <si>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</si>
  <si>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</si>
  <si>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</si>
  <si>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</si>
  <si>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</si>
  <si>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</si>
  <si>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</si>
  <si>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</si>
  <si>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</si>
  <si>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</si>
  <si>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</si>
  <si>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</si>
  <si>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</si>
  <si>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</si>
  <si>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</si>
  <si>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</si>
  <si>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</si>
  <si>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</si>
  <si>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</si>
  <si>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</si>
  <si>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</si>
  <si>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</si>
  <si>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</si>
  <si>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</si>
  <si>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</si>
  <si>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</si>
  <si>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</si>
  <si>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</si>
  <si>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</si>
  <si>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</si>
  <si>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</si>
  <si>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</si>
  <si>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</si>
  <si>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SWSOLAR</t>
  </si>
  <si>
    <t>TASTYBITE</t>
  </si>
  <si>
    <t>TATACOFFEE</t>
  </si>
  <si>
    <t>TATACOMM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</si>
  <si>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</si>
  <si>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</si>
  <si>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</si>
  <si>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</si>
  <si>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</si>
  <si>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</si>
  <si>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</si>
  <si>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</si>
  <si>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</si>
  <si>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</si>
  <si>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</si>
  <si>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</si>
  <si>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</si>
  <si>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</si>
  <si>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</si>
  <si>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</si>
  <si>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</si>
  <si>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</si>
  <si>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</si>
  <si>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</si>
  <si>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</si>
  <si>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</si>
  <si>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</si>
  <si>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</si>
  <si>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</si>
  <si>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</si>
  <si>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</si>
  <si>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</si>
  <si>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</si>
  <si>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</si>
  <si>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</si>
  <si>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</si>
  <si>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</si>
  <si>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</si>
  <si>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</si>
  <si>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</si>
  <si>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</si>
  <si>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</si>
  <si>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</si>
  <si>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</si>
  <si>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</si>
  <si>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</si>
  <si>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</si>
  <si>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</si>
  <si>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</si>
  <si>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</si>
  <si>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</si>
  <si>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</si>
  <si>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*</t>
  </si>
  <si>
    <t>COFORGE</t>
  </si>
  <si>
    <t>Intrday Call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</si>
  <si>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</si>
  <si>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</si>
  <si>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</si>
  <si>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</si>
  <si>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</si>
  <si>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</si>
  <si>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</si>
  <si>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</si>
  <si>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</si>
  <si>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</si>
  <si>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</si>
  <si>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Profit of Rs.65.5</t>
  </si>
  <si>
    <t>Profit of Rs.82.5</t>
  </si>
  <si>
    <t>Chemical</t>
  </si>
  <si>
    <t>NSE</t>
  </si>
  <si>
    <t>Profit of Rs.60.50/-</t>
  </si>
  <si>
    <t>1600-1700</t>
  </si>
  <si>
    <t>ANURAS</t>
  </si>
  <si>
    <t>Profit of Rs.108/-</t>
  </si>
  <si>
    <t>GRAVITON RESEARCH CAPITAL LLP</t>
  </si>
  <si>
    <t>Sell</t>
  </si>
  <si>
    <t>Part Profit of Rs.191.50/-</t>
  </si>
  <si>
    <t>Profit of Rs.30/-</t>
  </si>
  <si>
    <t>3100-3200</t>
  </si>
  <si>
    <t>590-610</t>
  </si>
  <si>
    <t>2965-2985</t>
  </si>
  <si>
    <t>3300-3350</t>
  </si>
  <si>
    <t>780-790</t>
  </si>
  <si>
    <t>NK SECURITIES RESEARCH PRIVATE LIMITED</t>
  </si>
  <si>
    <t>317-327</t>
  </si>
  <si>
    <t>Buy&lt;&gt;</t>
  </si>
  <si>
    <t>3570-3600</t>
  </si>
  <si>
    <t>3900-4000</t>
  </si>
  <si>
    <t>XTX MARKETS LLP</t>
  </si>
  <si>
    <t>HEROMOTOCO APRIL FUT</t>
  </si>
  <si>
    <t>HEROMOTOCO APR 3050 CE</t>
  </si>
  <si>
    <t>Profit of Rs.67.5/-</t>
  </si>
  <si>
    <t>1190-1205</t>
  </si>
  <si>
    <t>1300-1350</t>
  </si>
  <si>
    <t>2260-2300</t>
  </si>
  <si>
    <t>2600-2700</t>
  </si>
  <si>
    <t>Part Profit of Rs.21.5/-</t>
  </si>
  <si>
    <t>Part Profit of Rs.14.5/-</t>
  </si>
  <si>
    <t>285-290</t>
  </si>
  <si>
    <t>260-265</t>
  </si>
  <si>
    <t>741-745</t>
  </si>
  <si>
    <t>1800-1830</t>
  </si>
  <si>
    <t>AXISBANK JUL FUT</t>
  </si>
  <si>
    <t>SBIN JUL FUT</t>
  </si>
  <si>
    <t>ALPHA LEON ENTERPRISES LLP</t>
  </si>
  <si>
    <t>IRCTC JUL 2140 CE</t>
  </si>
  <si>
    <t>IRCTC JUL 2200 CE</t>
  </si>
  <si>
    <t>700-705</t>
  </si>
  <si>
    <t>CONCOR 660 PE JUL</t>
  </si>
  <si>
    <t>ACEWIN</t>
  </si>
  <si>
    <t>204.5-205.5</t>
  </si>
  <si>
    <t>COLPAL JUL FUT</t>
  </si>
  <si>
    <t>1595-1601</t>
  </si>
  <si>
    <t>HINDUNILVR  JUL FUT</t>
  </si>
  <si>
    <t>2540-2550</t>
  </si>
  <si>
    <t>NIFTY 15750 CE 01-JUL</t>
  </si>
  <si>
    <t>BRIGHT</t>
  </si>
  <si>
    <t>Bright Solar Limited</t>
  </si>
  <si>
    <t>SHREE SHIVSHAKTI PROJECT CONSULTANT PRIVATE LIMITE</t>
  </si>
  <si>
    <t>OLGA TRADING PRIVATE LIMITED</t>
  </si>
  <si>
    <t>VERTOZ</t>
  </si>
  <si>
    <t>Vertoz Advertising Ltd</t>
  </si>
  <si>
    <t>58-60</t>
  </si>
  <si>
    <t>HDFCLIFE JUL FUT</t>
  </si>
  <si>
    <t>687-688</t>
  </si>
  <si>
    <t>BANKNIFTY 8 JUL 34900 CE</t>
  </si>
  <si>
    <t>BANKNIFTY 1 JUL 34900 CE</t>
  </si>
  <si>
    <t>DABUR 590 PE JUL</t>
  </si>
  <si>
    <t>Loss of Rs.36/-</t>
  </si>
  <si>
    <t>Profit of Rs.23/-</t>
  </si>
  <si>
    <t>Retail Research Technical Calls &amp; Fundamental Performance Report for the month of July-2021</t>
  </si>
  <si>
    <t>GLAND</t>
  </si>
  <si>
    <t>ANGELBRKG</t>
  </si>
  <si>
    <t>ASAHIINDIA</t>
  </si>
  <si>
    <t>BALAMINES</t>
  </si>
  <si>
    <t>BURGERKING</t>
  </si>
  <si>
    <t>CAMS</t>
  </si>
  <si>
    <t>HAPPSTMNDS</t>
  </si>
  <si>
    <t>HEMIPROP</t>
  </si>
  <si>
    <t>ICIL</t>
  </si>
  <si>
    <t>INFIBEAM</t>
  </si>
  <si>
    <t>INTELLECT</t>
  </si>
  <si>
    <t>KPITTECH</t>
  </si>
  <si>
    <t>MAXHEALTH</t>
  </si>
  <si>
    <t>MAZDOCK</t>
  </si>
  <si>
    <t>PRINCEPIPE</t>
  </si>
  <si>
    <t>RESPONIND</t>
  </si>
  <si>
    <t>ROSSARI</t>
  </si>
  <si>
    <t>ROUTE</t>
  </si>
  <si>
    <t>SHARDACROP</t>
  </si>
  <si>
    <t>SPANDANA</t>
  </si>
  <si>
    <t>SUNCLAYLTD</t>
  </si>
  <si>
    <t>TANLA</t>
  </si>
  <si>
    <t>UTIAMC</t>
  </si>
  <si>
    <t>VALIANTORG</t>
  </si>
  <si>
    <t>Profit of Rs.1.65/-</t>
  </si>
  <si>
    <t>Profit of Rs.5.5/-</t>
  </si>
  <si>
    <t>168-170</t>
  </si>
  <si>
    <t>AARTIIND JUL FUT</t>
  </si>
  <si>
    <t>880-890</t>
  </si>
  <si>
    <t>BRITANNIA JUL FUT</t>
  </si>
  <si>
    <t>3650-3700</t>
  </si>
  <si>
    <t>Profit of Rs.10/-</t>
  </si>
  <si>
    <t xml:space="preserve">JUSTDIAL </t>
  </si>
  <si>
    <t>Profit of Rs.4.75/-</t>
  </si>
  <si>
    <t>Profit of Rs.42.5/-</t>
  </si>
  <si>
    <t>Profit of Rs. 60/-</t>
  </si>
  <si>
    <t>Profit of Rs.7/-</t>
  </si>
  <si>
    <t>900-910</t>
  </si>
  <si>
    <t>3540-3550</t>
  </si>
  <si>
    <t>290-295</t>
  </si>
  <si>
    <t>Profit of Rs.29.5/-</t>
  </si>
  <si>
    <t>Profit of Rs.77.5/-</t>
  </si>
  <si>
    <t>850-860</t>
  </si>
  <si>
    <t>950-970</t>
  </si>
  <si>
    <t>M&amp;MFIN 175 CE JUL</t>
  </si>
  <si>
    <t>1.75-1.85</t>
  </si>
  <si>
    <t>JESUDAS PREMKUMAR SEBASTIAN</t>
  </si>
  <si>
    <t>MARIS</t>
  </si>
  <si>
    <t>OZONEWORLD</t>
  </si>
  <si>
    <t>PRISMMEDI</t>
  </si>
  <si>
    <t>UTTAMSTL</t>
  </si>
  <si>
    <t>STARPAPER</t>
  </si>
  <si>
    <t>Star Paper Mills Ltd</t>
  </si>
  <si>
    <t>SUBEXLTD</t>
  </si>
  <si>
    <t>Subex Ltd</t>
  </si>
  <si>
    <t>Part Profit of Rs.65.5/-</t>
  </si>
  <si>
    <t>Part Profit of Rs.130/-</t>
  </si>
  <si>
    <t>Loss of Rs.15.5/-</t>
  </si>
  <si>
    <t>1620-1640</t>
  </si>
  <si>
    <t>Profit of Rs.31/-</t>
  </si>
  <si>
    <t>Profit of Rs. 15/-</t>
  </si>
  <si>
    <t>Profit of Rs.3.20/-</t>
  </si>
  <si>
    <t>Profit of Rs.2.45/-</t>
  </si>
  <si>
    <t xml:space="preserve">NIFTY 15850 PE 08-JUL </t>
  </si>
  <si>
    <t>100-120</t>
  </si>
  <si>
    <t>Profit of Rs.13.50/-</t>
  </si>
  <si>
    <t>SBILIFE JUL FUT</t>
  </si>
  <si>
    <t>1030-1033</t>
  </si>
  <si>
    <t>1070-1075</t>
  </si>
  <si>
    <t>LTI JUL FUT</t>
  </si>
  <si>
    <t>Loss of Rs.8/-</t>
  </si>
  <si>
    <t>DYNAMIND</t>
  </si>
  <si>
    <t>INDLMETER</t>
  </si>
  <si>
    <t>NIRAJ RAJNIKANT SHAH</t>
  </si>
  <si>
    <t>ACHINTYA SECURITIES PVT. LTD.</t>
  </si>
  <si>
    <t>NEWLIGHT</t>
  </si>
  <si>
    <t>NIDHI DARSHAN SHAH</t>
  </si>
  <si>
    <t>ARUN DASHRATHBHAI PRAJAPATI</t>
  </si>
  <si>
    <t>HIRENKUMAR NATVARLAL PATEL (HUF)</t>
  </si>
  <si>
    <t>PURSHOTTAM AGARWAL</t>
  </si>
  <si>
    <t>MUKUL MAHESHWARI</t>
  </si>
  <si>
    <t>Dhani Services Limited</t>
  </si>
  <si>
    <t>FORCEMOT</t>
  </si>
  <si>
    <t>Force Motors Limited</t>
  </si>
  <si>
    <t>QE SECURITIES</t>
  </si>
  <si>
    <t>IMP Powers Ltd</t>
  </si>
  <si>
    <t>PURPLESTONE ADVISORS PRIVATE LIMITED</t>
  </si>
  <si>
    <t>TAMARIND CAPITAL PTE LTD</t>
  </si>
  <si>
    <t>SEETHA  KUMARI</t>
  </si>
  <si>
    <t>Uttam Galva Steels Limite</t>
  </si>
  <si>
    <t>Profit of Rs.39/-</t>
  </si>
  <si>
    <t>165-167</t>
  </si>
  <si>
    <t>180-185</t>
  </si>
  <si>
    <t>1600-1620</t>
  </si>
  <si>
    <t>LUPIN JUL FUT</t>
  </si>
  <si>
    <t>1143-1145</t>
  </si>
  <si>
    <t>GRASIM JUL FUT</t>
  </si>
  <si>
    <t>1486-1490</t>
  </si>
  <si>
    <t>TECHM JUL FUT</t>
  </si>
  <si>
    <t>1020-1022</t>
  </si>
  <si>
    <t>1060-1070</t>
  </si>
  <si>
    <t>Profit of Rs.13/-</t>
  </si>
  <si>
    <t>Profit of Rs.52.5/-</t>
  </si>
  <si>
    <t>Loss of Rs.13/-</t>
  </si>
  <si>
    <t>1001-1006</t>
  </si>
  <si>
    <t>847-857</t>
  </si>
  <si>
    <t>900-930</t>
  </si>
  <si>
    <t>ITC 210 CE JUL</t>
  </si>
  <si>
    <t>2.10-2.30</t>
  </si>
  <si>
    <t>NIFTY 15850 PE 08-JUL</t>
  </si>
  <si>
    <t>40-44</t>
  </si>
  <si>
    <t>80-90</t>
  </si>
  <si>
    <t>NAVEEN GUPTA</t>
  </si>
  <si>
    <t>ATHARVENT</t>
  </si>
  <si>
    <t>AXITA</t>
  </si>
  <si>
    <t>NITINBHAI GOVINDBHAI PATEL</t>
  </si>
  <si>
    <t>AMITKUMAR GOVINDBHAI PATEL</t>
  </si>
  <si>
    <t>BIOGEN</t>
  </si>
  <si>
    <t>PARESH DHIRAJLAL SHAH</t>
  </si>
  <si>
    <t>DEEP</t>
  </si>
  <si>
    <t>NNM SECURITIES PVT LTD</t>
  </si>
  <si>
    <t>DHIREN KISHORE SHAH</t>
  </si>
  <si>
    <t>GALON SERVICES PRIVATE LIMITED</t>
  </si>
  <si>
    <t>DIKSAT</t>
  </si>
  <si>
    <t>PRAFUL RATILAL KOTHARI</t>
  </si>
  <si>
    <t>BIPIN CHABILDAS SHAH</t>
  </si>
  <si>
    <t>AMAN SHAH</t>
  </si>
  <si>
    <t>REENA KALPESH SHAH</t>
  </si>
  <si>
    <t>NILAM SUNILBHAI JHAVERI</t>
  </si>
  <si>
    <t>VED PRAKASH AGARWAL</t>
  </si>
  <si>
    <t>RAJESHWARI HARMESH PRAJAPATI</t>
  </si>
  <si>
    <t>AL HYAAT OVERSEAS TRADING -F.Z.C</t>
  </si>
  <si>
    <t>MONIKA RAJPUT</t>
  </si>
  <si>
    <t>KANDAGATLA SAMBAMURTHY</t>
  </si>
  <si>
    <t>NNTL</t>
  </si>
  <si>
    <t>VIPUL JAYENDRAKUMAR SHAH</t>
  </si>
  <si>
    <t>PATEL DINESHKUMAR BHIKHABHAI</t>
  </si>
  <si>
    <t>ADITYA SOLANKI</t>
  </si>
  <si>
    <t>ROJL</t>
  </si>
  <si>
    <t>VIJAYKUMAR GOVINDBHAI PATEL</t>
  </si>
  <si>
    <t>SUPERIOR</t>
  </si>
  <si>
    <t>RADHA RANI GUPTA</t>
  </si>
  <si>
    <t>TAAZAINT</t>
  </si>
  <si>
    <t>SIRISHA PABBATHI</t>
  </si>
  <si>
    <t>SATYANARAYANA PABBATHI</t>
  </si>
  <si>
    <t>TERRASCOPE</t>
  </si>
  <si>
    <t>BHUPINDERSINGH</t>
  </si>
  <si>
    <t>MANSI SHARE &amp; STOCK ADVISORS PRIVATE LIMITED</t>
  </si>
  <si>
    <t>AUSOMENT</t>
  </si>
  <si>
    <t>Ausom Enterprise Limited</t>
  </si>
  <si>
    <t>B M TRADERS</t>
  </si>
  <si>
    <t>BIRLAMONEY</t>
  </si>
  <si>
    <t>Aditya Birla Money Ltd</t>
  </si>
  <si>
    <t>CORDSCABLE</t>
  </si>
  <si>
    <t>Cords Cable Industries Li</t>
  </si>
  <si>
    <t>MAHESH BABULAL KHATRI</t>
  </si>
  <si>
    <t>EMKAY</t>
  </si>
  <si>
    <t>Emkay Global Fin Serv Ltd</t>
  </si>
  <si>
    <t>HARRMALAYA</t>
  </si>
  <si>
    <t>Harrisons  Malayalam Ltd</t>
  </si>
  <si>
    <t>VIJETA STOCK &amp; SHARES SERVICES PRIVATE LIMITED VIJETA  STOCK</t>
  </si>
  <si>
    <t>HGINFRA</t>
  </si>
  <si>
    <t>H.G.Infra Engineering Ltd</t>
  </si>
  <si>
    <t>EMPLOYEES RETIREMENT SYSTEM OF TEXAS - SELF MANAGED PORTFOLIO</t>
  </si>
  <si>
    <t>HISARMETAL</t>
  </si>
  <si>
    <t>Hisar Metal Ind. Limited</t>
  </si>
  <si>
    <t>JAYSREETEA</t>
  </si>
  <si>
    <t>Jayashree Tea Ltd.</t>
  </si>
  <si>
    <t>JISLJALEQS</t>
  </si>
  <si>
    <t>Jain Irrigation Systems L</t>
  </si>
  <si>
    <t>LSIL</t>
  </si>
  <si>
    <t>Lloyds Steels Ind. Ltd.</t>
  </si>
  <si>
    <t>MALUPAPER</t>
  </si>
  <si>
    <t>Malu Paper Mills Limited</t>
  </si>
  <si>
    <t>STOCK VERTEX VENTURES</t>
  </si>
  <si>
    <t>BYTES AND PIXELS FINSOFT LLP .</t>
  </si>
  <si>
    <t>VIJIT TRADING</t>
  </si>
  <si>
    <t>MITCON</t>
  </si>
  <si>
    <t>MITCON Con &amp; Eng Ser Ltd</t>
  </si>
  <si>
    <t>BEESLEY CONSULTANCY PRIVATE LIMITED</t>
  </si>
  <si>
    <t>MOLDTECH</t>
  </si>
  <si>
    <t>Mold-Tek Technologies Ltd</t>
  </si>
  <si>
    <t>NUMIV RESEARCH PRIVATE LIMITED</t>
  </si>
  <si>
    <t>ONMOBILE</t>
  </si>
  <si>
    <t>OnMobile Global Limited</t>
  </si>
  <si>
    <t>ORIENTPPR</t>
  </si>
  <si>
    <t>Orient Paper &amp; Ind Ltd</t>
  </si>
  <si>
    <t>PRAKASHSTL</t>
  </si>
  <si>
    <t>Prakash Steelage Ltd</t>
  </si>
  <si>
    <t>VIBRANT SECURITIES PVT. LTD</t>
  </si>
  <si>
    <t>Rain Industries Limited</t>
  </si>
  <si>
    <t>RUCHIRA</t>
  </si>
  <si>
    <t>Ruchira Papers Limited</t>
  </si>
  <si>
    <t>SATIA</t>
  </si>
  <si>
    <t>Satia Industries Limited</t>
  </si>
  <si>
    <t>UFO</t>
  </si>
  <si>
    <t>UFO Moviez India Ltd.</t>
  </si>
  <si>
    <t>ANKITA VISHAL SHAH</t>
  </si>
  <si>
    <t>UNITEDPOLY</t>
  </si>
  <si>
    <t>United Polyfab Guj. Ltd.</t>
  </si>
  <si>
    <t>GAGAN NIRMALKUMAR MITTAL</t>
  </si>
  <si>
    <t>NIRMALKUMAR MANGALCHAND MITTAL</t>
  </si>
  <si>
    <t>VIKASLIFE</t>
  </si>
  <si>
    <t>Vikas Lifecare Limited</t>
  </si>
  <si>
    <t>ADROIT FINANCIAL SERVICES PVT LTD</t>
  </si>
  <si>
    <t>Asian Granito India Limit</t>
  </si>
  <si>
    <t>REMCOM SALES SERVICES PVT LTD</t>
  </si>
  <si>
    <t>Ujjivan Fin. Servc. Ltd.</t>
  </si>
  <si>
    <t>ABERDEEN GLOBAL ASIAN SMALLER COMPANIES FUND</t>
  </si>
  <si>
    <t>DHANSHREE BARTER PVT LTD</t>
  </si>
  <si>
    <t>AMAYSHA TEXTILES PRIVATE LIMITED</t>
  </si>
  <si>
    <t>WALCHANNAG</t>
  </si>
  <si>
    <t>Walchandnagar Ind. Ltd</t>
  </si>
  <si>
    <t>VISTRA ITCL INDIA LIMITED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</si>
</sst>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2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80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46" fillId="2" borderId="35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49" fillId="56" borderId="35" xfId="0" applyFont="1" applyFill="1" applyBorder="1"/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0" fontId="46" fillId="0" borderId="35" xfId="6" applyBorder="1"/>
    <xf numFmtId="2" fontId="46" fillId="0" borderId="35" xfId="6" applyNumberFormat="1" applyBorder="1"/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0" fontId="46" fillId="23" borderId="0" xfId="0" applyFont="1" applyFill="1" applyAlignment="1">
      <alignment horizontal="center"/>
    </xf>
    <xf numFmtId="0" fontId="8" fillId="56" borderId="35" xfId="0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46" fillId="0" borderId="4" xfId="0" applyFont="1" applyBorder="1"/>
    <xf numFmtId="0" fontId="8" fillId="2" borderId="35" xfId="0" applyFont="1" applyFill="1" applyBorder="1" applyAlignment="1">
      <alignment horizontal="left"/>
    </xf>
    <xf numFmtId="0" fontId="8" fillId="56" borderId="35" xfId="0" applyFont="1" applyFill="1" applyBorder="1" applyAlignment="1">
      <alignment horizontal="left"/>
    </xf>
    <xf numFmtId="0" fontId="49" fillId="57" borderId="35" xfId="0" applyFont="1" applyFill="1" applyBorder="1"/>
    <xf numFmtId="0" fontId="49" fillId="43" borderId="35" xfId="0" applyFont="1" applyFill="1" applyBorder="1" applyAlignment="1">
      <alignment horizontal="center" vertical="center"/>
    </xf>
    <xf numFmtId="0" fontId="49" fillId="43" borderId="35" xfId="0" applyFont="1" applyFill="1" applyBorder="1"/>
    <xf numFmtId="0" fontId="8" fillId="43" borderId="35" xfId="0" applyFont="1" applyFill="1" applyBorder="1" applyAlignment="1">
      <alignment horizontal="center" vertical="center"/>
    </xf>
    <xf numFmtId="0" fontId="8" fillId="2" borderId="35" xfId="0" applyFont="1" applyFill="1" applyBorder="1"/>
    <xf numFmtId="0" fontId="49" fillId="2" borderId="35" xfId="0" applyFont="1" applyFill="1" applyBorder="1" applyAlignment="1">
      <alignment horizontal="center" vertical="center"/>
    </xf>
    <xf numFmtId="2" fontId="49" fillId="2" borderId="36" xfId="0" applyNumberFormat="1" applyFont="1" applyFill="1" applyBorder="1" applyAlignment="1">
      <alignment horizontal="center" vertical="center"/>
    </xf>
    <xf numFmtId="2" fontId="49" fillId="2" borderId="35" xfId="0" applyNumberFormat="1" applyFont="1" applyFill="1" applyBorder="1" applyAlignment="1">
      <alignment horizontal="center" vertical="center"/>
    </xf>
    <xf numFmtId="169" fontId="49" fillId="2" borderId="35" xfId="0" applyNumberFormat="1" applyFont="1" applyFill="1" applyBorder="1" applyAlignment="1">
      <alignment horizontal="center" vertical="center"/>
    </xf>
    <xf numFmtId="43" fontId="49" fillId="2" borderId="35" xfId="160" applyFont="1" applyFill="1" applyBorder="1" applyAlignment="1">
      <alignment horizontal="center" vertical="center"/>
    </xf>
    <xf numFmtId="16" fontId="49" fillId="2" borderId="35" xfId="160" applyNumberFormat="1" applyFont="1" applyFill="1" applyBorder="1" applyAlignment="1">
      <alignment horizontal="center" vertical="center"/>
    </xf>
    <xf numFmtId="0" fontId="8" fillId="43" borderId="35" xfId="0" applyFont="1" applyFill="1" applyBorder="1"/>
    <xf numFmtId="2" fontId="49" fillId="43" borderId="36" xfId="0" applyNumberFormat="1" applyFont="1" applyFill="1" applyBorder="1" applyAlignment="1">
      <alignment horizontal="center" vertical="center"/>
    </xf>
    <xf numFmtId="0" fontId="8" fillId="56" borderId="35" xfId="0" applyFont="1" applyFill="1" applyBorder="1"/>
    <xf numFmtId="0" fontId="49" fillId="56" borderId="35" xfId="0" applyFont="1" applyFill="1" applyBorder="1" applyAlignment="1">
      <alignment horizontal="center" vertical="center"/>
    </xf>
    <xf numFmtId="2" fontId="49" fillId="56" borderId="36" xfId="0" applyNumberFormat="1" applyFont="1" applyFill="1" applyBorder="1" applyAlignment="1">
      <alignment horizontal="center" vertical="center"/>
    </xf>
    <xf numFmtId="2" fontId="49" fillId="56" borderId="35" xfId="0" applyNumberFormat="1" applyFont="1" applyFill="1" applyBorder="1" applyAlignment="1">
      <alignment horizontal="center" vertical="center"/>
    </xf>
    <xf numFmtId="164" fontId="8" fillId="56" borderId="35" xfId="0" applyNumberFormat="1" applyFont="1" applyFill="1" applyBorder="1" applyAlignment="1">
      <alignment horizontal="center" vertical="center"/>
    </xf>
    <xf numFmtId="165" fontId="8" fillId="56" borderId="35" xfId="0" applyNumberFormat="1" applyFont="1" applyFill="1" applyBorder="1" applyAlignment="1">
      <alignment horizontal="center" vertical="center"/>
    </xf>
    <xf numFmtId="169" fontId="49" fillId="56" borderId="35" xfId="0" applyNumberFormat="1" applyFont="1" applyFill="1" applyBorder="1" applyAlignment="1">
      <alignment horizontal="center" vertical="center"/>
    </xf>
    <xf numFmtId="43" fontId="49" fillId="56" borderId="35" xfId="160" applyFont="1" applyFill="1" applyBorder="1" applyAlignment="1">
      <alignment horizontal="center" vertical="center"/>
    </xf>
    <xf numFmtId="16" fontId="49" fillId="56" borderId="35" xfId="160" applyNumberFormat="1" applyFont="1" applyFill="1" applyBorder="1" applyAlignment="1">
      <alignment horizontal="center" vertical="center"/>
    </xf>
    <xf numFmtId="164" fontId="8" fillId="43" borderId="35" xfId="0" applyNumberFormat="1" applyFont="1" applyFill="1" applyBorder="1" applyAlignment="1">
      <alignment horizontal="center" vertical="center"/>
    </xf>
    <xf numFmtId="0" fontId="8" fillId="2" borderId="35" xfId="0" applyNumberFormat="1" applyFont="1" applyFill="1" applyBorder="1" applyAlignment="1">
      <alignment horizontal="center" vertical="center"/>
    </xf>
    <xf numFmtId="164" fontId="8" fillId="2" borderId="35" xfId="0" applyNumberFormat="1" applyFont="1" applyFill="1" applyBorder="1" applyAlignment="1">
      <alignment horizontal="center" vertical="center"/>
    </xf>
    <xf numFmtId="165" fontId="8" fillId="2" borderId="35" xfId="0" applyNumberFormat="1" applyFont="1" applyFill="1" applyBorder="1" applyAlignment="1">
      <alignment horizontal="center" vertical="center"/>
    </xf>
    <xf numFmtId="10" fontId="49" fillId="56" borderId="35" xfId="51" applyNumberFormat="1" applyFont="1" applyFill="1" applyBorder="1" applyAlignment="1" applyProtection="1">
      <alignment horizontal="center" vertical="center" wrapText="1"/>
    </xf>
    <xf numFmtId="15" fontId="8" fillId="2" borderId="0" xfId="0" applyNumberFormat="1" applyFont="1" applyFill="1" applyBorder="1" applyAlignment="1">
      <alignment horizontal="center" vertical="center"/>
    </xf>
    <xf numFmtId="43" fontId="8" fillId="2" borderId="35" xfId="160" applyFont="1" applyFill="1" applyBorder="1" applyAlignment="1">
      <alignment horizontal="center" vertical="top"/>
    </xf>
    <xf numFmtId="0" fontId="8" fillId="2" borderId="35" xfId="0" applyFont="1" applyFill="1" applyBorder="1" applyAlignment="1">
      <alignment horizontal="center" vertical="top"/>
    </xf>
    <xf numFmtId="10" fontId="49" fillId="2" borderId="35" xfId="51" applyNumberFormat="1" applyFont="1" applyFill="1" applyBorder="1" applyAlignment="1" applyProtection="1">
      <alignment horizontal="center" vertical="center" wrapText="1"/>
    </xf>
    <xf numFmtId="0" fontId="8" fillId="2" borderId="39" xfId="0" applyFont="1" applyFill="1" applyBorder="1" applyAlignment="1">
      <alignment horizontal="center"/>
    </xf>
    <xf numFmtId="165" fontId="8" fillId="8" borderId="4" xfId="0" applyNumberFormat="1" applyFont="1" applyFill="1" applyBorder="1" applyAlignment="1">
      <alignment horizontal="center" vertical="center"/>
    </xf>
    <xf numFmtId="165" fontId="8" fillId="8" borderId="10" xfId="0" applyNumberFormat="1" applyFont="1" applyFill="1" applyBorder="1" applyAlignment="1">
      <alignment horizontal="center" vertical="center"/>
    </xf>
    <xf numFmtId="0" fontId="49" fillId="2" borderId="4" xfId="0" applyFont="1" applyFill="1" applyBorder="1"/>
    <xf numFmtId="0" fontId="8" fillId="2" borderId="35" xfId="0" applyFont="1" applyFill="1" applyBorder="1" applyAlignment="1">
      <alignment horizontal="center"/>
    </xf>
    <xf numFmtId="0" fontId="8" fillId="7" borderId="35" xfId="0" applyFont="1" applyFill="1" applyBorder="1" applyAlignment="1">
      <alignment horizontal="center"/>
    </xf>
    <xf numFmtId="2" fontId="8" fillId="2" borderId="35" xfId="0" applyNumberFormat="1" applyFont="1" applyFill="1" applyBorder="1" applyAlignment="1">
      <alignment horizontal="center" vertical="center" wrapText="1"/>
    </xf>
    <xf numFmtId="10" fontId="8" fillId="2" borderId="35" xfId="51" applyNumberFormat="1" applyFont="1" applyFill="1" applyBorder="1" applyAlignment="1" applyProtection="1">
      <alignment horizontal="center" vertical="center" wrapText="1"/>
    </xf>
    <xf numFmtId="0" fontId="8" fillId="8" borderId="35" xfId="0" applyFont="1" applyFill="1" applyBorder="1" applyAlignment="1">
      <alignment horizontal="center"/>
    </xf>
    <xf numFmtId="14" fontId="8" fillId="8" borderId="35" xfId="0" applyNumberFormat="1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right"/>
    </xf>
    <xf numFmtId="1" fontId="8" fillId="56" borderId="35" xfId="0" applyNumberFormat="1" applyFont="1" applyFill="1" applyBorder="1" applyAlignment="1">
      <alignment horizontal="center" vertical="center"/>
    </xf>
    <xf numFmtId="1" fontId="8" fillId="2" borderId="35" xfId="0" applyNumberFormat="1" applyFont="1" applyFill="1" applyBorder="1" applyAlignment="1">
      <alignment horizontal="center" vertical="center"/>
    </xf>
    <xf numFmtId="0" fontId="46" fillId="0" borderId="0" xfId="139" applyBorder="1"/>
    <xf numFmtId="0" fontId="46" fillId="0" borderId="0" xfId="139" applyBorder="1" applyAlignment="1">
      <alignment horizontal="left"/>
    </xf>
    <xf numFmtId="15" fontId="0" fillId="0" borderId="0" xfId="0" applyNumberFormat="1" applyBorder="1"/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0" fillId="0" borderId="0" xfId="139" applyFont="1" applyBorder="1"/>
    <xf numFmtId="0" fontId="25" fillId="0" borderId="0" xfId="146" applyNumberFormat="1" applyBorder="1"/>
    <xf numFmtId="10" fontId="25" fillId="2" borderId="0" xfId="55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43" fontId="49" fillId="2" borderId="37" xfId="16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43" fontId="49" fillId="43" borderId="37" xfId="160" applyFont="1" applyFill="1" applyBorder="1" applyAlignment="1">
      <alignment horizontal="center" vertical="center"/>
    </xf>
    <xf numFmtId="16" fontId="49" fillId="43" borderId="37" xfId="160" applyNumberFormat="1" applyFont="1" applyFill="1" applyBorder="1" applyAlignment="1">
      <alignment horizontal="center" vertical="center"/>
    </xf>
    <xf numFmtId="0" fontId="8" fillId="43" borderId="37" xfId="0" applyFont="1" applyFill="1" applyBorder="1" applyAlignment="1">
      <alignment horizontal="center" vertical="center"/>
    </xf>
    <xf numFmtId="0" fontId="49" fillId="43" borderId="37" xfId="0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16" fontId="51" fillId="2" borderId="35" xfId="160" applyNumberFormat="1" applyFont="1" applyFill="1" applyBorder="1" applyAlignment="1">
      <alignment horizontal="center" vertical="center"/>
    </xf>
    <xf numFmtId="0" fontId="49" fillId="2" borderId="37" xfId="0" applyNumberFormat="1" applyFont="1" applyFill="1" applyBorder="1" applyAlignment="1">
      <alignment horizontal="center" vertical="center"/>
    </xf>
    <xf numFmtId="165" fontId="49" fillId="2" borderId="35" xfId="0" applyNumberFormat="1" applyFont="1" applyFill="1" applyBorder="1" applyAlignment="1">
      <alignment horizontal="center" vertical="center"/>
    </xf>
    <xf numFmtId="0" fontId="49" fillId="2" borderId="35" xfId="0" applyFont="1" applyFill="1" applyBorder="1" applyAlignment="1">
      <alignment horizontal="left"/>
    </xf>
    <xf numFmtId="15" fontId="8" fillId="2" borderId="35" xfId="0" applyNumberFormat="1" applyFont="1" applyFill="1" applyBorder="1" applyAlignment="1">
      <alignment horizontal="center" vertical="center"/>
    </xf>
    <xf numFmtId="0" fontId="8" fillId="57" borderId="35" xfId="0" applyNumberFormat="1" applyFont="1" applyFill="1" applyBorder="1" applyAlignment="1">
      <alignment horizontal="center" vertical="center"/>
    </xf>
    <xf numFmtId="164" fontId="8" fillId="57" borderId="35" xfId="0" applyNumberFormat="1" applyFont="1" applyFill="1" applyBorder="1" applyAlignment="1">
      <alignment horizontal="center" vertical="center"/>
    </xf>
    <xf numFmtId="15" fontId="8" fillId="57" borderId="35" xfId="0" applyNumberFormat="1" applyFont="1" applyFill="1" applyBorder="1" applyAlignment="1">
      <alignment horizontal="center" vertical="center"/>
    </xf>
    <xf numFmtId="43" fontId="8" fillId="57" borderId="35" xfId="160" applyFont="1" applyFill="1" applyBorder="1" applyAlignment="1">
      <alignment horizontal="center" vertical="top"/>
    </xf>
    <xf numFmtId="0" fontId="8" fillId="57" borderId="35" xfId="0" applyFont="1" applyFill="1" applyBorder="1" applyAlignment="1">
      <alignment horizontal="center" vertical="center"/>
    </xf>
    <xf numFmtId="0" fontId="8" fillId="57" borderId="35" xfId="0" applyFont="1" applyFill="1" applyBorder="1" applyAlignment="1">
      <alignment horizontal="center" vertical="top"/>
    </xf>
    <xf numFmtId="0" fontId="49" fillId="57" borderId="35" xfId="0" applyFont="1" applyFill="1" applyBorder="1" applyAlignment="1">
      <alignment horizontal="center" vertical="center"/>
    </xf>
    <xf numFmtId="2" fontId="49" fillId="57" borderId="35" xfId="0" applyNumberFormat="1" applyFont="1" applyFill="1" applyBorder="1" applyAlignment="1">
      <alignment horizontal="center" vertical="center"/>
    </xf>
    <xf numFmtId="10" fontId="49" fillId="57" borderId="35" xfId="51" applyNumberFormat="1" applyFont="1" applyFill="1" applyBorder="1" applyAlignment="1" applyProtection="1">
      <alignment horizontal="center" vertical="center" wrapText="1"/>
    </xf>
    <xf numFmtId="16" fontId="49" fillId="57" borderId="35" xfId="160" applyNumberFormat="1" applyFont="1" applyFill="1" applyBorder="1" applyAlignment="1">
      <alignment horizontal="center" vertical="center"/>
    </xf>
    <xf numFmtId="0" fontId="8" fillId="2" borderId="0" xfId="0" applyFont="1" applyFill="1" applyBorder="1"/>
    <xf numFmtId="0" fontId="8" fillId="2" borderId="0" xfId="0" applyFont="1" applyFill="1" applyAlignment="1">
      <alignment horizontal="center"/>
    </xf>
    <xf numFmtId="16" fontId="51" fillId="56" borderId="35" xfId="160" applyNumberFormat="1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0" fontId="49" fillId="56" borderId="37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0" fontId="8" fillId="56" borderId="35" xfId="0" applyNumberFormat="1" applyFont="1" applyFill="1" applyBorder="1" applyAlignment="1">
      <alignment horizontal="center" vertical="center"/>
    </xf>
    <xf numFmtId="15" fontId="8" fillId="56" borderId="35" xfId="0" applyNumberFormat="1" applyFont="1" applyFill="1" applyBorder="1" applyAlignment="1">
      <alignment horizontal="center" vertical="center"/>
    </xf>
    <xf numFmtId="43" fontId="8" fillId="56" borderId="35" xfId="160" applyFont="1" applyFill="1" applyBorder="1" applyAlignment="1">
      <alignment horizontal="center" vertical="top"/>
    </xf>
    <xf numFmtId="0" fontId="8" fillId="56" borderId="35" xfId="0" applyFont="1" applyFill="1" applyBorder="1" applyAlignment="1">
      <alignment horizontal="center" vertical="top"/>
    </xf>
    <xf numFmtId="1" fontId="8" fillId="43" borderId="35" xfId="0" applyNumberFormat="1" applyFont="1" applyFill="1" applyBorder="1" applyAlignment="1">
      <alignment horizontal="center" vertical="center"/>
    </xf>
    <xf numFmtId="165" fontId="8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2" fontId="49" fillId="43" borderId="35" xfId="0" applyNumberFormat="1" applyFont="1" applyFill="1" applyBorder="1" applyAlignment="1">
      <alignment horizontal="center" vertical="center"/>
    </xf>
    <xf numFmtId="10" fontId="49" fillId="43" borderId="35" xfId="51" applyNumberFormat="1" applyFont="1" applyFill="1" applyBorder="1" applyAlignment="1" applyProtection="1">
      <alignment horizontal="center" vertical="center" wrapText="1"/>
    </xf>
    <xf numFmtId="16" fontId="51" fillId="43" borderId="35" xfId="160" applyNumberFormat="1" applyFont="1" applyFill="1" applyBorder="1" applyAlignment="1">
      <alignment horizontal="center" vertical="center"/>
    </xf>
    <xf numFmtId="0" fontId="8" fillId="56" borderId="0" xfId="0" applyFont="1" applyFill="1" applyBorder="1" applyAlignment="1">
      <alignment horizontal="center"/>
    </xf>
    <xf numFmtId="0" fontId="8" fillId="56" borderId="37" xfId="0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43" fontId="49" fillId="2" borderId="37" xfId="16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0" fontId="49" fillId="43" borderId="36" xfId="0" applyFont="1" applyFill="1" applyBorder="1" applyAlignment="1">
      <alignment horizontal="center" vertical="center"/>
    </xf>
    <xf numFmtId="169" fontId="49" fillId="43" borderId="35" xfId="0" applyNumberFormat="1" applyFont="1" applyFill="1" applyBorder="1" applyAlignment="1">
      <alignment horizontal="center" vertical="center"/>
    </xf>
    <xf numFmtId="43" fontId="49" fillId="43" borderId="35" xfId="160" applyFont="1" applyFill="1" applyBorder="1" applyAlignment="1">
      <alignment horizontal="center" vertical="center"/>
    </xf>
    <xf numFmtId="16" fontId="49" fillId="43" borderId="35" xfId="16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43" fontId="49" fillId="56" borderId="36" xfId="160" applyFont="1" applyFill="1" applyBorder="1" applyAlignment="1">
      <alignment horizontal="center" vertical="center"/>
    </xf>
    <xf numFmtId="43" fontId="49" fillId="56" borderId="37" xfId="160" applyFont="1" applyFill="1" applyBorder="1" applyAlignment="1">
      <alignment horizontal="center" vertical="center"/>
    </xf>
    <xf numFmtId="16" fontId="49" fillId="56" borderId="36" xfId="160" applyNumberFormat="1" applyFont="1" applyFill="1" applyBorder="1" applyAlignment="1">
      <alignment horizontal="center" vertical="center"/>
    </xf>
    <xf numFmtId="16" fontId="49" fillId="56" borderId="37" xfId="160" applyNumberFormat="1" applyFont="1" applyFill="1" applyBorder="1" applyAlignment="1">
      <alignment horizontal="center" vertical="center"/>
    </xf>
    <xf numFmtId="0" fontId="8" fillId="56" borderId="36" xfId="0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164" fontId="8" fillId="56" borderId="36" xfId="0" applyNumberFormat="1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0" fontId="49" fillId="56" borderId="37" xfId="0" applyFont="1" applyFill="1" applyBorder="1" applyAlignment="1">
      <alignment horizontal="center" vertical="center"/>
    </xf>
    <xf numFmtId="43" fontId="49" fillId="2" borderId="36" xfId="160" applyFont="1" applyFill="1" applyBorder="1" applyAlignment="1">
      <alignment horizontal="center" vertical="center"/>
    </xf>
    <xf numFmtId="43" fontId="49" fillId="2" borderId="37" xfId="160" applyFont="1" applyFill="1" applyBorder="1" applyAlignment="1">
      <alignment horizontal="center" vertical="center"/>
    </xf>
    <xf numFmtId="16" fontId="49" fillId="2" borderId="36" xfId="16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4" fontId="8" fillId="2" borderId="36" xfId="0" applyNumberFormat="1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179</xdr:row>
      <xdr:rowOff>560</xdr:rowOff>
    </xdr:from>
    <xdr:to>
      <xdr:col>11</xdr:col>
      <xdr:colOff>133350</xdr:colOff>
      <xdr:row>193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178</xdr:row>
      <xdr:rowOff>135030</xdr:rowOff>
    </xdr:from>
    <xdr:to>
      <xdr:col>4</xdr:col>
      <xdr:colOff>311524</xdr:colOff>
      <xdr:row>183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1" sqref="B11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44385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59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9"/>
  <sheetViews>
    <sheetView zoomScale="85" zoomScaleNormal="85" workbookViewId="0">
      <pane ySplit="10" topLeftCell="A11" activePane="bottomLeft" state="frozen"/>
      <selection pane="bottomLeft" activeCell="G17" sqref="G17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44385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49" t="s">
        <v>16</v>
      </c>
      <c r="B9" s="551" t="s">
        <v>17</v>
      </c>
      <c r="C9" s="551" t="s">
        <v>18</v>
      </c>
      <c r="D9" s="551" t="s">
        <v>805</v>
      </c>
      <c r="E9" s="251" t="s">
        <v>19</v>
      </c>
      <c r="F9" s="251" t="s">
        <v>20</v>
      </c>
      <c r="G9" s="546" t="s">
        <v>21</v>
      </c>
      <c r="H9" s="547"/>
      <c r="I9" s="548"/>
      <c r="J9" s="546" t="s">
        <v>22</v>
      </c>
      <c r="K9" s="547"/>
      <c r="L9" s="548"/>
      <c r="M9" s="251"/>
      <c r="N9" s="258"/>
      <c r="O9" s="258"/>
      <c r="P9" s="258"/>
    </row>
    <row r="10" spans="1:16" ht="59.25" customHeight="1">
      <c r="A10" s="550"/>
      <c r="B10" s="552" t="s">
        <v>17</v>
      </c>
      <c r="C10" s="552"/>
      <c r="D10" s="552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2" t="s">
        <v>34</v>
      </c>
      <c r="C11" s="415" t="s">
        <v>35</v>
      </c>
      <c r="D11" s="416">
        <v>44406</v>
      </c>
      <c r="E11" s="275">
        <v>35865.599999999999</v>
      </c>
      <c r="F11" s="275">
        <v>35744.9</v>
      </c>
      <c r="G11" s="287">
        <v>35590.800000000003</v>
      </c>
      <c r="H11" s="287">
        <v>35316</v>
      </c>
      <c r="I11" s="287">
        <v>35161.9</v>
      </c>
      <c r="J11" s="287">
        <v>36019.700000000004</v>
      </c>
      <c r="K11" s="287">
        <v>36173.799999999996</v>
      </c>
      <c r="L11" s="287">
        <v>36448.600000000006</v>
      </c>
      <c r="M11" s="274">
        <v>35899</v>
      </c>
      <c r="N11" s="274">
        <v>35470.1</v>
      </c>
      <c r="O11" s="413">
        <v>2090900</v>
      </c>
      <c r="P11" s="414">
        <v>-1.5734409753686465E-2</v>
      </c>
    </row>
    <row r="12" spans="1:16" ht="15">
      <c r="A12" s="254">
        <v>2</v>
      </c>
      <c r="B12" s="342" t="s">
        <v>34</v>
      </c>
      <c r="C12" s="415" t="s">
        <v>36</v>
      </c>
      <c r="D12" s="416">
        <v>44406</v>
      </c>
      <c r="E12" s="288">
        <v>15886.4</v>
      </c>
      <c r="F12" s="288">
        <v>15858.6</v>
      </c>
      <c r="G12" s="289">
        <v>15816.6</v>
      </c>
      <c r="H12" s="289">
        <v>15746.8</v>
      </c>
      <c r="I12" s="289">
        <v>15704.8</v>
      </c>
      <c r="J12" s="289">
        <v>15928.400000000001</v>
      </c>
      <c r="K12" s="289">
        <v>15970.400000000001</v>
      </c>
      <c r="L12" s="289">
        <v>16040.200000000003</v>
      </c>
      <c r="M12" s="276">
        <v>15900.6</v>
      </c>
      <c r="N12" s="276">
        <v>15788.8</v>
      </c>
      <c r="O12" s="291">
        <v>10043000</v>
      </c>
      <c r="P12" s="292">
        <v>-9.8394920534763571E-3</v>
      </c>
    </row>
    <row r="13" spans="1:16" ht="15">
      <c r="A13" s="254">
        <v>3</v>
      </c>
      <c r="B13" s="342" t="s">
        <v>34</v>
      </c>
      <c r="C13" s="415" t="s">
        <v>803</v>
      </c>
      <c r="D13" s="416">
        <v>44406</v>
      </c>
      <c r="E13" s="389">
        <v>16897.599999999999</v>
      </c>
      <c r="F13" s="389">
        <v>16883.983333333334</v>
      </c>
      <c r="G13" s="390">
        <v>16833.616666666669</v>
      </c>
      <c r="H13" s="390">
        <v>16769.633333333335</v>
      </c>
      <c r="I13" s="390">
        <v>16719.26666666667</v>
      </c>
      <c r="J13" s="390">
        <v>16947.966666666667</v>
      </c>
      <c r="K13" s="390">
        <v>16998.333333333328</v>
      </c>
      <c r="L13" s="390">
        <v>17062.316666666666</v>
      </c>
      <c r="M13" s="391">
        <v>16934.349999999999</v>
      </c>
      <c r="N13" s="391">
        <v>16820</v>
      </c>
      <c r="O13" s="392">
        <v>13280</v>
      </c>
      <c r="P13" s="393">
        <v>-3.4883720930232558E-2</v>
      </c>
    </row>
    <row r="14" spans="1:16" ht="15">
      <c r="A14" s="254">
        <v>4</v>
      </c>
      <c r="B14" s="357" t="s">
        <v>813</v>
      </c>
      <c r="C14" s="415" t="s">
        <v>717</v>
      </c>
      <c r="D14" s="416">
        <v>44406</v>
      </c>
      <c r="E14" s="288">
        <v>866.6</v>
      </c>
      <c r="F14" s="288">
        <v>861.1</v>
      </c>
      <c r="G14" s="289">
        <v>852.7</v>
      </c>
      <c r="H14" s="289">
        <v>838.80000000000007</v>
      </c>
      <c r="I14" s="289">
        <v>830.40000000000009</v>
      </c>
      <c r="J14" s="289">
        <v>875</v>
      </c>
      <c r="K14" s="289">
        <v>883.39999999999986</v>
      </c>
      <c r="L14" s="289">
        <v>897.3</v>
      </c>
      <c r="M14" s="276">
        <v>869.5</v>
      </c>
      <c r="N14" s="276">
        <v>847.2</v>
      </c>
      <c r="O14" s="291">
        <v>3720450</v>
      </c>
      <c r="P14" s="292">
        <v>0.13747401247401247</v>
      </c>
    </row>
    <row r="15" spans="1:16" ht="15">
      <c r="A15" s="254">
        <v>5</v>
      </c>
      <c r="B15" s="357" t="s">
        <v>78</v>
      </c>
      <c r="C15" s="415" t="s">
        <v>224</v>
      </c>
      <c r="D15" s="416">
        <v>44406</v>
      </c>
      <c r="E15" s="288">
        <v>214.5</v>
      </c>
      <c r="F15" s="288">
        <v>214.91666666666666</v>
      </c>
      <c r="G15" s="289">
        <v>213.13333333333333</v>
      </c>
      <c r="H15" s="289">
        <v>211.76666666666668</v>
      </c>
      <c r="I15" s="289">
        <v>209.98333333333335</v>
      </c>
      <c r="J15" s="289">
        <v>216.2833333333333</v>
      </c>
      <c r="K15" s="289">
        <v>218.06666666666666</v>
      </c>
      <c r="L15" s="289">
        <v>219.43333333333328</v>
      </c>
      <c r="M15" s="276">
        <v>216.7</v>
      </c>
      <c r="N15" s="276">
        <v>213.55</v>
      </c>
      <c r="O15" s="291">
        <v>5421000</v>
      </c>
      <c r="P15" s="292">
        <v>3.7313432835820892E-2</v>
      </c>
    </row>
    <row r="16" spans="1:16" ht="15">
      <c r="A16" s="254">
        <v>6</v>
      </c>
      <c r="B16" s="342" t="s">
        <v>37</v>
      </c>
      <c r="C16" s="415" t="s">
        <v>38</v>
      </c>
      <c r="D16" s="416">
        <v>44406</v>
      </c>
      <c r="E16" s="288">
        <v>2047.4</v>
      </c>
      <c r="F16" s="288">
        <v>2040.2833333333335</v>
      </c>
      <c r="G16" s="289">
        <v>2028.7166666666672</v>
      </c>
      <c r="H16" s="289">
        <v>2010.0333333333335</v>
      </c>
      <c r="I16" s="289">
        <v>1998.4666666666672</v>
      </c>
      <c r="J16" s="289">
        <v>2058.9666666666672</v>
      </c>
      <c r="K16" s="289">
        <v>2070.5333333333333</v>
      </c>
      <c r="L16" s="289">
        <v>2089.2166666666672</v>
      </c>
      <c r="M16" s="276">
        <v>2051.85</v>
      </c>
      <c r="N16" s="276">
        <v>2021.6</v>
      </c>
      <c r="O16" s="291">
        <v>2919000</v>
      </c>
      <c r="P16" s="292">
        <v>1.3541666666666667E-2</v>
      </c>
    </row>
    <row r="17" spans="1:16" ht="15">
      <c r="A17" s="254">
        <v>7</v>
      </c>
      <c r="B17" s="342" t="s">
        <v>39</v>
      </c>
      <c r="C17" s="415" t="s">
        <v>40</v>
      </c>
      <c r="D17" s="416">
        <v>44406</v>
      </c>
      <c r="E17" s="288">
        <v>1432.85</v>
      </c>
      <c r="F17" s="288">
        <v>1422.0833333333333</v>
      </c>
      <c r="G17" s="289">
        <v>1400.1666666666665</v>
      </c>
      <c r="H17" s="289">
        <v>1367.4833333333333</v>
      </c>
      <c r="I17" s="289">
        <v>1345.5666666666666</v>
      </c>
      <c r="J17" s="289">
        <v>1454.7666666666664</v>
      </c>
      <c r="K17" s="289">
        <v>1476.6833333333329</v>
      </c>
      <c r="L17" s="289">
        <v>1509.3666666666663</v>
      </c>
      <c r="M17" s="276">
        <v>1444</v>
      </c>
      <c r="N17" s="276">
        <v>1389.4</v>
      </c>
      <c r="O17" s="291">
        <v>16529000</v>
      </c>
      <c r="P17" s="292">
        <v>-2.2762208821094951E-2</v>
      </c>
    </row>
    <row r="18" spans="1:16" ht="15">
      <c r="A18" s="254">
        <v>8</v>
      </c>
      <c r="B18" s="342" t="s">
        <v>39</v>
      </c>
      <c r="C18" s="415" t="s">
        <v>41</v>
      </c>
      <c r="D18" s="416">
        <v>44406</v>
      </c>
      <c r="E18" s="288">
        <v>724.45</v>
      </c>
      <c r="F18" s="288">
        <v>719.75</v>
      </c>
      <c r="G18" s="289">
        <v>712.25</v>
      </c>
      <c r="H18" s="289">
        <v>700.05</v>
      </c>
      <c r="I18" s="289">
        <v>692.55</v>
      </c>
      <c r="J18" s="289">
        <v>731.95</v>
      </c>
      <c r="K18" s="289">
        <v>739.45</v>
      </c>
      <c r="L18" s="289">
        <v>751.65000000000009</v>
      </c>
      <c r="M18" s="276">
        <v>727.25</v>
      </c>
      <c r="N18" s="276">
        <v>707.55</v>
      </c>
      <c r="O18" s="291">
        <v>83528750</v>
      </c>
      <c r="P18" s="292">
        <v>5.7797378046027179E-3</v>
      </c>
    </row>
    <row r="19" spans="1:16" ht="15">
      <c r="A19" s="254">
        <v>9</v>
      </c>
      <c r="B19" s="342" t="s">
        <v>51</v>
      </c>
      <c r="C19" s="415" t="s">
        <v>226</v>
      </c>
      <c r="D19" s="416">
        <v>44406</v>
      </c>
      <c r="E19" s="288">
        <v>3318.55</v>
      </c>
      <c r="F19" s="288">
        <v>3311.65</v>
      </c>
      <c r="G19" s="289">
        <v>3287.3</v>
      </c>
      <c r="H19" s="289">
        <v>3256.05</v>
      </c>
      <c r="I19" s="289">
        <v>3231.7000000000003</v>
      </c>
      <c r="J19" s="289">
        <v>3342.9</v>
      </c>
      <c r="K19" s="289">
        <v>3367.2499999999995</v>
      </c>
      <c r="L19" s="289">
        <v>3398.5</v>
      </c>
      <c r="M19" s="276">
        <v>3336</v>
      </c>
      <c r="N19" s="276">
        <v>3280.4</v>
      </c>
      <c r="O19" s="291">
        <v>538400</v>
      </c>
      <c r="P19" s="292">
        <v>-3.443328550932568E-2</v>
      </c>
    </row>
    <row r="20" spans="1:16" ht="15">
      <c r="A20" s="254">
        <v>10</v>
      </c>
      <c r="B20" s="342" t="s">
        <v>43</v>
      </c>
      <c r="C20" s="415" t="s">
        <v>44</v>
      </c>
      <c r="D20" s="416">
        <v>44406</v>
      </c>
      <c r="E20" s="288">
        <v>736.3</v>
      </c>
      <c r="F20" s="288">
        <v>729.2833333333333</v>
      </c>
      <c r="G20" s="289">
        <v>717.56666666666661</v>
      </c>
      <c r="H20" s="289">
        <v>698.83333333333326</v>
      </c>
      <c r="I20" s="289">
        <v>687.11666666666656</v>
      </c>
      <c r="J20" s="289">
        <v>748.01666666666665</v>
      </c>
      <c r="K20" s="289">
        <v>759.73333333333335</v>
      </c>
      <c r="L20" s="289">
        <v>778.4666666666667</v>
      </c>
      <c r="M20" s="276">
        <v>741</v>
      </c>
      <c r="N20" s="276">
        <v>710.55</v>
      </c>
      <c r="O20" s="291">
        <v>10615000</v>
      </c>
      <c r="P20" s="292">
        <v>3.1083050024283632E-2</v>
      </c>
    </row>
    <row r="21" spans="1:16" ht="15">
      <c r="A21" s="254">
        <v>11</v>
      </c>
      <c r="B21" s="342" t="s">
        <v>37</v>
      </c>
      <c r="C21" s="415" t="s">
        <v>45</v>
      </c>
      <c r="D21" s="416">
        <v>44406</v>
      </c>
      <c r="E21" s="288">
        <v>358.2</v>
      </c>
      <c r="F21" s="288">
        <v>356.40000000000003</v>
      </c>
      <c r="G21" s="289">
        <v>353.80000000000007</v>
      </c>
      <c r="H21" s="289">
        <v>349.40000000000003</v>
      </c>
      <c r="I21" s="289">
        <v>346.80000000000007</v>
      </c>
      <c r="J21" s="289">
        <v>360.80000000000007</v>
      </c>
      <c r="K21" s="289">
        <v>363.40000000000009</v>
      </c>
      <c r="L21" s="289">
        <v>367.80000000000007</v>
      </c>
      <c r="M21" s="276">
        <v>359</v>
      </c>
      <c r="N21" s="276">
        <v>352</v>
      </c>
      <c r="O21" s="291">
        <v>18420000</v>
      </c>
      <c r="P21" s="292">
        <v>-2.322621699013681E-2</v>
      </c>
    </row>
    <row r="22" spans="1:16" ht="15">
      <c r="A22" s="254">
        <v>12</v>
      </c>
      <c r="B22" s="342" t="s">
        <v>51</v>
      </c>
      <c r="C22" s="415" t="s">
        <v>294</v>
      </c>
      <c r="D22" s="416">
        <v>44406</v>
      </c>
      <c r="E22" s="288">
        <v>976.8</v>
      </c>
      <c r="F22" s="288">
        <v>974.05000000000007</v>
      </c>
      <c r="G22" s="289">
        <v>968.10000000000014</v>
      </c>
      <c r="H22" s="289">
        <v>959.40000000000009</v>
      </c>
      <c r="I22" s="289">
        <v>953.45000000000016</v>
      </c>
      <c r="J22" s="289">
        <v>982.75000000000011</v>
      </c>
      <c r="K22" s="289">
        <v>988.70000000000016</v>
      </c>
      <c r="L22" s="289">
        <v>997.40000000000009</v>
      </c>
      <c r="M22" s="276">
        <v>980</v>
      </c>
      <c r="N22" s="276">
        <v>965.35</v>
      </c>
      <c r="O22" s="291">
        <v>1246300</v>
      </c>
      <c r="P22" s="292">
        <v>5.770084332001775E-3</v>
      </c>
    </row>
    <row r="23" spans="1:16" ht="15">
      <c r="A23" s="254">
        <v>13</v>
      </c>
      <c r="B23" s="342" t="s">
        <v>39</v>
      </c>
      <c r="C23" s="415" t="s">
        <v>46</v>
      </c>
      <c r="D23" s="416">
        <v>44406</v>
      </c>
      <c r="E23" s="288">
        <v>3735.35</v>
      </c>
      <c r="F23" s="288">
        <v>3735.0666666666671</v>
      </c>
      <c r="G23" s="289">
        <v>3710.3333333333339</v>
      </c>
      <c r="H23" s="289">
        <v>3685.3166666666671</v>
      </c>
      <c r="I23" s="289">
        <v>3660.5833333333339</v>
      </c>
      <c r="J23" s="289">
        <v>3760.0833333333339</v>
      </c>
      <c r="K23" s="289">
        <v>3784.8166666666666</v>
      </c>
      <c r="L23" s="289">
        <v>3809.8333333333339</v>
      </c>
      <c r="M23" s="276">
        <v>3759.8</v>
      </c>
      <c r="N23" s="276">
        <v>3710.05</v>
      </c>
      <c r="O23" s="291">
        <v>2051250</v>
      </c>
      <c r="P23" s="292">
        <v>4.8989589712186161E-3</v>
      </c>
    </row>
    <row r="24" spans="1:16" ht="15">
      <c r="A24" s="254">
        <v>14</v>
      </c>
      <c r="B24" s="342" t="s">
        <v>43</v>
      </c>
      <c r="C24" s="415" t="s">
        <v>47</v>
      </c>
      <c r="D24" s="416">
        <v>44406</v>
      </c>
      <c r="E24" s="288">
        <v>228.75</v>
      </c>
      <c r="F24" s="288">
        <v>227.6</v>
      </c>
      <c r="G24" s="289">
        <v>226.04999999999998</v>
      </c>
      <c r="H24" s="289">
        <v>223.35</v>
      </c>
      <c r="I24" s="289">
        <v>221.79999999999998</v>
      </c>
      <c r="J24" s="289">
        <v>230.29999999999998</v>
      </c>
      <c r="K24" s="289">
        <v>231.85</v>
      </c>
      <c r="L24" s="289">
        <v>234.54999999999998</v>
      </c>
      <c r="M24" s="276">
        <v>229.15</v>
      </c>
      <c r="N24" s="276">
        <v>224.9</v>
      </c>
      <c r="O24" s="291">
        <v>16482500</v>
      </c>
      <c r="P24" s="292">
        <v>-6.0304537916478218E-3</v>
      </c>
    </row>
    <row r="25" spans="1:16" ht="15">
      <c r="A25" s="254">
        <v>15</v>
      </c>
      <c r="B25" s="342" t="s">
        <v>43</v>
      </c>
      <c r="C25" s="415" t="s">
        <v>48</v>
      </c>
      <c r="D25" s="416">
        <v>44406</v>
      </c>
      <c r="E25" s="288">
        <v>124.05</v>
      </c>
      <c r="F25" s="288">
        <v>123.59999999999998</v>
      </c>
      <c r="G25" s="289">
        <v>122.84999999999997</v>
      </c>
      <c r="H25" s="289">
        <v>121.64999999999999</v>
      </c>
      <c r="I25" s="289">
        <v>120.89999999999998</v>
      </c>
      <c r="J25" s="289">
        <v>124.79999999999995</v>
      </c>
      <c r="K25" s="289">
        <v>125.54999999999998</v>
      </c>
      <c r="L25" s="289">
        <v>126.74999999999994</v>
      </c>
      <c r="M25" s="276">
        <v>124.35</v>
      </c>
      <c r="N25" s="276">
        <v>122.4</v>
      </c>
      <c r="O25" s="291">
        <v>42228000</v>
      </c>
      <c r="P25" s="292">
        <v>-2.9475643810114801E-2</v>
      </c>
    </row>
    <row r="26" spans="1:16" ht="15">
      <c r="A26" s="254">
        <v>16</v>
      </c>
      <c r="B26" s="342" t="s">
        <v>49</v>
      </c>
      <c r="C26" s="415" t="s">
        <v>50</v>
      </c>
      <c r="D26" s="416">
        <v>44406</v>
      </c>
      <c r="E26" s="288">
        <v>3052</v>
      </c>
      <c r="F26" s="288">
        <v>3047.65</v>
      </c>
      <c r="G26" s="289">
        <v>3027.9</v>
      </c>
      <c r="H26" s="289">
        <v>3003.8</v>
      </c>
      <c r="I26" s="289">
        <v>2984.05</v>
      </c>
      <c r="J26" s="289">
        <v>3071.75</v>
      </c>
      <c r="K26" s="289">
        <v>3091.5</v>
      </c>
      <c r="L26" s="289">
        <v>3115.6</v>
      </c>
      <c r="M26" s="276">
        <v>3067.4</v>
      </c>
      <c r="N26" s="276">
        <v>3023.55</v>
      </c>
      <c r="O26" s="291">
        <v>3988500</v>
      </c>
      <c r="P26" s="292">
        <v>-1.1230105607615648E-2</v>
      </c>
    </row>
    <row r="27" spans="1:16" ht="15">
      <c r="A27" s="254">
        <v>17</v>
      </c>
      <c r="B27" s="342" t="s">
        <v>53</v>
      </c>
      <c r="C27" s="415" t="s">
        <v>222</v>
      </c>
      <c r="D27" s="416">
        <v>44406</v>
      </c>
      <c r="E27" s="288">
        <v>1127</v>
      </c>
      <c r="F27" s="288">
        <v>1118.8166666666666</v>
      </c>
      <c r="G27" s="289">
        <v>1106.2833333333333</v>
      </c>
      <c r="H27" s="289">
        <v>1085.5666666666666</v>
      </c>
      <c r="I27" s="289">
        <v>1073.0333333333333</v>
      </c>
      <c r="J27" s="289">
        <v>1139.5333333333333</v>
      </c>
      <c r="K27" s="289">
        <v>1152.0666666666666</v>
      </c>
      <c r="L27" s="289">
        <v>1172.7833333333333</v>
      </c>
      <c r="M27" s="276">
        <v>1131.3499999999999</v>
      </c>
      <c r="N27" s="276">
        <v>1098.0999999999999</v>
      </c>
      <c r="O27" s="291">
        <v>3154500</v>
      </c>
      <c r="P27" s="292">
        <v>-1.7289719626168223E-2</v>
      </c>
    </row>
    <row r="28" spans="1:16" ht="15">
      <c r="A28" s="254">
        <v>18</v>
      </c>
      <c r="B28" s="342" t="s">
        <v>51</v>
      </c>
      <c r="C28" s="415" t="s">
        <v>52</v>
      </c>
      <c r="D28" s="416">
        <v>44406</v>
      </c>
      <c r="E28" s="288">
        <v>970.25</v>
      </c>
      <c r="F28" s="288">
        <v>973.91666666666663</v>
      </c>
      <c r="G28" s="289">
        <v>962.43333333333328</v>
      </c>
      <c r="H28" s="289">
        <v>954.61666666666667</v>
      </c>
      <c r="I28" s="289">
        <v>943.13333333333333</v>
      </c>
      <c r="J28" s="289">
        <v>981.73333333333323</v>
      </c>
      <c r="K28" s="289">
        <v>993.21666666666658</v>
      </c>
      <c r="L28" s="289">
        <v>1001.0333333333332</v>
      </c>
      <c r="M28" s="276">
        <v>985.4</v>
      </c>
      <c r="N28" s="276">
        <v>966.1</v>
      </c>
      <c r="O28" s="291">
        <v>10582650</v>
      </c>
      <c r="P28" s="292">
        <v>3.0312618655866347E-2</v>
      </c>
    </row>
    <row r="29" spans="1:16" ht="15">
      <c r="A29" s="254">
        <v>19</v>
      </c>
      <c r="B29" s="342" t="s">
        <v>53</v>
      </c>
      <c r="C29" s="415" t="s">
        <v>54</v>
      </c>
      <c r="D29" s="416">
        <v>44406</v>
      </c>
      <c r="E29" s="288">
        <v>764.95</v>
      </c>
      <c r="F29" s="288">
        <v>762.2166666666667</v>
      </c>
      <c r="G29" s="289">
        <v>758.23333333333335</v>
      </c>
      <c r="H29" s="289">
        <v>751.51666666666665</v>
      </c>
      <c r="I29" s="289">
        <v>747.5333333333333</v>
      </c>
      <c r="J29" s="289">
        <v>768.93333333333339</v>
      </c>
      <c r="K29" s="289">
        <v>772.91666666666674</v>
      </c>
      <c r="L29" s="289">
        <v>779.63333333333344</v>
      </c>
      <c r="M29" s="276">
        <v>766.2</v>
      </c>
      <c r="N29" s="276">
        <v>755.5</v>
      </c>
      <c r="O29" s="291">
        <v>32859600</v>
      </c>
      <c r="P29" s="292">
        <v>4.4752576941418142E-3</v>
      </c>
    </row>
    <row r="30" spans="1:16" ht="15">
      <c r="A30" s="254">
        <v>20</v>
      </c>
      <c r="B30" s="342" t="s">
        <v>43</v>
      </c>
      <c r="C30" s="415" t="s">
        <v>55</v>
      </c>
      <c r="D30" s="416">
        <v>44406</v>
      </c>
      <c r="E30" s="288">
        <v>4069.85</v>
      </c>
      <c r="F30" s="288">
        <v>4072.3833333333332</v>
      </c>
      <c r="G30" s="289">
        <v>4044.9666666666662</v>
      </c>
      <c r="H30" s="289">
        <v>4020.083333333333</v>
      </c>
      <c r="I30" s="289">
        <v>3992.6666666666661</v>
      </c>
      <c r="J30" s="289">
        <v>4097.2666666666664</v>
      </c>
      <c r="K30" s="289">
        <v>4124.6833333333334</v>
      </c>
      <c r="L30" s="289">
        <v>4149.5666666666666</v>
      </c>
      <c r="M30" s="276">
        <v>4099.8</v>
      </c>
      <c r="N30" s="276">
        <v>4047.5</v>
      </c>
      <c r="O30" s="291">
        <v>1787750</v>
      </c>
      <c r="P30" s="292">
        <v>3.7278793153466785E-2</v>
      </c>
    </row>
    <row r="31" spans="1:16" ht="15">
      <c r="A31" s="254">
        <v>21</v>
      </c>
      <c r="B31" s="342" t="s">
        <v>56</v>
      </c>
      <c r="C31" s="415" t="s">
        <v>57</v>
      </c>
      <c r="D31" s="416">
        <v>44406</v>
      </c>
      <c r="E31" s="288">
        <v>12410.75</v>
      </c>
      <c r="F31" s="288">
        <v>12305.016666666668</v>
      </c>
      <c r="G31" s="289">
        <v>12162.133333333337</v>
      </c>
      <c r="H31" s="289">
        <v>11913.516666666668</v>
      </c>
      <c r="I31" s="289">
        <v>11770.633333333337</v>
      </c>
      <c r="J31" s="289">
        <v>12553.633333333337</v>
      </c>
      <c r="K31" s="289">
        <v>12696.516666666668</v>
      </c>
      <c r="L31" s="289">
        <v>12945.133333333337</v>
      </c>
      <c r="M31" s="276">
        <v>12447.9</v>
      </c>
      <c r="N31" s="276">
        <v>12056.4</v>
      </c>
      <c r="O31" s="291">
        <v>705375</v>
      </c>
      <c r="P31" s="292">
        <v>4.8611885382985838E-2</v>
      </c>
    </row>
    <row r="32" spans="1:16" ht="15">
      <c r="A32" s="254">
        <v>22</v>
      </c>
      <c r="B32" s="342" t="s">
        <v>56</v>
      </c>
      <c r="C32" s="415" t="s">
        <v>58</v>
      </c>
      <c r="D32" s="416">
        <v>44406</v>
      </c>
      <c r="E32" s="288">
        <v>6222.9</v>
      </c>
      <c r="F32" s="288">
        <v>6238.833333333333</v>
      </c>
      <c r="G32" s="289">
        <v>6169.8166666666657</v>
      </c>
      <c r="H32" s="289">
        <v>6116.7333333333327</v>
      </c>
      <c r="I32" s="289">
        <v>6047.7166666666653</v>
      </c>
      <c r="J32" s="289">
        <v>6291.9166666666661</v>
      </c>
      <c r="K32" s="289">
        <v>6360.9333333333343</v>
      </c>
      <c r="L32" s="289">
        <v>6414.0166666666664</v>
      </c>
      <c r="M32" s="276">
        <v>6307.85</v>
      </c>
      <c r="N32" s="276">
        <v>6185.75</v>
      </c>
      <c r="O32" s="291">
        <v>4132250</v>
      </c>
      <c r="P32" s="292">
        <v>3.5197595039769526E-2</v>
      </c>
    </row>
    <row r="33" spans="1:16" ht="15">
      <c r="A33" s="254">
        <v>23</v>
      </c>
      <c r="B33" s="342" t="s">
        <v>43</v>
      </c>
      <c r="C33" s="415" t="s">
        <v>59</v>
      </c>
      <c r="D33" s="416">
        <v>44406</v>
      </c>
      <c r="E33" s="288">
        <v>2303.25</v>
      </c>
      <c r="F33" s="288">
        <v>2307.5500000000002</v>
      </c>
      <c r="G33" s="289">
        <v>2293.5000000000005</v>
      </c>
      <c r="H33" s="289">
        <v>2283.7500000000005</v>
      </c>
      <c r="I33" s="289">
        <v>2269.7000000000007</v>
      </c>
      <c r="J33" s="289">
        <v>2317.3000000000002</v>
      </c>
      <c r="K33" s="289">
        <v>2331.3499999999995</v>
      </c>
      <c r="L33" s="289">
        <v>2341.1</v>
      </c>
      <c r="M33" s="276">
        <v>2321.6</v>
      </c>
      <c r="N33" s="276">
        <v>2297.8000000000002</v>
      </c>
      <c r="O33" s="291">
        <v>1014800</v>
      </c>
      <c r="P33" s="292">
        <v>-5.8777429467084643E-3</v>
      </c>
    </row>
    <row r="34" spans="1:16" ht="15">
      <c r="A34" s="254">
        <v>24</v>
      </c>
      <c r="B34" s="342" t="s">
        <v>53</v>
      </c>
      <c r="C34" s="415" t="s">
        <v>229</v>
      </c>
      <c r="D34" s="416">
        <v>44406</v>
      </c>
      <c r="E34" s="288">
        <v>320.95</v>
      </c>
      <c r="F34" s="288">
        <v>320.73333333333335</v>
      </c>
      <c r="G34" s="289">
        <v>318.26666666666671</v>
      </c>
      <c r="H34" s="289">
        <v>315.58333333333337</v>
      </c>
      <c r="I34" s="289">
        <v>313.11666666666673</v>
      </c>
      <c r="J34" s="289">
        <v>323.41666666666669</v>
      </c>
      <c r="K34" s="289">
        <v>325.88333333333338</v>
      </c>
      <c r="L34" s="289">
        <v>328.56666666666666</v>
      </c>
      <c r="M34" s="276">
        <v>323.2</v>
      </c>
      <c r="N34" s="276">
        <v>318.05</v>
      </c>
      <c r="O34" s="291">
        <v>16423200</v>
      </c>
      <c r="P34" s="292">
        <v>2.6321709786276716E-2</v>
      </c>
    </row>
    <row r="35" spans="1:16" ht="15">
      <c r="A35" s="254">
        <v>25</v>
      </c>
      <c r="B35" s="342" t="s">
        <v>53</v>
      </c>
      <c r="C35" s="415" t="s">
        <v>60</v>
      </c>
      <c r="D35" s="416">
        <v>44406</v>
      </c>
      <c r="E35" s="288">
        <v>86.4</v>
      </c>
      <c r="F35" s="288">
        <v>85.933333333333337</v>
      </c>
      <c r="G35" s="289">
        <v>85.26666666666668</v>
      </c>
      <c r="H35" s="289">
        <v>84.13333333333334</v>
      </c>
      <c r="I35" s="289">
        <v>83.466666666666683</v>
      </c>
      <c r="J35" s="289">
        <v>87.066666666666677</v>
      </c>
      <c r="K35" s="289">
        <v>87.733333333333334</v>
      </c>
      <c r="L35" s="289">
        <v>88.866666666666674</v>
      </c>
      <c r="M35" s="276">
        <v>86.6</v>
      </c>
      <c r="N35" s="276">
        <v>84.8</v>
      </c>
      <c r="O35" s="291">
        <v>170550900</v>
      </c>
      <c r="P35" s="292">
        <v>-5.3902838427947602E-3</v>
      </c>
    </row>
    <row r="36" spans="1:16" ht="15">
      <c r="A36" s="254">
        <v>26</v>
      </c>
      <c r="B36" s="342" t="s">
        <v>49</v>
      </c>
      <c r="C36" s="415" t="s">
        <v>62</v>
      </c>
      <c r="D36" s="416">
        <v>44406</v>
      </c>
      <c r="E36" s="288">
        <v>1584.8</v>
      </c>
      <c r="F36" s="288">
        <v>1588.7333333333333</v>
      </c>
      <c r="G36" s="289">
        <v>1573.9166666666667</v>
      </c>
      <c r="H36" s="289">
        <v>1563.0333333333333</v>
      </c>
      <c r="I36" s="289">
        <v>1548.2166666666667</v>
      </c>
      <c r="J36" s="289">
        <v>1599.6166666666668</v>
      </c>
      <c r="K36" s="289">
        <v>1614.4333333333334</v>
      </c>
      <c r="L36" s="289">
        <v>1625.3166666666668</v>
      </c>
      <c r="M36" s="276">
        <v>1603.55</v>
      </c>
      <c r="N36" s="276">
        <v>1577.85</v>
      </c>
      <c r="O36" s="291">
        <v>1549350</v>
      </c>
      <c r="P36" s="292">
        <v>3.224624404543789E-2</v>
      </c>
    </row>
    <row r="37" spans="1:16" ht="15">
      <c r="A37" s="254">
        <v>27</v>
      </c>
      <c r="B37" s="342" t="s">
        <v>63</v>
      </c>
      <c r="C37" s="415" t="s">
        <v>64</v>
      </c>
      <c r="D37" s="416">
        <v>44406</v>
      </c>
      <c r="E37" s="288">
        <v>183</v>
      </c>
      <c r="F37" s="288">
        <v>181.81666666666669</v>
      </c>
      <c r="G37" s="289">
        <v>180.28333333333339</v>
      </c>
      <c r="H37" s="289">
        <v>177.56666666666669</v>
      </c>
      <c r="I37" s="289">
        <v>176.03333333333339</v>
      </c>
      <c r="J37" s="289">
        <v>184.53333333333339</v>
      </c>
      <c r="K37" s="289">
        <v>186.06666666666669</v>
      </c>
      <c r="L37" s="289">
        <v>188.78333333333339</v>
      </c>
      <c r="M37" s="276">
        <v>183.35</v>
      </c>
      <c r="N37" s="276">
        <v>179.1</v>
      </c>
      <c r="O37" s="291">
        <v>25973000</v>
      </c>
      <c r="P37" s="292">
        <v>-8.2704585026117244E-3</v>
      </c>
    </row>
    <row r="38" spans="1:16" ht="15">
      <c r="A38" s="254">
        <v>28</v>
      </c>
      <c r="B38" s="342" t="s">
        <v>49</v>
      </c>
      <c r="C38" s="415" t="s">
        <v>65</v>
      </c>
      <c r="D38" s="416">
        <v>44406</v>
      </c>
      <c r="E38" s="288">
        <v>848.65</v>
      </c>
      <c r="F38" s="288">
        <v>839.38333333333333</v>
      </c>
      <c r="G38" s="289">
        <v>827.26666666666665</v>
      </c>
      <c r="H38" s="289">
        <v>805.88333333333333</v>
      </c>
      <c r="I38" s="289">
        <v>793.76666666666665</v>
      </c>
      <c r="J38" s="289">
        <v>860.76666666666665</v>
      </c>
      <c r="K38" s="289">
        <v>872.88333333333321</v>
      </c>
      <c r="L38" s="289">
        <v>894.26666666666665</v>
      </c>
      <c r="M38" s="276">
        <v>851.5</v>
      </c>
      <c r="N38" s="276">
        <v>818</v>
      </c>
      <c r="O38" s="291">
        <v>3300000</v>
      </c>
      <c r="P38" s="292">
        <v>0.17831893165750196</v>
      </c>
    </row>
    <row r="39" spans="1:16" ht="15">
      <c r="A39" s="254">
        <v>29</v>
      </c>
      <c r="B39" s="342" t="s">
        <v>43</v>
      </c>
      <c r="C39" s="415" t="s">
        <v>66</v>
      </c>
      <c r="D39" s="416">
        <v>44406</v>
      </c>
      <c r="E39" s="288">
        <v>805.85</v>
      </c>
      <c r="F39" s="288">
        <v>793.83333333333337</v>
      </c>
      <c r="G39" s="289">
        <v>778.66666666666674</v>
      </c>
      <c r="H39" s="289">
        <v>751.48333333333335</v>
      </c>
      <c r="I39" s="289">
        <v>736.31666666666672</v>
      </c>
      <c r="J39" s="289">
        <v>821.01666666666677</v>
      </c>
      <c r="K39" s="289">
        <v>836.18333333333351</v>
      </c>
      <c r="L39" s="289">
        <v>863.36666666666679</v>
      </c>
      <c r="M39" s="276">
        <v>809</v>
      </c>
      <c r="N39" s="276">
        <v>766.65</v>
      </c>
      <c r="O39" s="291">
        <v>6030000</v>
      </c>
      <c r="P39" s="292">
        <v>0.115736885928393</v>
      </c>
    </row>
    <row r="40" spans="1:16" ht="15">
      <c r="A40" s="254">
        <v>30</v>
      </c>
      <c r="B40" s="342" t="s">
        <v>67</v>
      </c>
      <c r="C40" s="415" t="s">
        <v>68</v>
      </c>
      <c r="D40" s="416">
        <v>44406</v>
      </c>
      <c r="E40" s="288">
        <v>530.70000000000005</v>
      </c>
      <c r="F40" s="288">
        <v>529.81666666666672</v>
      </c>
      <c r="G40" s="289">
        <v>527.78333333333342</v>
      </c>
      <c r="H40" s="289">
        <v>524.86666666666667</v>
      </c>
      <c r="I40" s="289">
        <v>522.83333333333337</v>
      </c>
      <c r="J40" s="289">
        <v>532.73333333333346</v>
      </c>
      <c r="K40" s="289">
        <v>534.76666666666677</v>
      </c>
      <c r="L40" s="289">
        <v>537.68333333333351</v>
      </c>
      <c r="M40" s="276">
        <v>531.85</v>
      </c>
      <c r="N40" s="276">
        <v>526.9</v>
      </c>
      <c r="O40" s="291">
        <v>109257126</v>
      </c>
      <c r="P40" s="292">
        <v>-2.4718284260268994E-2</v>
      </c>
    </row>
    <row r="41" spans="1:16" ht="15">
      <c r="A41" s="254">
        <v>31</v>
      </c>
      <c r="B41" s="342" t="s">
        <v>63</v>
      </c>
      <c r="C41" s="415" t="s">
        <v>69</v>
      </c>
      <c r="D41" s="416">
        <v>44406</v>
      </c>
      <c r="E41" s="288">
        <v>68.150000000000006</v>
      </c>
      <c r="F41" s="288">
        <v>66.916666666666671</v>
      </c>
      <c r="G41" s="289">
        <v>65.283333333333346</v>
      </c>
      <c r="H41" s="289">
        <v>62.416666666666671</v>
      </c>
      <c r="I41" s="289">
        <v>60.783333333333346</v>
      </c>
      <c r="J41" s="289">
        <v>69.783333333333346</v>
      </c>
      <c r="K41" s="289">
        <v>71.416666666666671</v>
      </c>
      <c r="L41" s="289">
        <v>74.283333333333346</v>
      </c>
      <c r="M41" s="276">
        <v>68.55</v>
      </c>
      <c r="N41" s="276">
        <v>64.05</v>
      </c>
      <c r="O41" s="291">
        <v>113158500</v>
      </c>
      <c r="P41" s="292">
        <v>0.13442105263157894</v>
      </c>
    </row>
    <row r="42" spans="1:16" ht="15">
      <c r="A42" s="254">
        <v>32</v>
      </c>
      <c r="B42" s="342" t="s">
        <v>51</v>
      </c>
      <c r="C42" s="415" t="s">
        <v>70</v>
      </c>
      <c r="D42" s="416">
        <v>44406</v>
      </c>
      <c r="E42" s="288">
        <v>392.9</v>
      </c>
      <c r="F42" s="288">
        <v>391.23333333333335</v>
      </c>
      <c r="G42" s="289">
        <v>387.86666666666667</v>
      </c>
      <c r="H42" s="289">
        <v>382.83333333333331</v>
      </c>
      <c r="I42" s="289">
        <v>379.46666666666664</v>
      </c>
      <c r="J42" s="289">
        <v>396.26666666666671</v>
      </c>
      <c r="K42" s="289">
        <v>399.63333333333338</v>
      </c>
      <c r="L42" s="289">
        <v>404.66666666666674</v>
      </c>
      <c r="M42" s="276">
        <v>394.6</v>
      </c>
      <c r="N42" s="276">
        <v>386.2</v>
      </c>
      <c r="O42" s="291">
        <v>16369100</v>
      </c>
      <c r="P42" s="292">
        <v>-2.8926183653977349E-2</v>
      </c>
    </row>
    <row r="43" spans="1:16" ht="15">
      <c r="A43" s="254">
        <v>33</v>
      </c>
      <c r="B43" s="342" t="s">
        <v>43</v>
      </c>
      <c r="C43" s="415" t="s">
        <v>71</v>
      </c>
      <c r="D43" s="416">
        <v>44406</v>
      </c>
      <c r="E43" s="288">
        <v>15467.3</v>
      </c>
      <c r="F43" s="288">
        <v>15422.5</v>
      </c>
      <c r="G43" s="289">
        <v>15325</v>
      </c>
      <c r="H43" s="289">
        <v>15182.7</v>
      </c>
      <c r="I43" s="289">
        <v>15085.2</v>
      </c>
      <c r="J43" s="289">
        <v>15564.8</v>
      </c>
      <c r="K43" s="289">
        <v>15662.3</v>
      </c>
      <c r="L43" s="289">
        <v>15804.599999999999</v>
      </c>
      <c r="M43" s="276">
        <v>15520</v>
      </c>
      <c r="N43" s="276">
        <v>15280.2</v>
      </c>
      <c r="O43" s="291">
        <v>140350</v>
      </c>
      <c r="P43" s="292">
        <v>-3.3069238718566998E-2</v>
      </c>
    </row>
    <row r="44" spans="1:16" ht="15">
      <c r="A44" s="254">
        <v>34</v>
      </c>
      <c r="B44" s="342" t="s">
        <v>72</v>
      </c>
      <c r="C44" s="415" t="s">
        <v>73</v>
      </c>
      <c r="D44" s="416">
        <v>44406</v>
      </c>
      <c r="E44" s="288">
        <v>461.9</v>
      </c>
      <c r="F44" s="288">
        <v>459.71666666666664</v>
      </c>
      <c r="G44" s="289">
        <v>456.98333333333329</v>
      </c>
      <c r="H44" s="289">
        <v>452.06666666666666</v>
      </c>
      <c r="I44" s="289">
        <v>449.33333333333331</v>
      </c>
      <c r="J44" s="289">
        <v>464.63333333333327</v>
      </c>
      <c r="K44" s="289">
        <v>467.36666666666662</v>
      </c>
      <c r="L44" s="289">
        <v>472.28333333333325</v>
      </c>
      <c r="M44" s="276">
        <v>462.45</v>
      </c>
      <c r="N44" s="276">
        <v>454.8</v>
      </c>
      <c r="O44" s="291">
        <v>34651800</v>
      </c>
      <c r="P44" s="292">
        <v>1.6650189916228731E-3</v>
      </c>
    </row>
    <row r="45" spans="1:16" ht="15">
      <c r="A45" s="254">
        <v>35</v>
      </c>
      <c r="B45" s="342" t="s">
        <v>49</v>
      </c>
      <c r="C45" s="415" t="s">
        <v>74</v>
      </c>
      <c r="D45" s="416">
        <v>44406</v>
      </c>
      <c r="E45" s="288">
        <v>3547.15</v>
      </c>
      <c r="F45" s="288">
        <v>3540.7333333333336</v>
      </c>
      <c r="G45" s="289">
        <v>3522.4666666666672</v>
      </c>
      <c r="H45" s="289">
        <v>3497.7833333333338</v>
      </c>
      <c r="I45" s="289">
        <v>3479.5166666666673</v>
      </c>
      <c r="J45" s="289">
        <v>3565.416666666667</v>
      </c>
      <c r="K45" s="289">
        <v>3583.6833333333334</v>
      </c>
      <c r="L45" s="289">
        <v>3608.3666666666668</v>
      </c>
      <c r="M45" s="276">
        <v>3559</v>
      </c>
      <c r="N45" s="276">
        <v>3516.05</v>
      </c>
      <c r="O45" s="291">
        <v>2359600</v>
      </c>
      <c r="P45" s="292">
        <v>-1.3462664102349696E-2</v>
      </c>
    </row>
    <row r="46" spans="1:16" ht="15">
      <c r="A46" s="254">
        <v>36</v>
      </c>
      <c r="B46" s="342" t="s">
        <v>51</v>
      </c>
      <c r="C46" s="415" t="s">
        <v>75</v>
      </c>
      <c r="D46" s="416">
        <v>44406</v>
      </c>
      <c r="E46" s="288">
        <v>637.70000000000005</v>
      </c>
      <c r="F46" s="288">
        <v>635.4666666666667</v>
      </c>
      <c r="G46" s="289">
        <v>631.63333333333344</v>
      </c>
      <c r="H46" s="289">
        <v>625.56666666666672</v>
      </c>
      <c r="I46" s="289">
        <v>621.73333333333346</v>
      </c>
      <c r="J46" s="289">
        <v>641.53333333333342</v>
      </c>
      <c r="K46" s="289">
        <v>645.36666666666667</v>
      </c>
      <c r="L46" s="289">
        <v>651.43333333333339</v>
      </c>
      <c r="M46" s="276">
        <v>639.29999999999995</v>
      </c>
      <c r="N46" s="276">
        <v>629.4</v>
      </c>
      <c r="O46" s="291">
        <v>25665200</v>
      </c>
      <c r="P46" s="292">
        <v>1.1970853573907009E-2</v>
      </c>
    </row>
    <row r="47" spans="1:16" ht="15">
      <c r="A47" s="254">
        <v>37</v>
      </c>
      <c r="B47" s="342" t="s">
        <v>53</v>
      </c>
      <c r="C47" s="415" t="s">
        <v>76</v>
      </c>
      <c r="D47" s="416">
        <v>44406</v>
      </c>
      <c r="E47" s="288">
        <v>155.4</v>
      </c>
      <c r="F47" s="288">
        <v>154.66666666666666</v>
      </c>
      <c r="G47" s="289">
        <v>153.48333333333332</v>
      </c>
      <c r="H47" s="289">
        <v>151.56666666666666</v>
      </c>
      <c r="I47" s="289">
        <v>150.38333333333333</v>
      </c>
      <c r="J47" s="289">
        <v>156.58333333333331</v>
      </c>
      <c r="K47" s="289">
        <v>157.76666666666665</v>
      </c>
      <c r="L47" s="289">
        <v>159.68333333333331</v>
      </c>
      <c r="M47" s="276">
        <v>155.85</v>
      </c>
      <c r="N47" s="276">
        <v>152.75</v>
      </c>
      <c r="O47" s="291">
        <v>58093200</v>
      </c>
      <c r="P47" s="292">
        <v>-5.0864699898270603E-3</v>
      </c>
    </row>
    <row r="48" spans="1:16" ht="15">
      <c r="A48" s="254">
        <v>38</v>
      </c>
      <c r="B48" s="342" t="s">
        <v>56</v>
      </c>
      <c r="C48" s="415" t="s">
        <v>81</v>
      </c>
      <c r="D48" s="416">
        <v>44406</v>
      </c>
      <c r="E48" s="288">
        <v>519.9</v>
      </c>
      <c r="F48" s="288">
        <v>522.2833333333333</v>
      </c>
      <c r="G48" s="289">
        <v>513.36666666666656</v>
      </c>
      <c r="H48" s="289">
        <v>506.83333333333326</v>
      </c>
      <c r="I48" s="289">
        <v>497.91666666666652</v>
      </c>
      <c r="J48" s="289">
        <v>528.81666666666661</v>
      </c>
      <c r="K48" s="289">
        <v>537.73333333333335</v>
      </c>
      <c r="L48" s="289">
        <v>544.26666666666665</v>
      </c>
      <c r="M48" s="276">
        <v>531.20000000000005</v>
      </c>
      <c r="N48" s="276">
        <v>515.75</v>
      </c>
      <c r="O48" s="291">
        <v>9241250</v>
      </c>
      <c r="P48" s="292">
        <v>-3.1822943949711892E-2</v>
      </c>
    </row>
    <row r="49" spans="1:16" ht="15">
      <c r="A49" s="254">
        <v>39</v>
      </c>
      <c r="B49" s="357" t="s">
        <v>51</v>
      </c>
      <c r="C49" s="415" t="s">
        <v>82</v>
      </c>
      <c r="D49" s="416">
        <v>44406</v>
      </c>
      <c r="E49" s="288">
        <v>969.4</v>
      </c>
      <c r="F49" s="288">
        <v>969.4</v>
      </c>
      <c r="G49" s="289">
        <v>965.5</v>
      </c>
      <c r="H49" s="289">
        <v>961.6</v>
      </c>
      <c r="I49" s="289">
        <v>957.7</v>
      </c>
      <c r="J49" s="289">
        <v>973.3</v>
      </c>
      <c r="K49" s="289">
        <v>977.19999999999982</v>
      </c>
      <c r="L49" s="289">
        <v>981.09999999999991</v>
      </c>
      <c r="M49" s="276">
        <v>973.3</v>
      </c>
      <c r="N49" s="276">
        <v>965.5</v>
      </c>
      <c r="O49" s="291">
        <v>9711000</v>
      </c>
      <c r="P49" s="292">
        <v>2.5676232321845394E-2</v>
      </c>
    </row>
    <row r="50" spans="1:16" ht="15">
      <c r="A50" s="254">
        <v>40</v>
      </c>
      <c r="B50" s="342" t="s">
        <v>39</v>
      </c>
      <c r="C50" s="415" t="s">
        <v>83</v>
      </c>
      <c r="D50" s="416">
        <v>44406</v>
      </c>
      <c r="E50" s="288">
        <v>148.05000000000001</v>
      </c>
      <c r="F50" s="288">
        <v>147.76666666666668</v>
      </c>
      <c r="G50" s="289">
        <v>147.13333333333335</v>
      </c>
      <c r="H50" s="289">
        <v>146.21666666666667</v>
      </c>
      <c r="I50" s="289">
        <v>145.58333333333334</v>
      </c>
      <c r="J50" s="289">
        <v>148.68333333333337</v>
      </c>
      <c r="K50" s="289">
        <v>149.31666666666669</v>
      </c>
      <c r="L50" s="289">
        <v>150.23333333333338</v>
      </c>
      <c r="M50" s="276">
        <v>148.4</v>
      </c>
      <c r="N50" s="276">
        <v>146.85</v>
      </c>
      <c r="O50" s="291">
        <v>59917200</v>
      </c>
      <c r="P50" s="292">
        <v>2.6003232834352378E-3</v>
      </c>
    </row>
    <row r="51" spans="1:16" ht="15">
      <c r="A51" s="254">
        <v>41</v>
      </c>
      <c r="B51" s="342" t="s">
        <v>106</v>
      </c>
      <c r="C51" s="415" t="s">
        <v>798</v>
      </c>
      <c r="D51" s="416">
        <v>44406</v>
      </c>
      <c r="E51" s="288">
        <v>4214.3</v>
      </c>
      <c r="F51" s="288">
        <v>4180.3</v>
      </c>
      <c r="G51" s="289">
        <v>4140</v>
      </c>
      <c r="H51" s="289">
        <v>4065.7</v>
      </c>
      <c r="I51" s="289">
        <v>4025.3999999999996</v>
      </c>
      <c r="J51" s="289">
        <v>4254.6000000000004</v>
      </c>
      <c r="K51" s="289">
        <v>4294.9000000000015</v>
      </c>
      <c r="L51" s="289">
        <v>4369.2000000000007</v>
      </c>
      <c r="M51" s="276">
        <v>4220.6000000000004</v>
      </c>
      <c r="N51" s="276">
        <v>4106</v>
      </c>
      <c r="O51" s="291">
        <v>502800</v>
      </c>
      <c r="P51" s="292">
        <v>1.7813765182186234E-2</v>
      </c>
    </row>
    <row r="52" spans="1:16" ht="15">
      <c r="A52" s="254">
        <v>42</v>
      </c>
      <c r="B52" s="342" t="s">
        <v>49</v>
      </c>
      <c r="C52" s="415" t="s">
        <v>84</v>
      </c>
      <c r="D52" s="416">
        <v>44406</v>
      </c>
      <c r="E52" s="288">
        <v>1729.95</v>
      </c>
      <c r="F52" s="288">
        <v>1716.6166666666668</v>
      </c>
      <c r="G52" s="289">
        <v>1698.9833333333336</v>
      </c>
      <c r="H52" s="289">
        <v>1668.0166666666669</v>
      </c>
      <c r="I52" s="289">
        <v>1650.3833333333337</v>
      </c>
      <c r="J52" s="289">
        <v>1747.5833333333335</v>
      </c>
      <c r="K52" s="289">
        <v>1765.2166666666667</v>
      </c>
      <c r="L52" s="289">
        <v>1796.1833333333334</v>
      </c>
      <c r="M52" s="276">
        <v>1734.25</v>
      </c>
      <c r="N52" s="276">
        <v>1685.65</v>
      </c>
      <c r="O52" s="291">
        <v>2371250</v>
      </c>
      <c r="P52" s="292">
        <v>-1.5547805870386516E-2</v>
      </c>
    </row>
    <row r="53" spans="1:16" ht="15">
      <c r="A53" s="254">
        <v>43</v>
      </c>
      <c r="B53" s="342" t="s">
        <v>39</v>
      </c>
      <c r="C53" s="415" t="s">
        <v>85</v>
      </c>
      <c r="D53" s="416">
        <v>44406</v>
      </c>
      <c r="E53" s="288">
        <v>695.3</v>
      </c>
      <c r="F53" s="288">
        <v>696.94999999999993</v>
      </c>
      <c r="G53" s="289">
        <v>687.39999999999986</v>
      </c>
      <c r="H53" s="289">
        <v>679.49999999999989</v>
      </c>
      <c r="I53" s="289">
        <v>669.94999999999982</v>
      </c>
      <c r="J53" s="289">
        <v>704.84999999999991</v>
      </c>
      <c r="K53" s="289">
        <v>714.39999999999986</v>
      </c>
      <c r="L53" s="289">
        <v>722.3</v>
      </c>
      <c r="M53" s="276">
        <v>706.5</v>
      </c>
      <c r="N53" s="276">
        <v>689.05</v>
      </c>
      <c r="O53" s="291">
        <v>6586482</v>
      </c>
      <c r="P53" s="292">
        <v>-4.9586776859504135E-3</v>
      </c>
    </row>
    <row r="54" spans="1:16" ht="15">
      <c r="A54" s="254">
        <v>44</v>
      </c>
      <c r="B54" s="357" t="s">
        <v>39</v>
      </c>
      <c r="C54" s="415" t="s">
        <v>232</v>
      </c>
      <c r="D54" s="416">
        <v>44406</v>
      </c>
      <c r="E54" s="288">
        <v>897.9</v>
      </c>
      <c r="F54" s="288">
        <v>901.08333333333337</v>
      </c>
      <c r="G54" s="289">
        <v>891.81666666666672</v>
      </c>
      <c r="H54" s="289">
        <v>885.73333333333335</v>
      </c>
      <c r="I54" s="289">
        <v>876.4666666666667</v>
      </c>
      <c r="J54" s="289">
        <v>907.16666666666674</v>
      </c>
      <c r="K54" s="289">
        <v>916.43333333333339</v>
      </c>
      <c r="L54" s="289">
        <v>922.51666666666677</v>
      </c>
      <c r="M54" s="276">
        <v>910.35</v>
      </c>
      <c r="N54" s="276">
        <v>895</v>
      </c>
      <c r="O54" s="291">
        <v>653750</v>
      </c>
      <c r="P54" s="292">
        <v>0.10922587486744433</v>
      </c>
    </row>
    <row r="55" spans="1:16" ht="15">
      <c r="A55" s="254">
        <v>45</v>
      </c>
      <c r="B55" s="342" t="s">
        <v>53</v>
      </c>
      <c r="C55" s="415" t="s">
        <v>231</v>
      </c>
      <c r="D55" s="416">
        <v>44406</v>
      </c>
      <c r="E55" s="288">
        <v>165.85</v>
      </c>
      <c r="F55" s="288">
        <v>166.04999999999998</v>
      </c>
      <c r="G55" s="289">
        <v>164.79999999999995</v>
      </c>
      <c r="H55" s="289">
        <v>163.74999999999997</v>
      </c>
      <c r="I55" s="289">
        <v>162.49999999999994</v>
      </c>
      <c r="J55" s="289">
        <v>167.09999999999997</v>
      </c>
      <c r="K55" s="289">
        <v>168.35000000000002</v>
      </c>
      <c r="L55" s="289">
        <v>169.39999999999998</v>
      </c>
      <c r="M55" s="276">
        <v>167.3</v>
      </c>
      <c r="N55" s="276">
        <v>165</v>
      </c>
      <c r="O55" s="291">
        <v>11563000</v>
      </c>
      <c r="P55" s="292">
        <v>3.4961154273029968E-2</v>
      </c>
    </row>
    <row r="56" spans="1:16" ht="15">
      <c r="A56" s="254">
        <v>46</v>
      </c>
      <c r="B56" s="342" t="s">
        <v>63</v>
      </c>
      <c r="C56" s="415" t="s">
        <v>86</v>
      </c>
      <c r="D56" s="416">
        <v>44406</v>
      </c>
      <c r="E56" s="288">
        <v>872.4</v>
      </c>
      <c r="F56" s="288">
        <v>875.13333333333333</v>
      </c>
      <c r="G56" s="289">
        <v>862.76666666666665</v>
      </c>
      <c r="H56" s="289">
        <v>853.13333333333333</v>
      </c>
      <c r="I56" s="289">
        <v>840.76666666666665</v>
      </c>
      <c r="J56" s="289">
        <v>884.76666666666665</v>
      </c>
      <c r="K56" s="289">
        <v>897.13333333333321</v>
      </c>
      <c r="L56" s="289">
        <v>906.76666666666665</v>
      </c>
      <c r="M56" s="276">
        <v>887.5</v>
      </c>
      <c r="N56" s="276">
        <v>865.5</v>
      </c>
      <c r="O56" s="291">
        <v>3055200</v>
      </c>
      <c r="P56" s="292">
        <v>-7.8492935635792783E-4</v>
      </c>
    </row>
    <row r="57" spans="1:16" ht="15">
      <c r="A57" s="254">
        <v>47</v>
      </c>
      <c r="B57" s="342" t="s">
        <v>49</v>
      </c>
      <c r="C57" s="415" t="s">
        <v>87</v>
      </c>
      <c r="D57" s="416">
        <v>44406</v>
      </c>
      <c r="E57" s="288">
        <v>596.70000000000005</v>
      </c>
      <c r="F57" s="288">
        <v>595.56666666666672</v>
      </c>
      <c r="G57" s="289">
        <v>592.68333333333339</v>
      </c>
      <c r="H57" s="289">
        <v>588.66666666666663</v>
      </c>
      <c r="I57" s="289">
        <v>585.7833333333333</v>
      </c>
      <c r="J57" s="289">
        <v>599.58333333333348</v>
      </c>
      <c r="K57" s="289">
        <v>602.46666666666692</v>
      </c>
      <c r="L57" s="289">
        <v>606.48333333333358</v>
      </c>
      <c r="M57" s="276">
        <v>598.45000000000005</v>
      </c>
      <c r="N57" s="276">
        <v>591.54999999999995</v>
      </c>
      <c r="O57" s="291">
        <v>7941250</v>
      </c>
      <c r="P57" s="292">
        <v>4.7244094488188977E-4</v>
      </c>
    </row>
    <row r="58" spans="1:16" ht="15">
      <c r="A58" s="254">
        <v>48</v>
      </c>
      <c r="B58" s="342" t="s">
        <v>813</v>
      </c>
      <c r="C58" s="415" t="s">
        <v>339</v>
      </c>
      <c r="D58" s="416">
        <v>44406</v>
      </c>
      <c r="E58" s="288">
        <v>1949.2</v>
      </c>
      <c r="F58" s="288">
        <v>1934.7166666666665</v>
      </c>
      <c r="G58" s="289">
        <v>1914.4333333333329</v>
      </c>
      <c r="H58" s="289">
        <v>1879.6666666666665</v>
      </c>
      <c r="I58" s="289">
        <v>1859.383333333333</v>
      </c>
      <c r="J58" s="289">
        <v>1969.4833333333329</v>
      </c>
      <c r="K58" s="289">
        <v>1989.7666666666662</v>
      </c>
      <c r="L58" s="289">
        <v>2024.5333333333328</v>
      </c>
      <c r="M58" s="276">
        <v>1955</v>
      </c>
      <c r="N58" s="276">
        <v>1899.95</v>
      </c>
      <c r="O58" s="291">
        <v>3229500</v>
      </c>
      <c r="P58" s="292">
        <v>3.4267413931144915E-2</v>
      </c>
    </row>
    <row r="59" spans="1:16" ht="15">
      <c r="A59" s="254">
        <v>49</v>
      </c>
      <c r="B59" s="342" t="s">
        <v>51</v>
      </c>
      <c r="C59" s="415" t="s">
        <v>90</v>
      </c>
      <c r="D59" s="416">
        <v>44406</v>
      </c>
      <c r="E59" s="288">
        <v>4574.95</v>
      </c>
      <c r="F59" s="288">
        <v>4553.6166666666659</v>
      </c>
      <c r="G59" s="289">
        <v>4522.3833333333314</v>
      </c>
      <c r="H59" s="289">
        <v>4469.8166666666657</v>
      </c>
      <c r="I59" s="289">
        <v>4438.5833333333312</v>
      </c>
      <c r="J59" s="289">
        <v>4606.1833333333316</v>
      </c>
      <c r="K59" s="289">
        <v>4637.416666666667</v>
      </c>
      <c r="L59" s="289">
        <v>4689.9833333333318</v>
      </c>
      <c r="M59" s="276">
        <v>4584.8500000000004</v>
      </c>
      <c r="N59" s="276">
        <v>4501.05</v>
      </c>
      <c r="O59" s="291">
        <v>2327800</v>
      </c>
      <c r="P59" s="292">
        <v>2.0662935858803272E-3</v>
      </c>
    </row>
    <row r="60" spans="1:16" ht="15">
      <c r="A60" s="254">
        <v>50</v>
      </c>
      <c r="B60" s="342" t="s">
        <v>91</v>
      </c>
      <c r="C60" s="415" t="s">
        <v>92</v>
      </c>
      <c r="D60" s="416">
        <v>44406</v>
      </c>
      <c r="E60" s="288">
        <v>296.35000000000002</v>
      </c>
      <c r="F60" s="288">
        <v>295.33333333333331</v>
      </c>
      <c r="G60" s="289">
        <v>291.26666666666665</v>
      </c>
      <c r="H60" s="289">
        <v>286.18333333333334</v>
      </c>
      <c r="I60" s="289">
        <v>282.11666666666667</v>
      </c>
      <c r="J60" s="289">
        <v>300.41666666666663</v>
      </c>
      <c r="K60" s="289">
        <v>304.48333333333335</v>
      </c>
      <c r="L60" s="289">
        <v>309.56666666666661</v>
      </c>
      <c r="M60" s="276">
        <v>299.39999999999998</v>
      </c>
      <c r="N60" s="276">
        <v>290.25</v>
      </c>
      <c r="O60" s="291">
        <v>36230700</v>
      </c>
      <c r="P60" s="292">
        <v>2.1777570963238714E-2</v>
      </c>
    </row>
    <row r="61" spans="1:16" ht="15">
      <c r="A61" s="254">
        <v>51</v>
      </c>
      <c r="B61" s="342" t="s">
        <v>51</v>
      </c>
      <c r="C61" s="415" t="s">
        <v>93</v>
      </c>
      <c r="D61" s="416">
        <v>44406</v>
      </c>
      <c r="E61" s="288">
        <v>5549.45</v>
      </c>
      <c r="F61" s="288">
        <v>5554.05</v>
      </c>
      <c r="G61" s="289">
        <v>5510.4000000000005</v>
      </c>
      <c r="H61" s="289">
        <v>5471.35</v>
      </c>
      <c r="I61" s="289">
        <v>5427.7000000000007</v>
      </c>
      <c r="J61" s="289">
        <v>5593.1</v>
      </c>
      <c r="K61" s="289">
        <v>5636.75</v>
      </c>
      <c r="L61" s="289">
        <v>5675.8</v>
      </c>
      <c r="M61" s="276">
        <v>5597.7</v>
      </c>
      <c r="N61" s="276">
        <v>5515</v>
      </c>
      <c r="O61" s="291">
        <v>2313500</v>
      </c>
      <c r="P61" s="292">
        <v>-2.5073746312684365E-2</v>
      </c>
    </row>
    <row r="62" spans="1:16" ht="15">
      <c r="A62" s="254">
        <v>52</v>
      </c>
      <c r="B62" s="342" t="s">
        <v>43</v>
      </c>
      <c r="C62" s="415" t="s">
        <v>94</v>
      </c>
      <c r="D62" s="416">
        <v>44406</v>
      </c>
      <c r="E62" s="288">
        <v>2704.15</v>
      </c>
      <c r="F62" s="288">
        <v>2706.5833333333335</v>
      </c>
      <c r="G62" s="289">
        <v>2686.8166666666671</v>
      </c>
      <c r="H62" s="289">
        <v>2669.4833333333336</v>
      </c>
      <c r="I62" s="289">
        <v>2649.7166666666672</v>
      </c>
      <c r="J62" s="289">
        <v>2723.916666666667</v>
      </c>
      <c r="K62" s="289">
        <v>2743.6833333333334</v>
      </c>
      <c r="L62" s="289">
        <v>2761.0166666666669</v>
      </c>
      <c r="M62" s="276">
        <v>2726.35</v>
      </c>
      <c r="N62" s="276">
        <v>2689.25</v>
      </c>
      <c r="O62" s="291">
        <v>2033150</v>
      </c>
      <c r="P62" s="292">
        <v>4.8434526898460473E-3</v>
      </c>
    </row>
    <row r="63" spans="1:16" ht="15">
      <c r="A63" s="254">
        <v>53</v>
      </c>
      <c r="B63" s="342" t="s">
        <v>43</v>
      </c>
      <c r="C63" s="415" t="s">
        <v>96</v>
      </c>
      <c r="D63" s="416">
        <v>44406</v>
      </c>
      <c r="E63" s="288">
        <v>1201.5</v>
      </c>
      <c r="F63" s="288">
        <v>1195.6333333333334</v>
      </c>
      <c r="G63" s="289">
        <v>1186.4666666666669</v>
      </c>
      <c r="H63" s="289">
        <v>1171.4333333333334</v>
      </c>
      <c r="I63" s="289">
        <v>1162.2666666666669</v>
      </c>
      <c r="J63" s="289">
        <v>1210.666666666667</v>
      </c>
      <c r="K63" s="289">
        <v>1219.8333333333335</v>
      </c>
      <c r="L63" s="289">
        <v>1234.866666666667</v>
      </c>
      <c r="M63" s="276">
        <v>1204.8</v>
      </c>
      <c r="N63" s="276">
        <v>1180.5999999999999</v>
      </c>
      <c r="O63" s="291">
        <v>5009400</v>
      </c>
      <c r="P63" s="292">
        <v>-5.3910875662200063E-2</v>
      </c>
    </row>
    <row r="64" spans="1:16" ht="15">
      <c r="A64" s="254">
        <v>54</v>
      </c>
      <c r="B64" s="342" t="s">
        <v>43</v>
      </c>
      <c r="C64" s="415" t="s">
        <v>97</v>
      </c>
      <c r="D64" s="416">
        <v>44406</v>
      </c>
      <c r="E64" s="288">
        <v>183.9</v>
      </c>
      <c r="F64" s="288">
        <v>183.16666666666666</v>
      </c>
      <c r="G64" s="289">
        <v>182.2833333333333</v>
      </c>
      <c r="H64" s="289">
        <v>180.66666666666666</v>
      </c>
      <c r="I64" s="289">
        <v>179.7833333333333</v>
      </c>
      <c r="J64" s="289">
        <v>184.7833333333333</v>
      </c>
      <c r="K64" s="289">
        <v>185.66666666666669</v>
      </c>
      <c r="L64" s="289">
        <v>187.2833333333333</v>
      </c>
      <c r="M64" s="276">
        <v>184.05</v>
      </c>
      <c r="N64" s="276">
        <v>181.55</v>
      </c>
      <c r="O64" s="291">
        <v>15044400</v>
      </c>
      <c r="P64" s="292">
        <v>9.5808383233532933E-4</v>
      </c>
    </row>
    <row r="65" spans="1:16" ht="15">
      <c r="A65" s="254">
        <v>55</v>
      </c>
      <c r="B65" s="342" t="s">
        <v>53</v>
      </c>
      <c r="C65" s="415" t="s">
        <v>98</v>
      </c>
      <c r="D65" s="416">
        <v>44406</v>
      </c>
      <c r="E65" s="288">
        <v>86.65</v>
      </c>
      <c r="F65" s="288">
        <v>86.483333333333348</v>
      </c>
      <c r="G65" s="289">
        <v>85.766666666666694</v>
      </c>
      <c r="H65" s="289">
        <v>84.88333333333334</v>
      </c>
      <c r="I65" s="289">
        <v>84.166666666666686</v>
      </c>
      <c r="J65" s="289">
        <v>87.366666666666703</v>
      </c>
      <c r="K65" s="289">
        <v>88.083333333333343</v>
      </c>
      <c r="L65" s="289">
        <v>88.966666666666711</v>
      </c>
      <c r="M65" s="276">
        <v>87.2</v>
      </c>
      <c r="N65" s="276">
        <v>85.6</v>
      </c>
      <c r="O65" s="291">
        <v>80250000</v>
      </c>
      <c r="P65" s="292">
        <v>1.300176723049735E-2</v>
      </c>
    </row>
    <row r="66" spans="1:16" ht="15">
      <c r="A66" s="254">
        <v>56</v>
      </c>
      <c r="B66" s="357" t="s">
        <v>72</v>
      </c>
      <c r="C66" s="415" t="s">
        <v>99</v>
      </c>
      <c r="D66" s="416">
        <v>44406</v>
      </c>
      <c r="E66" s="288">
        <v>150.80000000000001</v>
      </c>
      <c r="F66" s="288">
        <v>150.83333333333334</v>
      </c>
      <c r="G66" s="289">
        <v>149.26666666666668</v>
      </c>
      <c r="H66" s="289">
        <v>147.73333333333335</v>
      </c>
      <c r="I66" s="289">
        <v>146.16666666666669</v>
      </c>
      <c r="J66" s="289">
        <v>152.36666666666667</v>
      </c>
      <c r="K66" s="289">
        <v>153.93333333333334</v>
      </c>
      <c r="L66" s="289">
        <v>155.46666666666667</v>
      </c>
      <c r="M66" s="276">
        <v>152.4</v>
      </c>
      <c r="N66" s="276">
        <v>149.30000000000001</v>
      </c>
      <c r="O66" s="291">
        <v>30457300</v>
      </c>
      <c r="P66" s="292">
        <v>4.9831791421362487E-2</v>
      </c>
    </row>
    <row r="67" spans="1:16" ht="15">
      <c r="A67" s="254">
        <v>57</v>
      </c>
      <c r="B67" s="342" t="s">
        <v>51</v>
      </c>
      <c r="C67" s="415" t="s">
        <v>100</v>
      </c>
      <c r="D67" s="416">
        <v>44406</v>
      </c>
      <c r="E67" s="389">
        <v>663.95</v>
      </c>
      <c r="F67" s="389">
        <v>660.05000000000007</v>
      </c>
      <c r="G67" s="390">
        <v>652.10000000000014</v>
      </c>
      <c r="H67" s="390">
        <v>640.25000000000011</v>
      </c>
      <c r="I67" s="390">
        <v>632.30000000000018</v>
      </c>
      <c r="J67" s="390">
        <v>671.90000000000009</v>
      </c>
      <c r="K67" s="390">
        <v>679.85000000000014</v>
      </c>
      <c r="L67" s="390">
        <v>691.7</v>
      </c>
      <c r="M67" s="391">
        <v>668</v>
      </c>
      <c r="N67" s="391">
        <v>648.20000000000005</v>
      </c>
      <c r="O67" s="392">
        <v>7095500</v>
      </c>
      <c r="P67" s="393">
        <v>-3.0026725357648169E-2</v>
      </c>
    </row>
    <row r="68" spans="1:16" ht="15">
      <c r="A68" s="254">
        <v>58</v>
      </c>
      <c r="B68" s="342" t="s">
        <v>101</v>
      </c>
      <c r="C68" s="415" t="s">
        <v>102</v>
      </c>
      <c r="D68" s="416">
        <v>44406</v>
      </c>
      <c r="E68" s="288">
        <v>31.9</v>
      </c>
      <c r="F68" s="288">
        <v>31.816666666666663</v>
      </c>
      <c r="G68" s="289">
        <v>31.583333333333329</v>
      </c>
      <c r="H68" s="289">
        <v>31.266666666666666</v>
      </c>
      <c r="I68" s="289">
        <v>31.033333333333331</v>
      </c>
      <c r="J68" s="289">
        <v>32.133333333333326</v>
      </c>
      <c r="K68" s="289">
        <v>32.36666666666666</v>
      </c>
      <c r="L68" s="289">
        <v>32.683333333333323</v>
      </c>
      <c r="M68" s="276">
        <v>32.049999999999997</v>
      </c>
      <c r="N68" s="276">
        <v>31.5</v>
      </c>
      <c r="O68" s="291">
        <v>119070000</v>
      </c>
      <c r="P68" s="292">
        <v>-1.6905071521456438E-2</v>
      </c>
    </row>
    <row r="69" spans="1:16" ht="15">
      <c r="A69" s="254">
        <v>59</v>
      </c>
      <c r="B69" s="342" t="s">
        <v>49</v>
      </c>
      <c r="C69" s="415" t="s">
        <v>103</v>
      </c>
      <c r="D69" s="416">
        <v>44406</v>
      </c>
      <c r="E69" s="288">
        <v>965.35</v>
      </c>
      <c r="F69" s="288">
        <v>968.15</v>
      </c>
      <c r="G69" s="289">
        <v>954.5</v>
      </c>
      <c r="H69" s="289">
        <v>943.65</v>
      </c>
      <c r="I69" s="289">
        <v>930</v>
      </c>
      <c r="J69" s="289">
        <v>979</v>
      </c>
      <c r="K69" s="289">
        <v>992.64999999999986</v>
      </c>
      <c r="L69" s="289">
        <v>1003.5</v>
      </c>
      <c r="M69" s="276">
        <v>981.8</v>
      </c>
      <c r="N69" s="276">
        <v>957.3</v>
      </c>
      <c r="O69" s="291">
        <v>4247000</v>
      </c>
      <c r="P69" s="292">
        <v>-5.7688040825382737E-2</v>
      </c>
    </row>
    <row r="70" spans="1:16" ht="15">
      <c r="A70" s="254">
        <v>60</v>
      </c>
      <c r="B70" s="342" t="s">
        <v>91</v>
      </c>
      <c r="C70" s="415" t="s">
        <v>244</v>
      </c>
      <c r="D70" s="416">
        <v>44406</v>
      </c>
      <c r="E70" s="288">
        <v>1490</v>
      </c>
      <c r="F70" s="288">
        <v>1473.7666666666667</v>
      </c>
      <c r="G70" s="289">
        <v>1444.5333333333333</v>
      </c>
      <c r="H70" s="289">
        <v>1399.0666666666666</v>
      </c>
      <c r="I70" s="289">
        <v>1369.8333333333333</v>
      </c>
      <c r="J70" s="289">
        <v>1519.2333333333333</v>
      </c>
      <c r="K70" s="289">
        <v>1548.4666666666665</v>
      </c>
      <c r="L70" s="289">
        <v>1593.9333333333334</v>
      </c>
      <c r="M70" s="276">
        <v>1503</v>
      </c>
      <c r="N70" s="276">
        <v>1428.3</v>
      </c>
      <c r="O70" s="291">
        <v>2195700</v>
      </c>
      <c r="P70" s="292">
        <v>4.5820433436532505E-2</v>
      </c>
    </row>
    <row r="71" spans="1:16" ht="15">
      <c r="A71" s="254">
        <v>61</v>
      </c>
      <c r="B71" s="357" t="s">
        <v>51</v>
      </c>
      <c r="C71" s="415" t="s">
        <v>363</v>
      </c>
      <c r="D71" s="416">
        <v>44406</v>
      </c>
      <c r="E71" s="288">
        <v>344.15</v>
      </c>
      <c r="F71" s="288">
        <v>341</v>
      </c>
      <c r="G71" s="289">
        <v>337</v>
      </c>
      <c r="H71" s="289">
        <v>329.85</v>
      </c>
      <c r="I71" s="289">
        <v>325.85000000000002</v>
      </c>
      <c r="J71" s="289">
        <v>348.15</v>
      </c>
      <c r="K71" s="289">
        <v>352.15</v>
      </c>
      <c r="L71" s="289">
        <v>359.29999999999995</v>
      </c>
      <c r="M71" s="276">
        <v>345</v>
      </c>
      <c r="N71" s="276">
        <v>333.85</v>
      </c>
      <c r="O71" s="291">
        <v>13619850</v>
      </c>
      <c r="P71" s="292">
        <v>2.603923400280243E-2</v>
      </c>
    </row>
    <row r="72" spans="1:16" ht="15">
      <c r="A72" s="254">
        <v>62</v>
      </c>
      <c r="B72" s="342" t="s">
        <v>37</v>
      </c>
      <c r="C72" s="415" t="s">
        <v>104</v>
      </c>
      <c r="D72" s="416">
        <v>44406</v>
      </c>
      <c r="E72" s="288">
        <v>1500.5</v>
      </c>
      <c r="F72" s="288">
        <v>1495.75</v>
      </c>
      <c r="G72" s="289">
        <v>1485.5</v>
      </c>
      <c r="H72" s="289">
        <v>1470.5</v>
      </c>
      <c r="I72" s="289">
        <v>1460.25</v>
      </c>
      <c r="J72" s="289">
        <v>1510.75</v>
      </c>
      <c r="K72" s="289">
        <v>1521</v>
      </c>
      <c r="L72" s="289">
        <v>1536</v>
      </c>
      <c r="M72" s="276">
        <v>1506</v>
      </c>
      <c r="N72" s="276">
        <v>1480.75</v>
      </c>
      <c r="O72" s="291">
        <v>11505450</v>
      </c>
      <c r="P72" s="292">
        <v>1.7260929822351015E-2</v>
      </c>
    </row>
    <row r="73" spans="1:16" ht="15">
      <c r="A73" s="254">
        <v>63</v>
      </c>
      <c r="B73" s="342" t="s">
        <v>72</v>
      </c>
      <c r="C73" s="415" t="s">
        <v>368</v>
      </c>
      <c r="D73" s="416">
        <v>44406</v>
      </c>
      <c r="E73" s="288">
        <v>674.9</v>
      </c>
      <c r="F73" s="288">
        <v>673.5</v>
      </c>
      <c r="G73" s="289">
        <v>669.05</v>
      </c>
      <c r="H73" s="289">
        <v>663.19999999999993</v>
      </c>
      <c r="I73" s="289">
        <v>658.74999999999989</v>
      </c>
      <c r="J73" s="289">
        <v>679.35</v>
      </c>
      <c r="K73" s="289">
        <v>683.80000000000007</v>
      </c>
      <c r="L73" s="289">
        <v>689.65000000000009</v>
      </c>
      <c r="M73" s="276">
        <v>677.95</v>
      </c>
      <c r="N73" s="276">
        <v>667.65</v>
      </c>
      <c r="O73" s="291">
        <v>2203750</v>
      </c>
      <c r="P73" s="292">
        <v>-3.4501642935377878E-2</v>
      </c>
    </row>
    <row r="74" spans="1:16" ht="15">
      <c r="A74" s="254">
        <v>64</v>
      </c>
      <c r="B74" s="342" t="s">
        <v>63</v>
      </c>
      <c r="C74" s="415" t="s">
        <v>105</v>
      </c>
      <c r="D74" s="416">
        <v>44406</v>
      </c>
      <c r="E74" s="288">
        <v>1026.8499999999999</v>
      </c>
      <c r="F74" s="288">
        <v>1024.2</v>
      </c>
      <c r="G74" s="289">
        <v>1017.4000000000001</v>
      </c>
      <c r="H74" s="289">
        <v>1007.95</v>
      </c>
      <c r="I74" s="289">
        <v>1001.1500000000001</v>
      </c>
      <c r="J74" s="289">
        <v>1033.6500000000001</v>
      </c>
      <c r="K74" s="289">
        <v>1040.4499999999998</v>
      </c>
      <c r="L74" s="289">
        <v>1049.9000000000001</v>
      </c>
      <c r="M74" s="276">
        <v>1031</v>
      </c>
      <c r="N74" s="276">
        <v>1014.75</v>
      </c>
      <c r="O74" s="291">
        <v>5616000</v>
      </c>
      <c r="P74" s="292">
        <v>1.1436289959477713E-2</v>
      </c>
    </row>
    <row r="75" spans="1:16" ht="15">
      <c r="A75" s="254">
        <v>65</v>
      </c>
      <c r="B75" s="342" t="s">
        <v>106</v>
      </c>
      <c r="C75" s="415" t="s">
        <v>107</v>
      </c>
      <c r="D75" s="416">
        <v>44406</v>
      </c>
      <c r="E75" s="288">
        <v>971.45</v>
      </c>
      <c r="F75" s="288">
        <v>967.0333333333333</v>
      </c>
      <c r="G75" s="289">
        <v>961.26666666666665</v>
      </c>
      <c r="H75" s="289">
        <v>951.08333333333337</v>
      </c>
      <c r="I75" s="289">
        <v>945.31666666666672</v>
      </c>
      <c r="J75" s="289">
        <v>977.21666666666658</v>
      </c>
      <c r="K75" s="289">
        <v>982.98333333333323</v>
      </c>
      <c r="L75" s="289">
        <v>993.16666666666652</v>
      </c>
      <c r="M75" s="276">
        <v>972.8</v>
      </c>
      <c r="N75" s="276">
        <v>956.85</v>
      </c>
      <c r="O75" s="291">
        <v>18473000</v>
      </c>
      <c r="P75" s="292">
        <v>5.1418777375737959E-3</v>
      </c>
    </row>
    <row r="76" spans="1:16" ht="15">
      <c r="A76" s="254">
        <v>66</v>
      </c>
      <c r="B76" s="342" t="s">
        <v>56</v>
      </c>
      <c r="C76" t="s">
        <v>108</v>
      </c>
      <c r="D76" s="416">
        <v>44406</v>
      </c>
      <c r="E76" s="389">
        <v>2534.25</v>
      </c>
      <c r="F76" s="389">
        <v>2528.9666666666667</v>
      </c>
      <c r="G76" s="390">
        <v>2508.9333333333334</v>
      </c>
      <c r="H76" s="390">
        <v>2483.6166666666668</v>
      </c>
      <c r="I76" s="390">
        <v>2463.5833333333335</v>
      </c>
      <c r="J76" s="390">
        <v>2554.2833333333333</v>
      </c>
      <c r="K76" s="390">
        <v>2574.3166666666671</v>
      </c>
      <c r="L76" s="390">
        <v>2599.6333333333332</v>
      </c>
      <c r="M76" s="391">
        <v>2549</v>
      </c>
      <c r="N76" s="391">
        <v>2503.65</v>
      </c>
      <c r="O76" s="392">
        <v>16058100</v>
      </c>
      <c r="P76" s="393">
        <v>-2.5186669094882534E-2</v>
      </c>
    </row>
    <row r="77" spans="1:16" ht="15">
      <c r="A77" s="254">
        <v>67</v>
      </c>
      <c r="B77" s="342" t="s">
        <v>56</v>
      </c>
      <c r="C77" s="415" t="s">
        <v>248</v>
      </c>
      <c r="D77" s="416">
        <v>44406</v>
      </c>
      <c r="E77" s="288">
        <v>2914.55</v>
      </c>
      <c r="F77" s="288">
        <v>2914.7166666666667</v>
      </c>
      <c r="G77" s="289">
        <v>2901.9333333333334</v>
      </c>
      <c r="H77" s="289">
        <v>2889.3166666666666</v>
      </c>
      <c r="I77" s="289">
        <v>2876.5333333333333</v>
      </c>
      <c r="J77" s="289">
        <v>2927.3333333333335</v>
      </c>
      <c r="K77" s="289">
        <v>2940.1166666666672</v>
      </c>
      <c r="L77" s="289">
        <v>2952.7333333333336</v>
      </c>
      <c r="M77" s="276">
        <v>2927.5</v>
      </c>
      <c r="N77" s="276">
        <v>2902.1</v>
      </c>
      <c r="O77" s="291">
        <v>689000</v>
      </c>
      <c r="P77" s="292">
        <v>2.3276112889147513E-3</v>
      </c>
    </row>
    <row r="78" spans="1:16" ht="15">
      <c r="A78" s="254">
        <v>68</v>
      </c>
      <c r="B78" s="342" t="s">
        <v>53</v>
      </c>
      <c r="C78" s="415" t="s">
        <v>109</v>
      </c>
      <c r="D78" s="416">
        <v>44406</v>
      </c>
      <c r="E78" s="288">
        <v>1542</v>
      </c>
      <c r="F78" s="288">
        <v>1541.4666666666665</v>
      </c>
      <c r="G78" s="289">
        <v>1533.7333333333329</v>
      </c>
      <c r="H78" s="289">
        <v>1525.4666666666665</v>
      </c>
      <c r="I78" s="289">
        <v>1517.7333333333329</v>
      </c>
      <c r="J78" s="289">
        <v>1549.7333333333329</v>
      </c>
      <c r="K78" s="289">
        <v>1557.4666666666665</v>
      </c>
      <c r="L78" s="289">
        <v>1565.7333333333329</v>
      </c>
      <c r="M78" s="276">
        <v>1549.2</v>
      </c>
      <c r="N78" s="276">
        <v>1533.2</v>
      </c>
      <c r="O78" s="291">
        <v>25531550</v>
      </c>
      <c r="P78" s="292">
        <v>-2.640520134228188E-2</v>
      </c>
    </row>
    <row r="79" spans="1:16" ht="15">
      <c r="A79" s="254">
        <v>69</v>
      </c>
      <c r="B79" s="342" t="s">
        <v>56</v>
      </c>
      <c r="C79" s="415" t="s">
        <v>249</v>
      </c>
      <c r="D79" s="416">
        <v>44406</v>
      </c>
      <c r="E79" s="288">
        <v>688.2</v>
      </c>
      <c r="F79" s="288">
        <v>686.11666666666679</v>
      </c>
      <c r="G79" s="289">
        <v>683.28333333333353</v>
      </c>
      <c r="H79" s="289">
        <v>678.36666666666679</v>
      </c>
      <c r="I79" s="289">
        <v>675.53333333333353</v>
      </c>
      <c r="J79" s="289">
        <v>691.03333333333353</v>
      </c>
      <c r="K79" s="289">
        <v>693.86666666666679</v>
      </c>
      <c r="L79" s="289">
        <v>698.78333333333353</v>
      </c>
      <c r="M79" s="276">
        <v>688.95</v>
      </c>
      <c r="N79" s="276">
        <v>681.2</v>
      </c>
      <c r="O79" s="291">
        <v>22140800</v>
      </c>
      <c r="P79" s="292">
        <v>-1.9151113493494468E-2</v>
      </c>
    </row>
    <row r="80" spans="1:16" ht="15">
      <c r="A80" s="254">
        <v>70</v>
      </c>
      <c r="B80" s="357" t="s">
        <v>43</v>
      </c>
      <c r="C80" s="415" t="s">
        <v>110</v>
      </c>
      <c r="D80" s="416">
        <v>44406</v>
      </c>
      <c r="E80" s="288">
        <v>2892.55</v>
      </c>
      <c r="F80" s="288">
        <v>2887.2000000000003</v>
      </c>
      <c r="G80" s="289">
        <v>2877.3500000000004</v>
      </c>
      <c r="H80" s="289">
        <v>2862.15</v>
      </c>
      <c r="I80" s="289">
        <v>2852.3</v>
      </c>
      <c r="J80" s="289">
        <v>2902.4000000000005</v>
      </c>
      <c r="K80" s="289">
        <v>2912.25</v>
      </c>
      <c r="L80" s="289">
        <v>2927.4500000000007</v>
      </c>
      <c r="M80" s="276">
        <v>2897.05</v>
      </c>
      <c r="N80" s="276">
        <v>2872</v>
      </c>
      <c r="O80" s="291">
        <v>4522200</v>
      </c>
      <c r="P80" s="292">
        <v>1.5836646674304199E-2</v>
      </c>
    </row>
    <row r="81" spans="1:16" ht="15">
      <c r="A81" s="254">
        <v>71</v>
      </c>
      <c r="B81" s="342" t="s">
        <v>111</v>
      </c>
      <c r="C81" s="415" t="s">
        <v>112</v>
      </c>
      <c r="D81" s="416">
        <v>44406</v>
      </c>
      <c r="E81" s="288">
        <v>394.65</v>
      </c>
      <c r="F81" s="288">
        <v>391.08333333333331</v>
      </c>
      <c r="G81" s="289">
        <v>385.26666666666665</v>
      </c>
      <c r="H81" s="289">
        <v>375.88333333333333</v>
      </c>
      <c r="I81" s="289">
        <v>370.06666666666666</v>
      </c>
      <c r="J81" s="289">
        <v>400.46666666666664</v>
      </c>
      <c r="K81" s="289">
        <v>406.28333333333336</v>
      </c>
      <c r="L81" s="289">
        <v>415.66666666666663</v>
      </c>
      <c r="M81" s="276">
        <v>396.9</v>
      </c>
      <c r="N81" s="276">
        <v>381.7</v>
      </c>
      <c r="O81" s="291">
        <v>30461200</v>
      </c>
      <c r="P81" s="292">
        <v>4.6458379496270033E-2</v>
      </c>
    </row>
    <row r="82" spans="1:16" ht="15">
      <c r="A82" s="254">
        <v>72</v>
      </c>
      <c r="B82" s="342" t="s">
        <v>72</v>
      </c>
      <c r="C82" s="415" t="s">
        <v>113</v>
      </c>
      <c r="D82" s="416">
        <v>44406</v>
      </c>
      <c r="E82" s="288">
        <v>307.75</v>
      </c>
      <c r="F82" s="288">
        <v>305.36666666666662</v>
      </c>
      <c r="G82" s="289">
        <v>302.08333333333326</v>
      </c>
      <c r="H82" s="289">
        <v>296.41666666666663</v>
      </c>
      <c r="I82" s="289">
        <v>293.13333333333327</v>
      </c>
      <c r="J82" s="289">
        <v>311.03333333333325</v>
      </c>
      <c r="K82" s="289">
        <v>314.31666666666666</v>
      </c>
      <c r="L82" s="289">
        <v>319.98333333333323</v>
      </c>
      <c r="M82" s="276">
        <v>308.64999999999998</v>
      </c>
      <c r="N82" s="276">
        <v>299.7</v>
      </c>
      <c r="O82" s="291">
        <v>19699200</v>
      </c>
      <c r="P82" s="292">
        <v>6.3401836466987313E-2</v>
      </c>
    </row>
    <row r="83" spans="1:16" ht="15">
      <c r="A83" s="254">
        <v>73</v>
      </c>
      <c r="B83" s="342" t="s">
        <v>49</v>
      </c>
      <c r="C83" s="415" t="s">
        <v>114</v>
      </c>
      <c r="D83" s="416">
        <v>44406</v>
      </c>
      <c r="E83" s="288">
        <v>2485.9</v>
      </c>
      <c r="F83" s="288">
        <v>2478.8833333333337</v>
      </c>
      <c r="G83" s="289">
        <v>2462.0666666666675</v>
      </c>
      <c r="H83" s="289">
        <v>2438.233333333334</v>
      </c>
      <c r="I83" s="289">
        <v>2421.4166666666679</v>
      </c>
      <c r="J83" s="289">
        <v>2502.7166666666672</v>
      </c>
      <c r="K83" s="289">
        <v>2519.5333333333338</v>
      </c>
      <c r="L83" s="289">
        <v>2543.3666666666668</v>
      </c>
      <c r="M83" s="276">
        <v>2495.6999999999998</v>
      </c>
      <c r="N83" s="276">
        <v>2455.0500000000002</v>
      </c>
      <c r="O83" s="291">
        <v>6303900</v>
      </c>
      <c r="P83" s="292">
        <v>9.0276110444177677E-3</v>
      </c>
    </row>
    <row r="84" spans="1:16" ht="15">
      <c r="A84" s="254">
        <v>74</v>
      </c>
      <c r="B84" s="342" t="s">
        <v>56</v>
      </c>
      <c r="C84" s="415" t="s">
        <v>115</v>
      </c>
      <c r="D84" s="416">
        <v>44406</v>
      </c>
      <c r="E84" s="288">
        <v>264.60000000000002</v>
      </c>
      <c r="F84" s="288">
        <v>263.33333333333331</v>
      </c>
      <c r="G84" s="289">
        <v>260.51666666666665</v>
      </c>
      <c r="H84" s="289">
        <v>256.43333333333334</v>
      </c>
      <c r="I84" s="289">
        <v>253.61666666666667</v>
      </c>
      <c r="J84" s="289">
        <v>267.41666666666663</v>
      </c>
      <c r="K84" s="289">
        <v>270.23333333333335</v>
      </c>
      <c r="L84" s="289">
        <v>274.31666666666661</v>
      </c>
      <c r="M84" s="276">
        <v>266.14999999999998</v>
      </c>
      <c r="N84" s="276">
        <v>259.25</v>
      </c>
      <c r="O84" s="291">
        <v>31393700</v>
      </c>
      <c r="P84" s="292">
        <v>-3.7723299125807679E-2</v>
      </c>
    </row>
    <row r="85" spans="1:16" ht="15">
      <c r="A85" s="254">
        <v>75</v>
      </c>
      <c r="B85" s="342" t="s">
        <v>53</v>
      </c>
      <c r="C85" s="415" t="s">
        <v>116</v>
      </c>
      <c r="D85" s="416">
        <v>44406</v>
      </c>
      <c r="E85" s="288">
        <v>653.95000000000005</v>
      </c>
      <c r="F85" s="288">
        <v>651.65000000000009</v>
      </c>
      <c r="G85" s="289">
        <v>648.70000000000016</v>
      </c>
      <c r="H85" s="289">
        <v>643.45000000000005</v>
      </c>
      <c r="I85" s="289">
        <v>640.50000000000011</v>
      </c>
      <c r="J85" s="289">
        <v>656.9000000000002</v>
      </c>
      <c r="K85" s="289">
        <v>659.85</v>
      </c>
      <c r="L85" s="289">
        <v>665.10000000000025</v>
      </c>
      <c r="M85" s="276">
        <v>654.6</v>
      </c>
      <c r="N85" s="276">
        <v>646.4</v>
      </c>
      <c r="O85" s="291">
        <v>68953500</v>
      </c>
      <c r="P85" s="292">
        <v>1.8779717904662963E-3</v>
      </c>
    </row>
    <row r="86" spans="1:16" ht="15">
      <c r="A86" s="254">
        <v>76</v>
      </c>
      <c r="B86" s="342" t="s">
        <v>56</v>
      </c>
      <c r="C86" s="415" t="s">
        <v>252</v>
      </c>
      <c r="D86" s="416">
        <v>44406</v>
      </c>
      <c r="E86" s="288">
        <v>1589.15</v>
      </c>
      <c r="F86" s="288">
        <v>1579.95</v>
      </c>
      <c r="G86" s="289">
        <v>1564.9</v>
      </c>
      <c r="H86" s="289">
        <v>1540.65</v>
      </c>
      <c r="I86" s="289">
        <v>1525.6000000000001</v>
      </c>
      <c r="J86" s="289">
        <v>1604.2</v>
      </c>
      <c r="K86" s="289">
        <v>1619.2499999999998</v>
      </c>
      <c r="L86" s="289">
        <v>1643.5</v>
      </c>
      <c r="M86" s="276">
        <v>1595</v>
      </c>
      <c r="N86" s="276">
        <v>1555.7</v>
      </c>
      <c r="O86" s="291">
        <v>955825</v>
      </c>
      <c r="P86" s="292">
        <v>-4.2571306939123033E-2</v>
      </c>
    </row>
    <row r="87" spans="1:16" ht="15">
      <c r="A87" s="254">
        <v>77</v>
      </c>
      <c r="B87" s="342" t="s">
        <v>56</v>
      </c>
      <c r="C87" s="415" t="s">
        <v>117</v>
      </c>
      <c r="D87" s="416">
        <v>44406</v>
      </c>
      <c r="E87" s="288">
        <v>627.85</v>
      </c>
      <c r="F87" s="288">
        <v>629.03333333333342</v>
      </c>
      <c r="G87" s="289">
        <v>622.51666666666688</v>
      </c>
      <c r="H87" s="289">
        <v>617.18333333333351</v>
      </c>
      <c r="I87" s="289">
        <v>610.66666666666697</v>
      </c>
      <c r="J87" s="289">
        <v>634.36666666666679</v>
      </c>
      <c r="K87" s="289">
        <v>640.88333333333344</v>
      </c>
      <c r="L87" s="289">
        <v>646.2166666666667</v>
      </c>
      <c r="M87" s="276">
        <v>635.54999999999995</v>
      </c>
      <c r="N87" s="276">
        <v>623.70000000000005</v>
      </c>
      <c r="O87" s="291">
        <v>6139500</v>
      </c>
      <c r="P87" s="292">
        <v>-9.7632413961435197E-4</v>
      </c>
    </row>
    <row r="88" spans="1:16" ht="15">
      <c r="A88" s="254">
        <v>78</v>
      </c>
      <c r="B88" s="342" t="s">
        <v>67</v>
      </c>
      <c r="C88" s="415" t="s">
        <v>118</v>
      </c>
      <c r="D88" s="416">
        <v>44406</v>
      </c>
      <c r="E88" s="288">
        <v>8.9499999999999993</v>
      </c>
      <c r="F88" s="288">
        <v>8.9166666666666661</v>
      </c>
      <c r="G88" s="289">
        <v>8.8333333333333321</v>
      </c>
      <c r="H88" s="289">
        <v>8.7166666666666668</v>
      </c>
      <c r="I88" s="289">
        <v>8.6333333333333329</v>
      </c>
      <c r="J88" s="289">
        <v>9.0333333333333314</v>
      </c>
      <c r="K88" s="289">
        <v>9.1166666666666636</v>
      </c>
      <c r="L88" s="289">
        <v>9.2333333333333307</v>
      </c>
      <c r="M88" s="276">
        <v>9</v>
      </c>
      <c r="N88" s="276">
        <v>8.8000000000000007</v>
      </c>
      <c r="O88" s="291">
        <v>742980000</v>
      </c>
      <c r="P88" s="292">
        <v>5.6561085972850684E-4</v>
      </c>
    </row>
    <row r="89" spans="1:16" ht="15">
      <c r="A89" s="254">
        <v>79</v>
      </c>
      <c r="B89" s="342" t="s">
        <v>53</v>
      </c>
      <c r="C89" s="415" t="s">
        <v>119</v>
      </c>
      <c r="D89" s="416">
        <v>44406</v>
      </c>
      <c r="E89" s="288">
        <v>54.25</v>
      </c>
      <c r="F89" s="288">
        <v>53.949999999999996</v>
      </c>
      <c r="G89" s="289">
        <v>53.54999999999999</v>
      </c>
      <c r="H89" s="289">
        <v>52.849999999999994</v>
      </c>
      <c r="I89" s="289">
        <v>52.449999999999989</v>
      </c>
      <c r="J89" s="289">
        <v>54.649999999999991</v>
      </c>
      <c r="K89" s="289">
        <v>55.05</v>
      </c>
      <c r="L89" s="289">
        <v>55.749999999999993</v>
      </c>
      <c r="M89" s="276">
        <v>54.35</v>
      </c>
      <c r="N89" s="276">
        <v>53.25</v>
      </c>
      <c r="O89" s="291">
        <v>182856000</v>
      </c>
      <c r="P89" s="292">
        <v>1.2413212707763518E-2</v>
      </c>
    </row>
    <row r="90" spans="1:16" ht="15">
      <c r="A90" s="254">
        <v>80</v>
      </c>
      <c r="B90" s="342" t="s">
        <v>72</v>
      </c>
      <c r="C90" s="415" t="s">
        <v>120</v>
      </c>
      <c r="D90" s="416">
        <v>44406</v>
      </c>
      <c r="E90" s="288">
        <v>564.20000000000005</v>
      </c>
      <c r="F90" s="288">
        <v>564.01666666666665</v>
      </c>
      <c r="G90" s="289">
        <v>558.48333333333335</v>
      </c>
      <c r="H90" s="289">
        <v>552.76666666666665</v>
      </c>
      <c r="I90" s="289">
        <v>547.23333333333335</v>
      </c>
      <c r="J90" s="289">
        <v>569.73333333333335</v>
      </c>
      <c r="K90" s="289">
        <v>575.26666666666665</v>
      </c>
      <c r="L90" s="289">
        <v>580.98333333333335</v>
      </c>
      <c r="M90" s="276">
        <v>569.54999999999995</v>
      </c>
      <c r="N90" s="276">
        <v>558.29999999999995</v>
      </c>
      <c r="O90" s="291">
        <v>10297375</v>
      </c>
      <c r="P90" s="292">
        <v>9.3557872226677358E-4</v>
      </c>
    </row>
    <row r="91" spans="1:16" ht="15">
      <c r="A91" s="254">
        <v>81</v>
      </c>
      <c r="B91" s="357" t="s">
        <v>101</v>
      </c>
      <c r="C91" s="415" t="s">
        <v>255</v>
      </c>
      <c r="D91" s="416">
        <v>44406</v>
      </c>
      <c r="E91" s="288">
        <v>153.19999999999999</v>
      </c>
      <c r="F91" s="288">
        <v>152.43333333333334</v>
      </c>
      <c r="G91" s="289">
        <v>146.96666666666667</v>
      </c>
      <c r="H91" s="289">
        <v>140.73333333333332</v>
      </c>
      <c r="I91" s="289">
        <v>135.26666666666665</v>
      </c>
      <c r="J91" s="289">
        <v>158.66666666666669</v>
      </c>
      <c r="K91" s="289">
        <v>164.13333333333338</v>
      </c>
      <c r="L91" s="289">
        <v>170.3666666666667</v>
      </c>
      <c r="M91" s="276">
        <v>157.9</v>
      </c>
      <c r="N91" s="276">
        <v>146.19999999999999</v>
      </c>
      <c r="O91" s="291">
        <v>7421700</v>
      </c>
      <c r="P91" s="292">
        <v>0.61682242990654201</v>
      </c>
    </row>
    <row r="92" spans="1:16" ht="15">
      <c r="A92" s="254">
        <v>82</v>
      </c>
      <c r="B92" s="342" t="s">
        <v>39</v>
      </c>
      <c r="C92" s="415" t="s">
        <v>121</v>
      </c>
      <c r="D92" s="416">
        <v>44406</v>
      </c>
      <c r="E92" s="389">
        <v>1814.75</v>
      </c>
      <c r="F92" s="389">
        <v>1802.6000000000001</v>
      </c>
      <c r="G92" s="390">
        <v>1787.2000000000003</v>
      </c>
      <c r="H92" s="390">
        <v>1759.65</v>
      </c>
      <c r="I92" s="390">
        <v>1744.2500000000002</v>
      </c>
      <c r="J92" s="390">
        <v>1830.1500000000003</v>
      </c>
      <c r="K92" s="390">
        <v>1845.5500000000004</v>
      </c>
      <c r="L92" s="390">
        <v>1873.1000000000004</v>
      </c>
      <c r="M92" s="391">
        <v>1818</v>
      </c>
      <c r="N92" s="391">
        <v>1775.05</v>
      </c>
      <c r="O92" s="392">
        <v>2571000</v>
      </c>
      <c r="P92" s="393">
        <v>1.6004742145820983E-2</v>
      </c>
    </row>
    <row r="93" spans="1:16" ht="15">
      <c r="A93" s="254">
        <v>83</v>
      </c>
      <c r="B93" s="342" t="s">
        <v>53</v>
      </c>
      <c r="C93" s="415" t="s">
        <v>122</v>
      </c>
      <c r="D93" s="416">
        <v>44406</v>
      </c>
      <c r="E93" s="288">
        <v>1047.4000000000001</v>
      </c>
      <c r="F93" s="288">
        <v>1037.8833333333334</v>
      </c>
      <c r="G93" s="289">
        <v>1025.8666666666668</v>
      </c>
      <c r="H93" s="289">
        <v>1004.3333333333334</v>
      </c>
      <c r="I93" s="289">
        <v>992.31666666666672</v>
      </c>
      <c r="J93" s="289">
        <v>1059.416666666667</v>
      </c>
      <c r="K93" s="289">
        <v>1071.4333333333338</v>
      </c>
      <c r="L93" s="289">
        <v>1092.9666666666669</v>
      </c>
      <c r="M93" s="276">
        <v>1049.9000000000001</v>
      </c>
      <c r="N93" s="276">
        <v>1016.35</v>
      </c>
      <c r="O93" s="291">
        <v>16787700</v>
      </c>
      <c r="P93" s="292">
        <v>9.0884500946713555E-3</v>
      </c>
    </row>
    <row r="94" spans="1:16" ht="15">
      <c r="A94" s="254">
        <v>84</v>
      </c>
      <c r="B94" s="342" t="s">
        <v>67</v>
      </c>
      <c r="C94" s="415" t="s">
        <v>800</v>
      </c>
      <c r="D94" s="416">
        <v>44406</v>
      </c>
      <c r="E94" s="288">
        <v>235.55</v>
      </c>
      <c r="F94" s="288">
        <v>234.53333333333333</v>
      </c>
      <c r="G94" s="289">
        <v>232.11666666666667</v>
      </c>
      <c r="H94" s="289">
        <v>228.68333333333334</v>
      </c>
      <c r="I94" s="289">
        <v>226.26666666666668</v>
      </c>
      <c r="J94" s="289">
        <v>237.96666666666667</v>
      </c>
      <c r="K94" s="289">
        <v>240.38333333333335</v>
      </c>
      <c r="L94" s="289">
        <v>243.81666666666666</v>
      </c>
      <c r="M94" s="276">
        <v>236.95</v>
      </c>
      <c r="N94" s="276">
        <v>231.1</v>
      </c>
      <c r="O94" s="291">
        <v>15453200</v>
      </c>
      <c r="P94" s="292">
        <v>1.0883366588064574E-3</v>
      </c>
    </row>
    <row r="95" spans="1:16" ht="15">
      <c r="A95" s="254">
        <v>85</v>
      </c>
      <c r="B95" s="342" t="s">
        <v>106</v>
      </c>
      <c r="C95" s="415" t="s">
        <v>124</v>
      </c>
      <c r="D95" s="416">
        <v>44406</v>
      </c>
      <c r="E95" s="288">
        <v>1567.1</v>
      </c>
      <c r="F95" s="288">
        <v>1562.6833333333334</v>
      </c>
      <c r="G95" s="289">
        <v>1551.4166666666667</v>
      </c>
      <c r="H95" s="289">
        <v>1535.7333333333333</v>
      </c>
      <c r="I95" s="289">
        <v>1524.4666666666667</v>
      </c>
      <c r="J95" s="289">
        <v>1578.3666666666668</v>
      </c>
      <c r="K95" s="289">
        <v>1589.6333333333332</v>
      </c>
      <c r="L95" s="289">
        <v>1605.3166666666668</v>
      </c>
      <c r="M95" s="276">
        <v>1573.95</v>
      </c>
      <c r="N95" s="276">
        <v>1547</v>
      </c>
      <c r="O95" s="291">
        <v>30534000</v>
      </c>
      <c r="P95" s="292">
        <v>-2.1872837702775427E-2</v>
      </c>
    </row>
    <row r="96" spans="1:16" ht="15">
      <c r="A96" s="254">
        <v>86</v>
      </c>
      <c r="B96" s="342" t="s">
        <v>72</v>
      </c>
      <c r="C96" s="415" t="s">
        <v>125</v>
      </c>
      <c r="D96" s="416">
        <v>44406</v>
      </c>
      <c r="E96" s="288">
        <v>108.5</v>
      </c>
      <c r="F96" s="288">
        <v>108.21666666666665</v>
      </c>
      <c r="G96" s="289">
        <v>107.68333333333331</v>
      </c>
      <c r="H96" s="289">
        <v>106.86666666666666</v>
      </c>
      <c r="I96" s="289">
        <v>106.33333333333331</v>
      </c>
      <c r="J96" s="289">
        <v>109.0333333333333</v>
      </c>
      <c r="K96" s="289">
        <v>109.56666666666663</v>
      </c>
      <c r="L96" s="289">
        <v>110.3833333333333</v>
      </c>
      <c r="M96" s="276">
        <v>108.75</v>
      </c>
      <c r="N96" s="276">
        <v>107.4</v>
      </c>
      <c r="O96" s="291">
        <v>52507000</v>
      </c>
      <c r="P96" s="292">
        <v>2.6064291920069507E-3</v>
      </c>
    </row>
    <row r="97" spans="1:16" ht="15">
      <c r="A97" s="254">
        <v>87</v>
      </c>
      <c r="B97" s="357" t="s">
        <v>39</v>
      </c>
      <c r="C97" s="415" t="s">
        <v>750</v>
      </c>
      <c r="D97" s="416">
        <v>44406</v>
      </c>
      <c r="E97" s="288">
        <v>2195.1999999999998</v>
      </c>
      <c r="F97" s="288">
        <v>2187.9500000000003</v>
      </c>
      <c r="G97" s="289">
        <v>2171.9000000000005</v>
      </c>
      <c r="H97" s="289">
        <v>2148.6000000000004</v>
      </c>
      <c r="I97" s="289">
        <v>2132.5500000000006</v>
      </c>
      <c r="J97" s="289">
        <v>2211.2500000000005</v>
      </c>
      <c r="K97" s="289">
        <v>2227.3000000000006</v>
      </c>
      <c r="L97" s="289">
        <v>2250.6000000000004</v>
      </c>
      <c r="M97" s="276">
        <v>2204</v>
      </c>
      <c r="N97" s="276">
        <v>2164.65</v>
      </c>
      <c r="O97" s="291">
        <v>2211625</v>
      </c>
      <c r="P97" s="292">
        <v>-6.5375635214943009E-2</v>
      </c>
    </row>
    <row r="98" spans="1:16" ht="15">
      <c r="A98" s="254">
        <v>88</v>
      </c>
      <c r="B98" s="342" t="s">
        <v>49</v>
      </c>
      <c r="C98" s="415" t="s">
        <v>126</v>
      </c>
      <c r="D98" s="416">
        <v>44406</v>
      </c>
      <c r="E98" s="288">
        <v>204.85</v>
      </c>
      <c r="F98" s="288">
        <v>204.58333333333334</v>
      </c>
      <c r="G98" s="289">
        <v>203.06666666666669</v>
      </c>
      <c r="H98" s="289">
        <v>201.28333333333336</v>
      </c>
      <c r="I98" s="289">
        <v>199.76666666666671</v>
      </c>
      <c r="J98" s="289">
        <v>206.36666666666667</v>
      </c>
      <c r="K98" s="289">
        <v>207.88333333333333</v>
      </c>
      <c r="L98" s="289">
        <v>209.66666666666666</v>
      </c>
      <c r="M98" s="276">
        <v>206.1</v>
      </c>
      <c r="N98" s="276">
        <v>202.8</v>
      </c>
      <c r="O98" s="291">
        <v>175798400</v>
      </c>
      <c r="P98" s="292">
        <v>-1.2544086099698214E-3</v>
      </c>
    </row>
    <row r="99" spans="1:16" ht="15">
      <c r="A99" s="254">
        <v>89</v>
      </c>
      <c r="B99" s="342" t="s">
        <v>111</v>
      </c>
      <c r="C99" s="415" t="s">
        <v>127</v>
      </c>
      <c r="D99" s="416">
        <v>44406</v>
      </c>
      <c r="E99" s="288">
        <v>402.35</v>
      </c>
      <c r="F99" s="288">
        <v>397.63333333333338</v>
      </c>
      <c r="G99" s="289">
        <v>390.36666666666679</v>
      </c>
      <c r="H99" s="289">
        <v>378.38333333333338</v>
      </c>
      <c r="I99" s="289">
        <v>371.11666666666679</v>
      </c>
      <c r="J99" s="289">
        <v>409.61666666666679</v>
      </c>
      <c r="K99" s="289">
        <v>416.88333333333333</v>
      </c>
      <c r="L99" s="289">
        <v>428.86666666666679</v>
      </c>
      <c r="M99" s="276">
        <v>404.9</v>
      </c>
      <c r="N99" s="276">
        <v>385.65</v>
      </c>
      <c r="O99" s="291">
        <v>34705000</v>
      </c>
      <c r="P99" s="292">
        <v>4.1566626650660264E-2</v>
      </c>
    </row>
    <row r="100" spans="1:16" ht="15">
      <c r="A100" s="254">
        <v>90</v>
      </c>
      <c r="B100" s="342" t="s">
        <v>111</v>
      </c>
      <c r="C100" s="415" t="s">
        <v>128</v>
      </c>
      <c r="D100" s="416">
        <v>44406</v>
      </c>
      <c r="E100" s="288">
        <v>693.85</v>
      </c>
      <c r="F100" s="288">
        <v>687.80000000000007</v>
      </c>
      <c r="G100" s="289">
        <v>677.90000000000009</v>
      </c>
      <c r="H100" s="289">
        <v>661.95</v>
      </c>
      <c r="I100" s="289">
        <v>652.05000000000007</v>
      </c>
      <c r="J100" s="289">
        <v>703.75000000000011</v>
      </c>
      <c r="K100" s="289">
        <v>713.65</v>
      </c>
      <c r="L100" s="289">
        <v>729.60000000000014</v>
      </c>
      <c r="M100" s="276">
        <v>697.7</v>
      </c>
      <c r="N100" s="276">
        <v>671.85</v>
      </c>
      <c r="O100" s="291">
        <v>43344450</v>
      </c>
      <c r="P100" s="292">
        <v>1.8429233014020174E-2</v>
      </c>
    </row>
    <row r="101" spans="1:16" ht="15">
      <c r="A101" s="254">
        <v>91</v>
      </c>
      <c r="B101" s="342" t="s">
        <v>39</v>
      </c>
      <c r="C101" s="415" t="s">
        <v>129</v>
      </c>
      <c r="D101" s="416">
        <v>44406</v>
      </c>
      <c r="E101" s="288">
        <v>3165.1</v>
      </c>
      <c r="F101" s="288">
        <v>3157.8166666666671</v>
      </c>
      <c r="G101" s="289">
        <v>3145.7833333333342</v>
      </c>
      <c r="H101" s="289">
        <v>3126.4666666666672</v>
      </c>
      <c r="I101" s="289">
        <v>3114.4333333333343</v>
      </c>
      <c r="J101" s="289">
        <v>3177.1333333333341</v>
      </c>
      <c r="K101" s="289">
        <v>3189.166666666667</v>
      </c>
      <c r="L101" s="289">
        <v>3208.483333333334</v>
      </c>
      <c r="M101" s="276">
        <v>3169.85</v>
      </c>
      <c r="N101" s="276">
        <v>3138.5</v>
      </c>
      <c r="O101" s="291">
        <v>1403500</v>
      </c>
      <c r="P101" s="292">
        <v>-6.0198300283286115E-3</v>
      </c>
    </row>
    <row r="102" spans="1:16" ht="15">
      <c r="A102" s="254">
        <v>92</v>
      </c>
      <c r="B102" s="342" t="s">
        <v>53</v>
      </c>
      <c r="C102" s="415" t="s">
        <v>131</v>
      </c>
      <c r="D102" s="416">
        <v>44406</v>
      </c>
      <c r="E102" s="288">
        <v>1765.1</v>
      </c>
      <c r="F102" s="288">
        <v>1761.2166666666665</v>
      </c>
      <c r="G102" s="289">
        <v>1751.0333333333328</v>
      </c>
      <c r="H102" s="289">
        <v>1736.9666666666665</v>
      </c>
      <c r="I102" s="289">
        <v>1726.7833333333328</v>
      </c>
      <c r="J102" s="289">
        <v>1775.2833333333328</v>
      </c>
      <c r="K102" s="289">
        <v>1785.4666666666667</v>
      </c>
      <c r="L102" s="289">
        <v>1799.5333333333328</v>
      </c>
      <c r="M102" s="276">
        <v>1771.4</v>
      </c>
      <c r="N102" s="276">
        <v>1747.15</v>
      </c>
      <c r="O102" s="291">
        <v>19826000</v>
      </c>
      <c r="P102" s="292">
        <v>-2.2213016117259475E-2</v>
      </c>
    </row>
    <row r="103" spans="1:16" ht="15">
      <c r="A103" s="254">
        <v>93</v>
      </c>
      <c r="B103" s="342" t="s">
        <v>56</v>
      </c>
      <c r="C103" s="415" t="s">
        <v>132</v>
      </c>
      <c r="D103" s="416">
        <v>44406</v>
      </c>
      <c r="E103" s="288">
        <v>93.75</v>
      </c>
      <c r="F103" s="288">
        <v>93.466666666666654</v>
      </c>
      <c r="G103" s="289">
        <v>92.933333333333309</v>
      </c>
      <c r="H103" s="289">
        <v>92.11666666666666</v>
      </c>
      <c r="I103" s="289">
        <v>91.583333333333314</v>
      </c>
      <c r="J103" s="289">
        <v>94.283333333333303</v>
      </c>
      <c r="K103" s="289">
        <v>94.816666666666634</v>
      </c>
      <c r="L103" s="289">
        <v>95.633333333333297</v>
      </c>
      <c r="M103" s="276">
        <v>94</v>
      </c>
      <c r="N103" s="276">
        <v>92.65</v>
      </c>
      <c r="O103" s="291">
        <v>66001904</v>
      </c>
      <c r="P103" s="292">
        <v>-1.0568561872909698E-2</v>
      </c>
    </row>
    <row r="104" spans="1:16" ht="15">
      <c r="A104" s="254">
        <v>94</v>
      </c>
      <c r="B104" s="342" t="s">
        <v>39</v>
      </c>
      <c r="C104" s="415" t="s">
        <v>345</v>
      </c>
      <c r="D104" s="416">
        <v>44406</v>
      </c>
      <c r="E104" s="288">
        <v>3445.3</v>
      </c>
      <c r="F104" s="288">
        <v>3436.15</v>
      </c>
      <c r="G104" s="289">
        <v>3409.3</v>
      </c>
      <c r="H104" s="289">
        <v>3373.3</v>
      </c>
      <c r="I104" s="289">
        <v>3346.4500000000003</v>
      </c>
      <c r="J104" s="289">
        <v>3472.15</v>
      </c>
      <c r="K104" s="289">
        <v>3498.9999999999995</v>
      </c>
      <c r="L104" s="289">
        <v>3535</v>
      </c>
      <c r="M104" s="276">
        <v>3463</v>
      </c>
      <c r="N104" s="276">
        <v>3400.15</v>
      </c>
      <c r="O104" s="291">
        <v>539250</v>
      </c>
      <c r="P104" s="292">
        <v>5.1258154706430572E-3</v>
      </c>
    </row>
    <row r="105" spans="1:16" ht="15">
      <c r="A105" s="254">
        <v>95</v>
      </c>
      <c r="B105" s="342" t="s">
        <v>56</v>
      </c>
      <c r="C105" s="415" t="s">
        <v>133</v>
      </c>
      <c r="D105" s="416">
        <v>44406</v>
      </c>
      <c r="E105" s="288">
        <v>466.85</v>
      </c>
      <c r="F105" s="288">
        <v>466.88333333333338</v>
      </c>
      <c r="G105" s="289">
        <v>463.71666666666675</v>
      </c>
      <c r="H105" s="289">
        <v>460.58333333333337</v>
      </c>
      <c r="I105" s="289">
        <v>457.41666666666674</v>
      </c>
      <c r="J105" s="289">
        <v>470.01666666666677</v>
      </c>
      <c r="K105" s="289">
        <v>473.18333333333339</v>
      </c>
      <c r="L105" s="289">
        <v>476.31666666666678</v>
      </c>
      <c r="M105" s="276">
        <v>470.05</v>
      </c>
      <c r="N105" s="276">
        <v>463.75</v>
      </c>
      <c r="O105" s="291">
        <v>14234000</v>
      </c>
      <c r="P105" s="292">
        <v>1.3817663817663818E-2</v>
      </c>
    </row>
    <row r="106" spans="1:16" ht="15">
      <c r="A106" s="254">
        <v>96</v>
      </c>
      <c r="B106" s="342" t="s">
        <v>63</v>
      </c>
      <c r="C106" s="415" t="s">
        <v>134</v>
      </c>
      <c r="D106" s="416">
        <v>44406</v>
      </c>
      <c r="E106" s="288">
        <v>1502.4</v>
      </c>
      <c r="F106" s="288">
        <v>1496.3500000000001</v>
      </c>
      <c r="G106" s="289">
        <v>1487.9500000000003</v>
      </c>
      <c r="H106" s="289">
        <v>1473.5000000000002</v>
      </c>
      <c r="I106" s="289">
        <v>1465.1000000000004</v>
      </c>
      <c r="J106" s="289">
        <v>1510.8000000000002</v>
      </c>
      <c r="K106" s="289">
        <v>1519.2000000000003</v>
      </c>
      <c r="L106" s="289">
        <v>1533.65</v>
      </c>
      <c r="M106" s="276">
        <v>1504.75</v>
      </c>
      <c r="N106" s="276">
        <v>1481.9</v>
      </c>
      <c r="O106" s="291">
        <v>14975300</v>
      </c>
      <c r="P106" s="292">
        <v>-2.6574472061296955E-2</v>
      </c>
    </row>
    <row r="107" spans="1:16" ht="15">
      <c r="A107" s="254">
        <v>97</v>
      </c>
      <c r="B107" s="342" t="s">
        <v>106</v>
      </c>
      <c r="C107" s="415" t="s">
        <v>260</v>
      </c>
      <c r="D107" s="416">
        <v>44406</v>
      </c>
      <c r="E107" s="288">
        <v>4040.9</v>
      </c>
      <c r="F107" s="288">
        <v>4033.1666666666665</v>
      </c>
      <c r="G107" s="289">
        <v>3993.333333333333</v>
      </c>
      <c r="H107" s="289">
        <v>3945.7666666666664</v>
      </c>
      <c r="I107" s="289">
        <v>3905.9333333333329</v>
      </c>
      <c r="J107" s="289">
        <v>4080.7333333333331</v>
      </c>
      <c r="K107" s="289">
        <v>4120.5666666666657</v>
      </c>
      <c r="L107" s="289">
        <v>4168.1333333333332</v>
      </c>
      <c r="M107" s="276">
        <v>4073</v>
      </c>
      <c r="N107" s="276">
        <v>3985.6</v>
      </c>
      <c r="O107" s="291">
        <v>673200</v>
      </c>
      <c r="P107" s="292">
        <v>-2.8882470562097314E-3</v>
      </c>
    </row>
    <row r="108" spans="1:16" ht="15">
      <c r="A108" s="254">
        <v>98</v>
      </c>
      <c r="B108" s="342" t="s">
        <v>106</v>
      </c>
      <c r="C108" s="415" t="s">
        <v>259</v>
      </c>
      <c r="D108" s="416">
        <v>44406</v>
      </c>
      <c r="E108" s="288">
        <v>2913.25</v>
      </c>
      <c r="F108" s="288">
        <v>2893.3833333333332</v>
      </c>
      <c r="G108" s="289">
        <v>2863.7666666666664</v>
      </c>
      <c r="H108" s="289">
        <v>2814.2833333333333</v>
      </c>
      <c r="I108" s="289">
        <v>2784.6666666666665</v>
      </c>
      <c r="J108" s="289">
        <v>2942.8666666666663</v>
      </c>
      <c r="K108" s="289">
        <v>2972.4833333333331</v>
      </c>
      <c r="L108" s="289">
        <v>3021.9666666666662</v>
      </c>
      <c r="M108" s="276">
        <v>2923</v>
      </c>
      <c r="N108" s="276">
        <v>2843.9</v>
      </c>
      <c r="O108" s="291">
        <v>487200</v>
      </c>
      <c r="P108" s="292">
        <v>8.2169268693508624E-4</v>
      </c>
    </row>
    <row r="109" spans="1:16" ht="15">
      <c r="A109" s="254">
        <v>99</v>
      </c>
      <c r="B109" s="342" t="s">
        <v>51</v>
      </c>
      <c r="C109" s="415" t="s">
        <v>135</v>
      </c>
      <c r="D109" s="416">
        <v>44406</v>
      </c>
      <c r="E109" s="288">
        <v>1149.45</v>
      </c>
      <c r="F109" s="288">
        <v>1146.0333333333335</v>
      </c>
      <c r="G109" s="289">
        <v>1139.916666666667</v>
      </c>
      <c r="H109" s="289">
        <v>1130.3833333333334</v>
      </c>
      <c r="I109" s="289">
        <v>1124.2666666666669</v>
      </c>
      <c r="J109" s="289">
        <v>1155.5666666666671</v>
      </c>
      <c r="K109" s="289">
        <v>1161.6833333333334</v>
      </c>
      <c r="L109" s="289">
        <v>1171.2166666666672</v>
      </c>
      <c r="M109" s="276">
        <v>1152.1500000000001</v>
      </c>
      <c r="N109" s="276">
        <v>1136.5</v>
      </c>
      <c r="O109" s="291">
        <v>7719700</v>
      </c>
      <c r="P109" s="292">
        <v>1.622468389839991E-2</v>
      </c>
    </row>
    <row r="110" spans="1:16" ht="15">
      <c r="A110" s="254">
        <v>100</v>
      </c>
      <c r="B110" s="342" t="s">
        <v>43</v>
      </c>
      <c r="C110" s="415" t="s">
        <v>136</v>
      </c>
      <c r="D110" s="416">
        <v>44406</v>
      </c>
      <c r="E110" s="288">
        <v>772.55</v>
      </c>
      <c r="F110" s="288">
        <v>770.0333333333333</v>
      </c>
      <c r="G110" s="289">
        <v>765.66666666666663</v>
      </c>
      <c r="H110" s="289">
        <v>758.7833333333333</v>
      </c>
      <c r="I110" s="289">
        <v>754.41666666666663</v>
      </c>
      <c r="J110" s="289">
        <v>776.91666666666663</v>
      </c>
      <c r="K110" s="289">
        <v>781.28333333333342</v>
      </c>
      <c r="L110" s="289">
        <v>788.16666666666663</v>
      </c>
      <c r="M110" s="276">
        <v>774.4</v>
      </c>
      <c r="N110" s="276">
        <v>763.15</v>
      </c>
      <c r="O110" s="291">
        <v>11617200</v>
      </c>
      <c r="P110" s="292">
        <v>3.5244214334726465E-2</v>
      </c>
    </row>
    <row r="111" spans="1:16" ht="15">
      <c r="A111" s="254">
        <v>101</v>
      </c>
      <c r="B111" s="342" t="s">
        <v>56</v>
      </c>
      <c r="C111" s="415" t="s">
        <v>137</v>
      </c>
      <c r="D111" s="416">
        <v>44406</v>
      </c>
      <c r="E111" s="288">
        <v>160.94999999999999</v>
      </c>
      <c r="F111" s="288">
        <v>160.95000000000002</v>
      </c>
      <c r="G111" s="289">
        <v>159.90000000000003</v>
      </c>
      <c r="H111" s="289">
        <v>158.85000000000002</v>
      </c>
      <c r="I111" s="289">
        <v>157.80000000000004</v>
      </c>
      <c r="J111" s="289">
        <v>162.00000000000003</v>
      </c>
      <c r="K111" s="289">
        <v>163.05000000000004</v>
      </c>
      <c r="L111" s="289">
        <v>164.10000000000002</v>
      </c>
      <c r="M111" s="276">
        <v>162</v>
      </c>
      <c r="N111" s="276">
        <v>159.9</v>
      </c>
      <c r="O111" s="291">
        <v>42692000</v>
      </c>
      <c r="P111" s="292">
        <v>-1.4405762304921969E-2</v>
      </c>
    </row>
    <row r="112" spans="1:16" ht="15">
      <c r="A112" s="254">
        <v>102</v>
      </c>
      <c r="B112" s="342" t="s">
        <v>56</v>
      </c>
      <c r="C112" s="415" t="s">
        <v>138</v>
      </c>
      <c r="D112" s="416">
        <v>44406</v>
      </c>
      <c r="E112" s="288">
        <v>178.3</v>
      </c>
      <c r="F112" s="288">
        <v>178.28333333333333</v>
      </c>
      <c r="G112" s="289">
        <v>176.56666666666666</v>
      </c>
      <c r="H112" s="289">
        <v>174.83333333333334</v>
      </c>
      <c r="I112" s="289">
        <v>173.11666666666667</v>
      </c>
      <c r="J112" s="289">
        <v>180.01666666666665</v>
      </c>
      <c r="K112" s="289">
        <v>181.73333333333329</v>
      </c>
      <c r="L112" s="289">
        <v>183.46666666666664</v>
      </c>
      <c r="M112" s="276">
        <v>180</v>
      </c>
      <c r="N112" s="276">
        <v>176.55</v>
      </c>
      <c r="O112" s="291">
        <v>25818000</v>
      </c>
      <c r="P112" s="292">
        <v>2.6479007633587785E-2</v>
      </c>
    </row>
    <row r="113" spans="1:16" ht="15">
      <c r="A113" s="254">
        <v>103</v>
      </c>
      <c r="B113" s="342" t="s">
        <v>49</v>
      </c>
      <c r="C113" s="415" t="s">
        <v>139</v>
      </c>
      <c r="D113" s="416">
        <v>44406</v>
      </c>
      <c r="E113" s="288">
        <v>534.9</v>
      </c>
      <c r="F113" s="288">
        <v>532.43333333333328</v>
      </c>
      <c r="G113" s="289">
        <v>529.06666666666661</v>
      </c>
      <c r="H113" s="289">
        <v>523.23333333333335</v>
      </c>
      <c r="I113" s="289">
        <v>519.86666666666667</v>
      </c>
      <c r="J113" s="289">
        <v>538.26666666666654</v>
      </c>
      <c r="K113" s="289">
        <v>541.6333333333331</v>
      </c>
      <c r="L113" s="289">
        <v>547.46666666666647</v>
      </c>
      <c r="M113" s="276">
        <v>535.79999999999995</v>
      </c>
      <c r="N113" s="276">
        <v>526.6</v>
      </c>
      <c r="O113" s="291">
        <v>6684000</v>
      </c>
      <c r="P113" s="292">
        <v>2.1393643031784843E-2</v>
      </c>
    </row>
    <row r="114" spans="1:16" ht="15">
      <c r="A114" s="254">
        <v>104</v>
      </c>
      <c r="B114" s="342" t="s">
        <v>43</v>
      </c>
      <c r="C114" s="415" t="s">
        <v>140</v>
      </c>
      <c r="D114" s="416">
        <v>44406</v>
      </c>
      <c r="E114" s="288">
        <v>7488.45</v>
      </c>
      <c r="F114" s="288">
        <v>7518.6166666666659</v>
      </c>
      <c r="G114" s="289">
        <v>7440.0833333333321</v>
      </c>
      <c r="H114" s="289">
        <v>7391.7166666666662</v>
      </c>
      <c r="I114" s="289">
        <v>7313.1833333333325</v>
      </c>
      <c r="J114" s="289">
        <v>7566.9833333333318</v>
      </c>
      <c r="K114" s="289">
        <v>7645.5166666666664</v>
      </c>
      <c r="L114" s="289">
        <v>7693.8833333333314</v>
      </c>
      <c r="M114" s="276">
        <v>7597.15</v>
      </c>
      <c r="N114" s="276">
        <v>7470.25</v>
      </c>
      <c r="O114" s="291">
        <v>1940200</v>
      </c>
      <c r="P114" s="292">
        <v>3.0541243958145219E-2</v>
      </c>
    </row>
    <row r="115" spans="1:16" ht="15">
      <c r="A115" s="254">
        <v>105</v>
      </c>
      <c r="B115" s="342" t="s">
        <v>49</v>
      </c>
      <c r="C115" s="415" t="s">
        <v>141</v>
      </c>
      <c r="D115" s="416">
        <v>44406</v>
      </c>
      <c r="E115" s="288">
        <v>667.2</v>
      </c>
      <c r="F115" s="288">
        <v>663.91666666666663</v>
      </c>
      <c r="G115" s="289">
        <v>659.33333333333326</v>
      </c>
      <c r="H115" s="289">
        <v>651.46666666666658</v>
      </c>
      <c r="I115" s="289">
        <v>646.88333333333321</v>
      </c>
      <c r="J115" s="289">
        <v>671.7833333333333</v>
      </c>
      <c r="K115" s="289">
        <v>676.36666666666656</v>
      </c>
      <c r="L115" s="289">
        <v>684.23333333333335</v>
      </c>
      <c r="M115" s="276">
        <v>668.5</v>
      </c>
      <c r="N115" s="276">
        <v>656.05</v>
      </c>
      <c r="O115" s="291">
        <v>11525000</v>
      </c>
      <c r="P115" s="292">
        <v>7.0999453850354999E-3</v>
      </c>
    </row>
    <row r="116" spans="1:16" ht="15">
      <c r="A116" s="254">
        <v>106</v>
      </c>
      <c r="B116" s="357" t="s">
        <v>51</v>
      </c>
      <c r="C116" s="415" t="s">
        <v>428</v>
      </c>
      <c r="D116" s="416">
        <v>44406</v>
      </c>
      <c r="E116" s="288">
        <v>2976.35</v>
      </c>
      <c r="F116" s="288">
        <v>2975.2000000000003</v>
      </c>
      <c r="G116" s="289">
        <v>2945.4000000000005</v>
      </c>
      <c r="H116" s="289">
        <v>2914.4500000000003</v>
      </c>
      <c r="I116" s="289">
        <v>2884.6500000000005</v>
      </c>
      <c r="J116" s="289">
        <v>3006.1500000000005</v>
      </c>
      <c r="K116" s="289">
        <v>3035.9500000000007</v>
      </c>
      <c r="L116" s="289">
        <v>3066.9000000000005</v>
      </c>
      <c r="M116" s="276">
        <v>3005</v>
      </c>
      <c r="N116" s="276">
        <v>2944.25</v>
      </c>
      <c r="O116" s="291">
        <v>252000</v>
      </c>
      <c r="P116" s="292">
        <v>-3.0769230769230771E-2</v>
      </c>
    </row>
    <row r="117" spans="1:16" ht="15">
      <c r="A117" s="254">
        <v>107</v>
      </c>
      <c r="B117" s="357" t="s">
        <v>56</v>
      </c>
      <c r="C117" s="415" t="s">
        <v>142</v>
      </c>
      <c r="D117" s="416">
        <v>44406</v>
      </c>
      <c r="E117" s="288">
        <v>1053.55</v>
      </c>
      <c r="F117" s="288">
        <v>1054.2666666666667</v>
      </c>
      <c r="G117" s="289">
        <v>1039.5833333333333</v>
      </c>
      <c r="H117" s="289">
        <v>1025.6166666666666</v>
      </c>
      <c r="I117" s="289">
        <v>1010.9333333333332</v>
      </c>
      <c r="J117" s="289">
        <v>1068.2333333333333</v>
      </c>
      <c r="K117" s="289">
        <v>1082.9166666666667</v>
      </c>
      <c r="L117" s="289">
        <v>1096.8833333333334</v>
      </c>
      <c r="M117" s="276">
        <v>1068.95</v>
      </c>
      <c r="N117" s="276">
        <v>1040.3</v>
      </c>
      <c r="O117" s="291">
        <v>3062800</v>
      </c>
      <c r="P117" s="292">
        <v>-1.2573344509639563E-2</v>
      </c>
    </row>
    <row r="118" spans="1:16" ht="15">
      <c r="A118" s="254">
        <v>108</v>
      </c>
      <c r="B118" s="342" t="s">
        <v>72</v>
      </c>
      <c r="C118" s="415" t="s">
        <v>143</v>
      </c>
      <c r="D118" s="416">
        <v>44406</v>
      </c>
      <c r="E118" s="288">
        <v>1168.6500000000001</v>
      </c>
      <c r="F118" s="288">
        <v>1164.3833333333332</v>
      </c>
      <c r="G118" s="289">
        <v>1157.2166666666665</v>
      </c>
      <c r="H118" s="289">
        <v>1145.7833333333333</v>
      </c>
      <c r="I118" s="289">
        <v>1138.6166666666666</v>
      </c>
      <c r="J118" s="289">
        <v>1175.8166666666664</v>
      </c>
      <c r="K118" s="289">
        <v>1182.9833333333333</v>
      </c>
      <c r="L118" s="289">
        <v>1194.4166666666663</v>
      </c>
      <c r="M118" s="276">
        <v>1171.55</v>
      </c>
      <c r="N118" s="276">
        <v>1152.95</v>
      </c>
      <c r="O118" s="291">
        <v>2221200</v>
      </c>
      <c r="P118" s="292">
        <v>-2.9619921363040629E-2</v>
      </c>
    </row>
    <row r="119" spans="1:16" ht="15">
      <c r="A119" s="254">
        <v>109</v>
      </c>
      <c r="B119" s="342" t="s">
        <v>106</v>
      </c>
      <c r="C119" s="415" t="s">
        <v>144</v>
      </c>
      <c r="D119" s="416">
        <v>44406</v>
      </c>
      <c r="E119" s="288">
        <v>2555.4499999999998</v>
      </c>
      <c r="F119" s="288">
        <v>2541.4500000000003</v>
      </c>
      <c r="G119" s="289">
        <v>2518.9000000000005</v>
      </c>
      <c r="H119" s="289">
        <v>2482.3500000000004</v>
      </c>
      <c r="I119" s="289">
        <v>2459.8000000000006</v>
      </c>
      <c r="J119" s="289">
        <v>2578.0000000000005</v>
      </c>
      <c r="K119" s="289">
        <v>2600.5500000000006</v>
      </c>
      <c r="L119" s="289">
        <v>2637.1000000000004</v>
      </c>
      <c r="M119" s="276">
        <v>2564</v>
      </c>
      <c r="N119" s="276">
        <v>2504.9</v>
      </c>
      <c r="O119" s="291">
        <v>1807600</v>
      </c>
      <c r="P119" s="292">
        <v>-2.3974082073434124E-2</v>
      </c>
    </row>
    <row r="120" spans="1:16" ht="15">
      <c r="A120" s="254">
        <v>110</v>
      </c>
      <c r="B120" s="342" t="s">
        <v>43</v>
      </c>
      <c r="C120" s="415" t="s">
        <v>145</v>
      </c>
      <c r="D120" s="416">
        <v>44406</v>
      </c>
      <c r="E120" s="288">
        <v>236.7</v>
      </c>
      <c r="F120" s="288">
        <v>235.28333333333333</v>
      </c>
      <c r="G120" s="289">
        <v>232.06666666666666</v>
      </c>
      <c r="H120" s="289">
        <v>227.43333333333334</v>
      </c>
      <c r="I120" s="289">
        <v>224.21666666666667</v>
      </c>
      <c r="J120" s="289">
        <v>239.91666666666666</v>
      </c>
      <c r="K120" s="289">
        <v>243.1333333333333</v>
      </c>
      <c r="L120" s="289">
        <v>247.76666666666665</v>
      </c>
      <c r="M120" s="276">
        <v>238.5</v>
      </c>
      <c r="N120" s="276">
        <v>230.65</v>
      </c>
      <c r="O120" s="291">
        <v>32256000</v>
      </c>
      <c r="P120" s="292">
        <v>3.2258064516129031E-2</v>
      </c>
    </row>
    <row r="121" spans="1:16" ht="15">
      <c r="A121" s="254">
        <v>111</v>
      </c>
      <c r="B121" s="342" t="s">
        <v>106</v>
      </c>
      <c r="C121" s="415" t="s">
        <v>262</v>
      </c>
      <c r="D121" s="416">
        <v>44406</v>
      </c>
      <c r="E121" s="288">
        <v>2166.0500000000002</v>
      </c>
      <c r="F121" s="288">
        <v>2142.7000000000003</v>
      </c>
      <c r="G121" s="289">
        <v>2113.4000000000005</v>
      </c>
      <c r="H121" s="289">
        <v>2060.7500000000005</v>
      </c>
      <c r="I121" s="289">
        <v>2031.4500000000007</v>
      </c>
      <c r="J121" s="289">
        <v>2195.3500000000004</v>
      </c>
      <c r="K121" s="289">
        <v>2224.6500000000005</v>
      </c>
      <c r="L121" s="289">
        <v>2277.3000000000002</v>
      </c>
      <c r="M121" s="276">
        <v>2172</v>
      </c>
      <c r="N121" s="276">
        <v>2090.0500000000002</v>
      </c>
      <c r="O121" s="291">
        <v>510900</v>
      </c>
      <c r="P121" s="292">
        <v>-4.9001814882032667E-2</v>
      </c>
    </row>
    <row r="122" spans="1:16" ht="15">
      <c r="A122" s="254">
        <v>112</v>
      </c>
      <c r="B122" s="342" t="s">
        <v>43</v>
      </c>
      <c r="C122" s="415" t="s">
        <v>146</v>
      </c>
      <c r="D122" s="416">
        <v>44406</v>
      </c>
      <c r="E122" s="288">
        <v>81218.55</v>
      </c>
      <c r="F122" s="288">
        <v>81151.116666666654</v>
      </c>
      <c r="G122" s="289">
        <v>80672.233333333308</v>
      </c>
      <c r="H122" s="289">
        <v>80125.916666666657</v>
      </c>
      <c r="I122" s="289">
        <v>79647.033333333311</v>
      </c>
      <c r="J122" s="289">
        <v>81697.433333333305</v>
      </c>
      <c r="K122" s="289">
        <v>82176.316666666637</v>
      </c>
      <c r="L122" s="289">
        <v>82722.633333333302</v>
      </c>
      <c r="M122" s="276">
        <v>81630</v>
      </c>
      <c r="N122" s="276">
        <v>80604.800000000003</v>
      </c>
      <c r="O122" s="291">
        <v>43880</v>
      </c>
      <c r="P122" s="292">
        <v>-1.3489208633093525E-2</v>
      </c>
    </row>
    <row r="123" spans="1:16" ht="15">
      <c r="A123" s="254">
        <v>113</v>
      </c>
      <c r="B123" s="342" t="s">
        <v>56</v>
      </c>
      <c r="C123" s="415" t="s">
        <v>147</v>
      </c>
      <c r="D123" s="416">
        <v>44406</v>
      </c>
      <c r="E123" s="288">
        <v>1570.45</v>
      </c>
      <c r="F123" s="288">
        <v>1557.6499999999999</v>
      </c>
      <c r="G123" s="289">
        <v>1540.2999999999997</v>
      </c>
      <c r="H123" s="289">
        <v>1510.1499999999999</v>
      </c>
      <c r="I123" s="289">
        <v>1492.7999999999997</v>
      </c>
      <c r="J123" s="289">
        <v>1587.7999999999997</v>
      </c>
      <c r="K123" s="289">
        <v>1605.1499999999996</v>
      </c>
      <c r="L123" s="289">
        <v>1635.2999999999997</v>
      </c>
      <c r="M123" s="276">
        <v>1575</v>
      </c>
      <c r="N123" s="276">
        <v>1527.5</v>
      </c>
      <c r="O123" s="291">
        <v>3474750</v>
      </c>
      <c r="P123" s="292">
        <v>5.0090661831368996E-2</v>
      </c>
    </row>
    <row r="124" spans="1:16" ht="15">
      <c r="A124" s="254">
        <v>114</v>
      </c>
      <c r="B124" s="342" t="s">
        <v>39</v>
      </c>
      <c r="C124" s="415" t="s">
        <v>768</v>
      </c>
      <c r="D124" s="416">
        <v>44406</v>
      </c>
      <c r="E124" s="288">
        <v>377.25</v>
      </c>
      <c r="F124" s="288">
        <v>375.13333333333338</v>
      </c>
      <c r="G124" s="289">
        <v>372.31666666666678</v>
      </c>
      <c r="H124" s="289">
        <v>367.38333333333338</v>
      </c>
      <c r="I124" s="289">
        <v>364.56666666666678</v>
      </c>
      <c r="J124" s="289">
        <v>380.06666666666678</v>
      </c>
      <c r="K124" s="289">
        <v>382.88333333333338</v>
      </c>
      <c r="L124" s="289">
        <v>387.81666666666678</v>
      </c>
      <c r="M124" s="276">
        <v>377.95</v>
      </c>
      <c r="N124" s="276">
        <v>370.2</v>
      </c>
      <c r="O124" s="291">
        <v>2161600</v>
      </c>
      <c r="P124" s="292">
        <v>3.714710252600297E-3</v>
      </c>
    </row>
    <row r="125" spans="1:16" ht="15">
      <c r="A125" s="254">
        <v>115</v>
      </c>
      <c r="B125" s="342" t="s">
        <v>111</v>
      </c>
      <c r="C125" s="415" t="s">
        <v>148</v>
      </c>
      <c r="D125" s="416">
        <v>44406</v>
      </c>
      <c r="E125" s="288">
        <v>85.05</v>
      </c>
      <c r="F125" s="288">
        <v>84.233333333333334</v>
      </c>
      <c r="G125" s="289">
        <v>81.466666666666669</v>
      </c>
      <c r="H125" s="289">
        <v>77.88333333333334</v>
      </c>
      <c r="I125" s="289">
        <v>75.116666666666674</v>
      </c>
      <c r="J125" s="289">
        <v>87.816666666666663</v>
      </c>
      <c r="K125" s="289">
        <v>90.583333333333343</v>
      </c>
      <c r="L125" s="289">
        <v>94.166666666666657</v>
      </c>
      <c r="M125" s="276">
        <v>87</v>
      </c>
      <c r="N125" s="276">
        <v>80.650000000000006</v>
      </c>
      <c r="O125" s="291">
        <v>75548000</v>
      </c>
      <c r="P125" s="292">
        <v>-6.4421052631578948E-2</v>
      </c>
    </row>
    <row r="126" spans="1:16" ht="15">
      <c r="A126" s="254">
        <v>116</v>
      </c>
      <c r="B126" s="342" t="s">
        <v>39</v>
      </c>
      <c r="C126" s="415" t="s">
        <v>256</v>
      </c>
      <c r="D126" s="416">
        <v>44406</v>
      </c>
      <c r="E126" s="288">
        <v>5361.7</v>
      </c>
      <c r="F126" s="288">
        <v>5381.333333333333</v>
      </c>
      <c r="G126" s="289">
        <v>5305.6666666666661</v>
      </c>
      <c r="H126" s="289">
        <v>5249.6333333333332</v>
      </c>
      <c r="I126" s="289">
        <v>5173.9666666666662</v>
      </c>
      <c r="J126" s="289">
        <v>5437.3666666666659</v>
      </c>
      <c r="K126" s="289">
        <v>5513.0333333333319</v>
      </c>
      <c r="L126" s="289">
        <v>5569.0666666666657</v>
      </c>
      <c r="M126" s="276">
        <v>5457</v>
      </c>
      <c r="N126" s="276">
        <v>5325.3</v>
      </c>
      <c r="O126" s="291">
        <v>1147625</v>
      </c>
      <c r="P126" s="292">
        <v>1.9884470117751612E-2</v>
      </c>
    </row>
    <row r="127" spans="1:16" ht="15">
      <c r="A127" s="254">
        <v>117</v>
      </c>
      <c r="B127" s="342" t="s">
        <v>813</v>
      </c>
      <c r="C127" s="415" t="s">
        <v>437</v>
      </c>
      <c r="D127" s="416">
        <v>44406</v>
      </c>
      <c r="E127" s="288">
        <v>3865.4</v>
      </c>
      <c r="F127" s="288">
        <v>3859.4666666666667</v>
      </c>
      <c r="G127" s="289">
        <v>3803.9333333333334</v>
      </c>
      <c r="H127" s="289">
        <v>3742.4666666666667</v>
      </c>
      <c r="I127" s="289">
        <v>3686.9333333333334</v>
      </c>
      <c r="J127" s="289">
        <v>3920.9333333333334</v>
      </c>
      <c r="K127" s="289">
        <v>3976.4666666666672</v>
      </c>
      <c r="L127" s="289">
        <v>4037.9333333333334</v>
      </c>
      <c r="M127" s="276">
        <v>3915</v>
      </c>
      <c r="N127" s="276">
        <v>3798</v>
      </c>
      <c r="O127" s="291">
        <v>411525</v>
      </c>
      <c r="P127" s="292">
        <v>-2.764486975013291E-2</v>
      </c>
    </row>
    <row r="128" spans="1:16" ht="15">
      <c r="A128" s="254">
        <v>118</v>
      </c>
      <c r="B128" s="342" t="s">
        <v>49</v>
      </c>
      <c r="C128" s="415" t="s">
        <v>151</v>
      </c>
      <c r="D128" s="416">
        <v>44406</v>
      </c>
      <c r="E128" s="288">
        <v>17758.2</v>
      </c>
      <c r="F128" s="288">
        <v>17667.666666666668</v>
      </c>
      <c r="G128" s="289">
        <v>17535.333333333336</v>
      </c>
      <c r="H128" s="289">
        <v>17312.466666666667</v>
      </c>
      <c r="I128" s="289">
        <v>17180.133333333335</v>
      </c>
      <c r="J128" s="289">
        <v>17890.533333333336</v>
      </c>
      <c r="K128" s="289">
        <v>18022.866666666672</v>
      </c>
      <c r="L128" s="289">
        <v>18245.733333333337</v>
      </c>
      <c r="M128" s="276">
        <v>17800</v>
      </c>
      <c r="N128" s="276">
        <v>17444.8</v>
      </c>
      <c r="O128" s="291">
        <v>226700</v>
      </c>
      <c r="P128" s="292">
        <v>-2.4526678141135974E-2</v>
      </c>
    </row>
    <row r="129" spans="1:16" ht="15">
      <c r="A129" s="254">
        <v>119</v>
      </c>
      <c r="B129" s="342" t="s">
        <v>111</v>
      </c>
      <c r="C129" s="415" t="s">
        <v>152</v>
      </c>
      <c r="D129" s="416">
        <v>44406</v>
      </c>
      <c r="E129" s="288">
        <v>170.6</v>
      </c>
      <c r="F129" s="288">
        <v>169.7</v>
      </c>
      <c r="G129" s="289">
        <v>168.45</v>
      </c>
      <c r="H129" s="289">
        <v>166.3</v>
      </c>
      <c r="I129" s="289">
        <v>165.05</v>
      </c>
      <c r="J129" s="289">
        <v>171.84999999999997</v>
      </c>
      <c r="K129" s="289">
        <v>173.09999999999997</v>
      </c>
      <c r="L129" s="289">
        <v>175.24999999999994</v>
      </c>
      <c r="M129" s="276">
        <v>170.95</v>
      </c>
      <c r="N129" s="276">
        <v>167.55</v>
      </c>
      <c r="O129" s="291">
        <v>98563700</v>
      </c>
      <c r="P129" s="292">
        <v>-8.0734862213334993E-2</v>
      </c>
    </row>
    <row r="130" spans="1:16" ht="15">
      <c r="A130" s="254">
        <v>120</v>
      </c>
      <c r="B130" s="342" t="s">
        <v>42</v>
      </c>
      <c r="C130" s="415" t="s">
        <v>153</v>
      </c>
      <c r="D130" s="416">
        <v>44406</v>
      </c>
      <c r="E130" s="288">
        <v>117.55</v>
      </c>
      <c r="F130" s="288">
        <v>117.43333333333334</v>
      </c>
      <c r="G130" s="289">
        <v>116.86666666666667</v>
      </c>
      <c r="H130" s="289">
        <v>116.18333333333334</v>
      </c>
      <c r="I130" s="289">
        <v>115.61666666666667</v>
      </c>
      <c r="J130" s="289">
        <v>118.11666666666667</v>
      </c>
      <c r="K130" s="289">
        <v>118.68333333333334</v>
      </c>
      <c r="L130" s="289">
        <v>119.36666666666667</v>
      </c>
      <c r="M130" s="276">
        <v>118</v>
      </c>
      <c r="N130" s="276">
        <v>116.75</v>
      </c>
      <c r="O130" s="291">
        <v>45810900</v>
      </c>
      <c r="P130" s="292">
        <v>-9.8558580756437104E-3</v>
      </c>
    </row>
    <row r="131" spans="1:16" ht="15">
      <c r="A131" s="254">
        <v>121</v>
      </c>
      <c r="B131" s="342" t="s">
        <v>72</v>
      </c>
      <c r="C131" s="415" t="s">
        <v>155</v>
      </c>
      <c r="D131" s="416">
        <v>44406</v>
      </c>
      <c r="E131" s="288">
        <v>120.1</v>
      </c>
      <c r="F131" s="288">
        <v>119.58333333333333</v>
      </c>
      <c r="G131" s="289">
        <v>118.36666666666666</v>
      </c>
      <c r="H131" s="289">
        <v>116.63333333333333</v>
      </c>
      <c r="I131" s="289">
        <v>115.41666666666666</v>
      </c>
      <c r="J131" s="289">
        <v>121.31666666666666</v>
      </c>
      <c r="K131" s="289">
        <v>122.53333333333333</v>
      </c>
      <c r="L131" s="289">
        <v>124.26666666666667</v>
      </c>
      <c r="M131" s="276">
        <v>120.8</v>
      </c>
      <c r="N131" s="276">
        <v>117.85</v>
      </c>
      <c r="O131" s="291">
        <v>64456700</v>
      </c>
      <c r="P131" s="292">
        <v>-6.8128687520872755E-2</v>
      </c>
    </row>
    <row r="132" spans="1:16" ht="15">
      <c r="A132" s="254">
        <v>122</v>
      </c>
      <c r="B132" s="342" t="s">
        <v>78</v>
      </c>
      <c r="C132" s="415" t="s">
        <v>156</v>
      </c>
      <c r="D132" s="416">
        <v>44406</v>
      </c>
      <c r="E132" s="288">
        <v>30955.5</v>
      </c>
      <c r="F132" s="288">
        <v>30652.616666666669</v>
      </c>
      <c r="G132" s="289">
        <v>30282.883333333339</v>
      </c>
      <c r="H132" s="289">
        <v>29610.26666666667</v>
      </c>
      <c r="I132" s="289">
        <v>29240.53333333334</v>
      </c>
      <c r="J132" s="289">
        <v>31325.233333333337</v>
      </c>
      <c r="K132" s="289">
        <v>31694.966666666667</v>
      </c>
      <c r="L132" s="289">
        <v>32367.583333333336</v>
      </c>
      <c r="M132" s="276">
        <v>31022.35</v>
      </c>
      <c r="N132" s="276">
        <v>29980</v>
      </c>
      <c r="O132" s="291">
        <v>61800</v>
      </c>
      <c r="P132" s="292">
        <v>-1.8580276322058123E-2</v>
      </c>
    </row>
    <row r="133" spans="1:16" ht="15">
      <c r="A133" s="254">
        <v>123</v>
      </c>
      <c r="B133" s="357" t="s">
        <v>51</v>
      </c>
      <c r="C133" s="415" t="s">
        <v>157</v>
      </c>
      <c r="D133" s="416">
        <v>44406</v>
      </c>
      <c r="E133" s="288">
        <v>2346.4</v>
      </c>
      <c r="F133" s="288">
        <v>2349.4666666666667</v>
      </c>
      <c r="G133" s="289">
        <v>2324.9833333333336</v>
      </c>
      <c r="H133" s="289">
        <v>2303.5666666666671</v>
      </c>
      <c r="I133" s="289">
        <v>2279.0833333333339</v>
      </c>
      <c r="J133" s="289">
        <v>2370.8833333333332</v>
      </c>
      <c r="K133" s="289">
        <v>2395.3666666666659</v>
      </c>
      <c r="L133" s="289">
        <v>2416.7833333333328</v>
      </c>
      <c r="M133" s="276">
        <v>2373.9499999999998</v>
      </c>
      <c r="N133" s="276">
        <v>2328.0500000000002</v>
      </c>
      <c r="O133" s="291">
        <v>3223275</v>
      </c>
      <c r="P133" s="292">
        <v>9.4737748686590309E-3</v>
      </c>
    </row>
    <row r="134" spans="1:16" ht="15">
      <c r="A134" s="254">
        <v>124</v>
      </c>
      <c r="B134" s="342" t="s">
        <v>72</v>
      </c>
      <c r="C134" s="415" t="s">
        <v>158</v>
      </c>
      <c r="D134" s="416">
        <v>44406</v>
      </c>
      <c r="E134" s="288">
        <v>225.35</v>
      </c>
      <c r="F134" s="288">
        <v>225.25</v>
      </c>
      <c r="G134" s="289">
        <v>224.4</v>
      </c>
      <c r="H134" s="289">
        <v>223.45000000000002</v>
      </c>
      <c r="I134" s="289">
        <v>222.60000000000002</v>
      </c>
      <c r="J134" s="289">
        <v>226.2</v>
      </c>
      <c r="K134" s="289">
        <v>227.05</v>
      </c>
      <c r="L134" s="289">
        <v>227.99999999999997</v>
      </c>
      <c r="M134" s="276">
        <v>226.1</v>
      </c>
      <c r="N134" s="276">
        <v>224.3</v>
      </c>
      <c r="O134" s="291">
        <v>24204000</v>
      </c>
      <c r="P134" s="292">
        <v>-1.0304219823356232E-2</v>
      </c>
    </row>
    <row r="135" spans="1:16" ht="15">
      <c r="A135" s="254">
        <v>125</v>
      </c>
      <c r="B135" s="342" t="s">
        <v>56</v>
      </c>
      <c r="C135" s="415" t="s">
        <v>159</v>
      </c>
      <c r="D135" s="416">
        <v>44406</v>
      </c>
      <c r="E135" s="288">
        <v>122.25</v>
      </c>
      <c r="F135" s="288">
        <v>121.83333333333333</v>
      </c>
      <c r="G135" s="289">
        <v>121.26666666666665</v>
      </c>
      <c r="H135" s="289">
        <v>120.28333333333332</v>
      </c>
      <c r="I135" s="289">
        <v>119.71666666666664</v>
      </c>
      <c r="J135" s="289">
        <v>122.81666666666666</v>
      </c>
      <c r="K135" s="289">
        <v>123.38333333333335</v>
      </c>
      <c r="L135" s="289">
        <v>124.36666666666667</v>
      </c>
      <c r="M135" s="276">
        <v>122.4</v>
      </c>
      <c r="N135" s="276">
        <v>120.85</v>
      </c>
      <c r="O135" s="291">
        <v>45632000</v>
      </c>
      <c r="P135" s="292">
        <v>2.3786340242036446E-2</v>
      </c>
    </row>
    <row r="136" spans="1:16" ht="15">
      <c r="A136" s="254">
        <v>126</v>
      </c>
      <c r="B136" s="342" t="s">
        <v>51</v>
      </c>
      <c r="C136" s="415" t="s">
        <v>269</v>
      </c>
      <c r="D136" s="416">
        <v>44406</v>
      </c>
      <c r="E136" s="288">
        <v>5725.75</v>
      </c>
      <c r="F136" s="288">
        <v>5749.5166666666664</v>
      </c>
      <c r="G136" s="289">
        <v>5682.1333333333332</v>
      </c>
      <c r="H136" s="289">
        <v>5638.5166666666664</v>
      </c>
      <c r="I136" s="289">
        <v>5571.1333333333332</v>
      </c>
      <c r="J136" s="289">
        <v>5793.1333333333332</v>
      </c>
      <c r="K136" s="289">
        <v>5860.5166666666664</v>
      </c>
      <c r="L136" s="289">
        <v>5904.1333333333332</v>
      </c>
      <c r="M136" s="276">
        <v>5816.9</v>
      </c>
      <c r="N136" s="276">
        <v>5705.9</v>
      </c>
      <c r="O136" s="291">
        <v>366125</v>
      </c>
      <c r="P136" s="292">
        <v>-2.0442930153321977E-3</v>
      </c>
    </row>
    <row r="137" spans="1:16" ht="15">
      <c r="A137" s="254">
        <v>127</v>
      </c>
      <c r="B137" s="342" t="s">
        <v>49</v>
      </c>
      <c r="C137" s="415" t="s">
        <v>160</v>
      </c>
      <c r="D137" s="416">
        <v>44406</v>
      </c>
      <c r="E137" s="288">
        <v>2272.3000000000002</v>
      </c>
      <c r="F137" s="288">
        <v>2263.0333333333333</v>
      </c>
      <c r="G137" s="289">
        <v>2236.1666666666665</v>
      </c>
      <c r="H137" s="289">
        <v>2200.0333333333333</v>
      </c>
      <c r="I137" s="289">
        <v>2173.1666666666665</v>
      </c>
      <c r="J137" s="289">
        <v>2299.1666666666665</v>
      </c>
      <c r="K137" s="289">
        <v>2326.0333333333333</v>
      </c>
      <c r="L137" s="289">
        <v>2362.1666666666665</v>
      </c>
      <c r="M137" s="276">
        <v>2289.9</v>
      </c>
      <c r="N137" s="276">
        <v>2226.9</v>
      </c>
      <c r="O137" s="291">
        <v>2080000</v>
      </c>
      <c r="P137" s="292">
        <v>-1.070154577883472E-2</v>
      </c>
    </row>
    <row r="138" spans="1:16" ht="15">
      <c r="A138" s="254">
        <v>128</v>
      </c>
      <c r="B138" s="342" t="s">
        <v>813</v>
      </c>
      <c r="C138" s="415" t="s">
        <v>267</v>
      </c>
      <c r="D138" s="416">
        <v>44406</v>
      </c>
      <c r="E138" s="288">
        <v>3015.45</v>
      </c>
      <c r="F138" s="288">
        <v>3005.6</v>
      </c>
      <c r="G138" s="289">
        <v>2987.2</v>
      </c>
      <c r="H138" s="289">
        <v>2958.95</v>
      </c>
      <c r="I138" s="289">
        <v>2940.5499999999997</v>
      </c>
      <c r="J138" s="289">
        <v>3033.85</v>
      </c>
      <c r="K138" s="289">
        <v>3052.2500000000005</v>
      </c>
      <c r="L138" s="289">
        <v>3080.5</v>
      </c>
      <c r="M138" s="276">
        <v>3024</v>
      </c>
      <c r="N138" s="276">
        <v>2977.35</v>
      </c>
      <c r="O138" s="291">
        <v>761500</v>
      </c>
      <c r="P138" s="292">
        <v>6.5703022339027597E-4</v>
      </c>
    </row>
    <row r="139" spans="1:16" ht="15">
      <c r="A139" s="254">
        <v>129</v>
      </c>
      <c r="B139" s="342" t="s">
        <v>53</v>
      </c>
      <c r="C139" s="415" t="s">
        <v>161</v>
      </c>
      <c r="D139" s="416">
        <v>44406</v>
      </c>
      <c r="E139" s="288">
        <v>41.85</v>
      </c>
      <c r="F139" s="288">
        <v>41.883333333333333</v>
      </c>
      <c r="G139" s="289">
        <v>41.616666666666667</v>
      </c>
      <c r="H139" s="289">
        <v>41.383333333333333</v>
      </c>
      <c r="I139" s="289">
        <v>41.116666666666667</v>
      </c>
      <c r="J139" s="289">
        <v>42.116666666666667</v>
      </c>
      <c r="K139" s="289">
        <v>42.383333333333333</v>
      </c>
      <c r="L139" s="289">
        <v>42.616666666666667</v>
      </c>
      <c r="M139" s="276">
        <v>42.15</v>
      </c>
      <c r="N139" s="276">
        <v>41.65</v>
      </c>
      <c r="O139" s="291">
        <v>340496000</v>
      </c>
      <c r="P139" s="292">
        <v>-2.0347097546379412E-2</v>
      </c>
    </row>
    <row r="140" spans="1:16" ht="15">
      <c r="A140" s="254">
        <v>130</v>
      </c>
      <c r="B140" s="342" t="s">
        <v>42</v>
      </c>
      <c r="C140" s="415" t="s">
        <v>162</v>
      </c>
      <c r="D140" s="416">
        <v>44406</v>
      </c>
      <c r="E140" s="288">
        <v>231.4</v>
      </c>
      <c r="F140" s="288">
        <v>230.86666666666667</v>
      </c>
      <c r="G140" s="289">
        <v>230.03333333333336</v>
      </c>
      <c r="H140" s="289">
        <v>228.66666666666669</v>
      </c>
      <c r="I140" s="289">
        <v>227.83333333333337</v>
      </c>
      <c r="J140" s="289">
        <v>232.23333333333335</v>
      </c>
      <c r="K140" s="289">
        <v>233.06666666666666</v>
      </c>
      <c r="L140" s="289">
        <v>234.43333333333334</v>
      </c>
      <c r="M140" s="276">
        <v>231.7</v>
      </c>
      <c r="N140" s="276">
        <v>229.5</v>
      </c>
      <c r="O140" s="291">
        <v>22156000</v>
      </c>
      <c r="P140" s="292">
        <v>-8.2363473589973143E-3</v>
      </c>
    </row>
    <row r="141" spans="1:16" ht="15">
      <c r="A141" s="254">
        <v>131</v>
      </c>
      <c r="B141" s="342" t="s">
        <v>88</v>
      </c>
      <c r="C141" s="415" t="s">
        <v>163</v>
      </c>
      <c r="D141" s="416">
        <v>44406</v>
      </c>
      <c r="E141" s="288">
        <v>1401.95</v>
      </c>
      <c r="F141" s="288">
        <v>1407.6333333333332</v>
      </c>
      <c r="G141" s="289">
        <v>1389.2666666666664</v>
      </c>
      <c r="H141" s="289">
        <v>1376.5833333333333</v>
      </c>
      <c r="I141" s="289">
        <v>1358.2166666666665</v>
      </c>
      <c r="J141" s="289">
        <v>1420.3166666666664</v>
      </c>
      <c r="K141" s="289">
        <v>1438.6833333333332</v>
      </c>
      <c r="L141" s="289">
        <v>1451.3666666666663</v>
      </c>
      <c r="M141" s="276">
        <v>1426</v>
      </c>
      <c r="N141" s="276">
        <v>1394.95</v>
      </c>
      <c r="O141" s="291">
        <v>1478224</v>
      </c>
      <c r="P141" s="292">
        <v>-1.6517736257785E-2</v>
      </c>
    </row>
    <row r="142" spans="1:16" ht="15">
      <c r="A142" s="254">
        <v>132</v>
      </c>
      <c r="B142" s="342" t="s">
        <v>37</v>
      </c>
      <c r="C142" s="415" t="s">
        <v>164</v>
      </c>
      <c r="D142" s="416">
        <v>44406</v>
      </c>
      <c r="E142" s="288">
        <v>1083.9000000000001</v>
      </c>
      <c r="F142" s="288">
        <v>1082.7666666666667</v>
      </c>
      <c r="G142" s="289">
        <v>1071.5833333333333</v>
      </c>
      <c r="H142" s="289">
        <v>1059.2666666666667</v>
      </c>
      <c r="I142" s="289">
        <v>1048.0833333333333</v>
      </c>
      <c r="J142" s="289">
        <v>1095.0833333333333</v>
      </c>
      <c r="K142" s="289">
        <v>1106.2666666666667</v>
      </c>
      <c r="L142" s="289">
        <v>1118.5833333333333</v>
      </c>
      <c r="M142" s="276">
        <v>1093.95</v>
      </c>
      <c r="N142" s="276">
        <v>1070.45</v>
      </c>
      <c r="O142" s="291">
        <v>1773950</v>
      </c>
      <c r="P142" s="292">
        <v>-1.1369019422074847E-2</v>
      </c>
    </row>
    <row r="143" spans="1:16" ht="15">
      <c r="A143" s="254">
        <v>133</v>
      </c>
      <c r="B143" s="342" t="s">
        <v>53</v>
      </c>
      <c r="C143" s="415" t="s">
        <v>165</v>
      </c>
      <c r="D143" s="416">
        <v>44406</v>
      </c>
      <c r="E143" s="288">
        <v>224.55</v>
      </c>
      <c r="F143" s="288">
        <v>220.70000000000002</v>
      </c>
      <c r="G143" s="289">
        <v>215.90000000000003</v>
      </c>
      <c r="H143" s="289">
        <v>207.25000000000003</v>
      </c>
      <c r="I143" s="289">
        <v>202.45000000000005</v>
      </c>
      <c r="J143" s="289">
        <v>229.35000000000002</v>
      </c>
      <c r="K143" s="289">
        <v>234.15000000000003</v>
      </c>
      <c r="L143" s="289">
        <v>242.8</v>
      </c>
      <c r="M143" s="276">
        <v>225.5</v>
      </c>
      <c r="N143" s="276">
        <v>212.05</v>
      </c>
      <c r="O143" s="291">
        <v>25427200</v>
      </c>
      <c r="P143" s="292">
        <v>8.7166769993800367E-2</v>
      </c>
    </row>
    <row r="144" spans="1:16" ht="15">
      <c r="A144" s="254">
        <v>134</v>
      </c>
      <c r="B144" s="342" t="s">
        <v>42</v>
      </c>
      <c r="C144" s="415" t="s">
        <v>166</v>
      </c>
      <c r="D144" s="416">
        <v>44406</v>
      </c>
      <c r="E144" s="288">
        <v>144.55000000000001</v>
      </c>
      <c r="F144" s="288">
        <v>144.45000000000002</v>
      </c>
      <c r="G144" s="289">
        <v>143.35000000000002</v>
      </c>
      <c r="H144" s="289">
        <v>142.15</v>
      </c>
      <c r="I144" s="289">
        <v>141.05000000000001</v>
      </c>
      <c r="J144" s="289">
        <v>145.65000000000003</v>
      </c>
      <c r="K144" s="289">
        <v>146.75</v>
      </c>
      <c r="L144" s="289">
        <v>147.95000000000005</v>
      </c>
      <c r="M144" s="276">
        <v>145.55000000000001</v>
      </c>
      <c r="N144" s="276">
        <v>143.25</v>
      </c>
      <c r="O144" s="291">
        <v>23436000</v>
      </c>
      <c r="P144" s="292">
        <v>-1.4880201765447668E-2</v>
      </c>
    </row>
    <row r="145" spans="1:16" ht="15">
      <c r="A145" s="254">
        <v>135</v>
      </c>
      <c r="B145" s="342" t="s">
        <v>72</v>
      </c>
      <c r="C145" s="415" t="s">
        <v>167</v>
      </c>
      <c r="D145" s="416">
        <v>44406</v>
      </c>
      <c r="E145" s="288">
        <v>2115.85</v>
      </c>
      <c r="F145" s="288">
        <v>2117.4833333333331</v>
      </c>
      <c r="G145" s="289">
        <v>2102.5166666666664</v>
      </c>
      <c r="H145" s="289">
        <v>2089.1833333333334</v>
      </c>
      <c r="I145" s="289">
        <v>2074.2166666666667</v>
      </c>
      <c r="J145" s="289">
        <v>2130.8166666666662</v>
      </c>
      <c r="K145" s="289">
        <v>2145.7833333333324</v>
      </c>
      <c r="L145" s="289">
        <v>2159.1166666666659</v>
      </c>
      <c r="M145" s="276">
        <v>2132.4499999999998</v>
      </c>
      <c r="N145" s="276">
        <v>2104.15</v>
      </c>
      <c r="O145" s="291">
        <v>43045750</v>
      </c>
      <c r="P145" s="292">
        <v>1.873184354236556E-2</v>
      </c>
    </row>
    <row r="146" spans="1:16" ht="15">
      <c r="A146" s="254">
        <v>136</v>
      </c>
      <c r="B146" s="342" t="s">
        <v>111</v>
      </c>
      <c r="C146" s="415" t="s">
        <v>168</v>
      </c>
      <c r="D146" s="416">
        <v>44406</v>
      </c>
      <c r="E146" s="288">
        <v>128.80000000000001</v>
      </c>
      <c r="F146" s="288">
        <v>126.98333333333335</v>
      </c>
      <c r="G146" s="289">
        <v>123.7166666666667</v>
      </c>
      <c r="H146" s="289">
        <v>118.63333333333335</v>
      </c>
      <c r="I146" s="289">
        <v>115.3666666666667</v>
      </c>
      <c r="J146" s="289">
        <v>132.06666666666669</v>
      </c>
      <c r="K146" s="289">
        <v>135.33333333333334</v>
      </c>
      <c r="L146" s="289">
        <v>140.41666666666669</v>
      </c>
      <c r="M146" s="276">
        <v>130.25</v>
      </c>
      <c r="N146" s="276">
        <v>121.9</v>
      </c>
      <c r="O146" s="291">
        <v>187292500</v>
      </c>
      <c r="P146" s="292">
        <v>1.9073710327716323E-2</v>
      </c>
    </row>
    <row r="147" spans="1:16" ht="15">
      <c r="A147" s="254">
        <v>137</v>
      </c>
      <c r="B147" s="342" t="s">
        <v>56</v>
      </c>
      <c r="C147" s="415" t="s">
        <v>274</v>
      </c>
      <c r="D147" s="416">
        <v>44406</v>
      </c>
      <c r="E147" s="288">
        <v>1019.35</v>
      </c>
      <c r="F147" s="288">
        <v>1022.4166666666666</v>
      </c>
      <c r="G147" s="289">
        <v>1013.7333333333333</v>
      </c>
      <c r="H147" s="289">
        <v>1008.1166666666667</v>
      </c>
      <c r="I147" s="289">
        <v>999.43333333333339</v>
      </c>
      <c r="J147" s="289">
        <v>1028.0333333333333</v>
      </c>
      <c r="K147" s="289">
        <v>1036.7166666666665</v>
      </c>
      <c r="L147" s="289">
        <v>1042.3333333333333</v>
      </c>
      <c r="M147" s="276">
        <v>1031.0999999999999</v>
      </c>
      <c r="N147" s="276">
        <v>1016.8</v>
      </c>
      <c r="O147" s="291">
        <v>5505000</v>
      </c>
      <c r="P147" s="292">
        <v>-9.5803535285386588E-3</v>
      </c>
    </row>
    <row r="148" spans="1:16" ht="15">
      <c r="A148" s="254">
        <v>138</v>
      </c>
      <c r="B148" s="342" t="s">
        <v>53</v>
      </c>
      <c r="C148" s="415" t="s">
        <v>169</v>
      </c>
      <c r="D148" s="416">
        <v>44406</v>
      </c>
      <c r="E148" s="288">
        <v>434.9</v>
      </c>
      <c r="F148" s="288">
        <v>433.11666666666662</v>
      </c>
      <c r="G148" s="289">
        <v>430.53333333333325</v>
      </c>
      <c r="H148" s="289">
        <v>426.16666666666663</v>
      </c>
      <c r="I148" s="289">
        <v>423.58333333333326</v>
      </c>
      <c r="J148" s="289">
        <v>437.48333333333323</v>
      </c>
      <c r="K148" s="289">
        <v>440.06666666666661</v>
      </c>
      <c r="L148" s="289">
        <v>444.43333333333322</v>
      </c>
      <c r="M148" s="276">
        <v>435.7</v>
      </c>
      <c r="N148" s="276">
        <v>428.75</v>
      </c>
      <c r="O148" s="291">
        <v>85084500</v>
      </c>
      <c r="P148" s="292">
        <v>-1.7071453713481169E-3</v>
      </c>
    </row>
    <row r="149" spans="1:16" ht="15">
      <c r="A149" s="254">
        <v>139</v>
      </c>
      <c r="B149" s="342" t="s">
        <v>37</v>
      </c>
      <c r="C149" s="415" t="s">
        <v>170</v>
      </c>
      <c r="D149" s="416">
        <v>44406</v>
      </c>
      <c r="E149" s="288">
        <v>27676.95</v>
      </c>
      <c r="F149" s="288">
        <v>27728.55</v>
      </c>
      <c r="G149" s="289">
        <v>27258.1</v>
      </c>
      <c r="H149" s="289">
        <v>26839.25</v>
      </c>
      <c r="I149" s="289">
        <v>26368.799999999999</v>
      </c>
      <c r="J149" s="289">
        <v>28147.399999999998</v>
      </c>
      <c r="K149" s="289">
        <v>28617.850000000002</v>
      </c>
      <c r="L149" s="289">
        <v>29036.699999999997</v>
      </c>
      <c r="M149" s="276">
        <v>28199</v>
      </c>
      <c r="N149" s="276">
        <v>27309.7</v>
      </c>
      <c r="O149" s="291">
        <v>156975</v>
      </c>
      <c r="P149" s="292">
        <v>4.233067729083665E-2</v>
      </c>
    </row>
    <row r="150" spans="1:16" ht="15">
      <c r="A150" s="254">
        <v>140</v>
      </c>
      <c r="B150" s="342" t="s">
        <v>63</v>
      </c>
      <c r="C150" s="415" t="s">
        <v>171</v>
      </c>
      <c r="D150" s="416">
        <v>44406</v>
      </c>
      <c r="E150" s="288">
        <v>2022</v>
      </c>
      <c r="F150" s="288">
        <v>2026.25</v>
      </c>
      <c r="G150" s="289">
        <v>2008.3</v>
      </c>
      <c r="H150" s="289">
        <v>1994.6</v>
      </c>
      <c r="I150" s="289">
        <v>1976.6499999999999</v>
      </c>
      <c r="J150" s="289">
        <v>2039.95</v>
      </c>
      <c r="K150" s="289">
        <v>2057.8999999999996</v>
      </c>
      <c r="L150" s="289">
        <v>2071.6000000000004</v>
      </c>
      <c r="M150" s="276">
        <v>2044.2</v>
      </c>
      <c r="N150" s="276">
        <v>2012.55</v>
      </c>
      <c r="O150" s="291">
        <v>1274625</v>
      </c>
      <c r="P150" s="292">
        <v>4.3918918918918921E-2</v>
      </c>
    </row>
    <row r="151" spans="1:16" ht="15">
      <c r="A151" s="254">
        <v>141</v>
      </c>
      <c r="B151" s="342" t="s">
        <v>78</v>
      </c>
      <c r="C151" s="415" t="s">
        <v>172</v>
      </c>
      <c r="D151" s="416">
        <v>44406</v>
      </c>
      <c r="E151" s="288">
        <v>7615.6</v>
      </c>
      <c r="F151" s="288">
        <v>7597.416666666667</v>
      </c>
      <c r="G151" s="289">
        <v>7565.3333333333339</v>
      </c>
      <c r="H151" s="289">
        <v>7515.0666666666666</v>
      </c>
      <c r="I151" s="289">
        <v>7482.9833333333336</v>
      </c>
      <c r="J151" s="289">
        <v>7647.6833333333343</v>
      </c>
      <c r="K151" s="289">
        <v>7679.7666666666682</v>
      </c>
      <c r="L151" s="289">
        <v>7730.0333333333347</v>
      </c>
      <c r="M151" s="276">
        <v>7629.5</v>
      </c>
      <c r="N151" s="276">
        <v>7547.15</v>
      </c>
      <c r="O151" s="291">
        <v>367125</v>
      </c>
      <c r="P151" s="292">
        <v>7.5471698113207548E-3</v>
      </c>
    </row>
    <row r="152" spans="1:16" ht="15">
      <c r="A152" s="254">
        <v>142</v>
      </c>
      <c r="B152" s="342" t="s">
        <v>56</v>
      </c>
      <c r="C152" s="415" t="s">
        <v>173</v>
      </c>
      <c r="D152" s="416">
        <v>44406</v>
      </c>
      <c r="E152" s="288">
        <v>1448.35</v>
      </c>
      <c r="F152" s="288">
        <v>1438.8499999999997</v>
      </c>
      <c r="G152" s="289">
        <v>1425.0999999999995</v>
      </c>
      <c r="H152" s="289">
        <v>1401.8499999999997</v>
      </c>
      <c r="I152" s="289">
        <v>1388.0999999999995</v>
      </c>
      <c r="J152" s="289">
        <v>1462.0999999999995</v>
      </c>
      <c r="K152" s="289">
        <v>1475.85</v>
      </c>
      <c r="L152" s="289">
        <v>1499.0999999999995</v>
      </c>
      <c r="M152" s="276">
        <v>1452.6</v>
      </c>
      <c r="N152" s="276">
        <v>1415.6</v>
      </c>
      <c r="O152" s="291">
        <v>4148800</v>
      </c>
      <c r="P152" s="292">
        <v>-4.8265736832446324E-2</v>
      </c>
    </row>
    <row r="153" spans="1:16" ht="15">
      <c r="A153" s="254">
        <v>143</v>
      </c>
      <c r="B153" s="342" t="s">
        <v>51</v>
      </c>
      <c r="C153" s="415" t="s">
        <v>175</v>
      </c>
      <c r="D153" s="416">
        <v>44406</v>
      </c>
      <c r="E153" s="288">
        <v>682.85</v>
      </c>
      <c r="F153" s="288">
        <v>682.61666666666667</v>
      </c>
      <c r="G153" s="289">
        <v>671.73333333333335</v>
      </c>
      <c r="H153" s="289">
        <v>660.61666666666667</v>
      </c>
      <c r="I153" s="289">
        <v>649.73333333333335</v>
      </c>
      <c r="J153" s="289">
        <v>693.73333333333335</v>
      </c>
      <c r="K153" s="289">
        <v>704.61666666666679</v>
      </c>
      <c r="L153" s="289">
        <v>715.73333333333335</v>
      </c>
      <c r="M153" s="276">
        <v>693.5</v>
      </c>
      <c r="N153" s="276">
        <v>671.5</v>
      </c>
      <c r="O153" s="291">
        <v>37289000</v>
      </c>
      <c r="P153" s="292">
        <v>4.5257401470865551E-3</v>
      </c>
    </row>
    <row r="154" spans="1:16" ht="15">
      <c r="A154" s="254">
        <v>144</v>
      </c>
      <c r="B154" s="342" t="s">
        <v>88</v>
      </c>
      <c r="C154" s="415" t="s">
        <v>176</v>
      </c>
      <c r="D154" s="416">
        <v>44406</v>
      </c>
      <c r="E154" s="288">
        <v>525.75</v>
      </c>
      <c r="F154" s="288">
        <v>528.13333333333333</v>
      </c>
      <c r="G154" s="289">
        <v>521.81666666666661</v>
      </c>
      <c r="H154" s="289">
        <v>517.88333333333333</v>
      </c>
      <c r="I154" s="289">
        <v>511.56666666666661</v>
      </c>
      <c r="J154" s="289">
        <v>532.06666666666661</v>
      </c>
      <c r="K154" s="289">
        <v>538.38333333333344</v>
      </c>
      <c r="L154" s="289">
        <v>542.31666666666661</v>
      </c>
      <c r="M154" s="276">
        <v>534.45000000000005</v>
      </c>
      <c r="N154" s="276">
        <v>524.20000000000005</v>
      </c>
      <c r="O154" s="291">
        <v>13341000</v>
      </c>
      <c r="P154" s="292">
        <v>1.4717626925270963E-2</v>
      </c>
    </row>
    <row r="155" spans="1:16" ht="15">
      <c r="A155" s="254">
        <v>145</v>
      </c>
      <c r="B155" s="342" t="s">
        <v>813</v>
      </c>
      <c r="C155" s="415" t="s">
        <v>177</v>
      </c>
      <c r="D155" s="416">
        <v>44406</v>
      </c>
      <c r="E155" s="288">
        <v>774.4</v>
      </c>
      <c r="F155" s="288">
        <v>769.69999999999993</v>
      </c>
      <c r="G155" s="289">
        <v>763.49999999999989</v>
      </c>
      <c r="H155" s="289">
        <v>752.59999999999991</v>
      </c>
      <c r="I155" s="289">
        <v>746.39999999999986</v>
      </c>
      <c r="J155" s="289">
        <v>780.59999999999991</v>
      </c>
      <c r="K155" s="289">
        <v>786.8</v>
      </c>
      <c r="L155" s="289">
        <v>797.69999999999993</v>
      </c>
      <c r="M155" s="276">
        <v>775.9</v>
      </c>
      <c r="N155" s="276">
        <v>758.8</v>
      </c>
      <c r="O155" s="291">
        <v>8521000</v>
      </c>
      <c r="P155" s="292">
        <v>-1.7572633552014995E-3</v>
      </c>
    </row>
    <row r="156" spans="1:16" ht="15">
      <c r="A156" s="254">
        <v>146</v>
      </c>
      <c r="B156" s="342" t="s">
        <v>49</v>
      </c>
      <c r="C156" s="415" t="s">
        <v>782</v>
      </c>
      <c r="D156" s="416">
        <v>44406</v>
      </c>
      <c r="E156" s="288">
        <v>765.35</v>
      </c>
      <c r="F156" s="288">
        <v>762.68333333333339</v>
      </c>
      <c r="G156" s="289">
        <v>757.71666666666681</v>
      </c>
      <c r="H156" s="289">
        <v>750.08333333333337</v>
      </c>
      <c r="I156" s="289">
        <v>745.11666666666679</v>
      </c>
      <c r="J156" s="289">
        <v>770.31666666666683</v>
      </c>
      <c r="K156" s="289">
        <v>775.28333333333353</v>
      </c>
      <c r="L156" s="289">
        <v>782.91666666666686</v>
      </c>
      <c r="M156" s="276">
        <v>767.65</v>
      </c>
      <c r="N156" s="276">
        <v>755.05</v>
      </c>
      <c r="O156" s="291">
        <v>6593400</v>
      </c>
      <c r="P156" s="292">
        <v>6.5952184666117067E-3</v>
      </c>
    </row>
    <row r="157" spans="1:16" ht="15">
      <c r="A157" s="254">
        <v>147</v>
      </c>
      <c r="B157" s="342" t="s">
        <v>43</v>
      </c>
      <c r="C157" s="415" t="s">
        <v>179</v>
      </c>
      <c r="D157" s="416">
        <v>44406</v>
      </c>
      <c r="E157" s="288">
        <v>316.60000000000002</v>
      </c>
      <c r="F157" s="288">
        <v>314.13333333333333</v>
      </c>
      <c r="G157" s="289">
        <v>309.11666666666667</v>
      </c>
      <c r="H157" s="289">
        <v>301.63333333333333</v>
      </c>
      <c r="I157" s="289">
        <v>296.61666666666667</v>
      </c>
      <c r="J157" s="289">
        <v>321.61666666666667</v>
      </c>
      <c r="K157" s="289">
        <v>326.63333333333333</v>
      </c>
      <c r="L157" s="289">
        <v>334.11666666666667</v>
      </c>
      <c r="M157" s="276">
        <v>319.14999999999998</v>
      </c>
      <c r="N157" s="276">
        <v>306.64999999999998</v>
      </c>
      <c r="O157" s="291">
        <v>118625550</v>
      </c>
      <c r="P157" s="292">
        <v>0.1259501717748262</v>
      </c>
    </row>
    <row r="158" spans="1:16" ht="15">
      <c r="A158" s="254">
        <v>148</v>
      </c>
      <c r="B158" s="342" t="s">
        <v>42</v>
      </c>
      <c r="C158" s="415" t="s">
        <v>181</v>
      </c>
      <c r="D158" s="416">
        <v>44406</v>
      </c>
      <c r="E158" s="288">
        <v>124.35</v>
      </c>
      <c r="F158" s="288">
        <v>123.95</v>
      </c>
      <c r="G158" s="289">
        <v>122.9</v>
      </c>
      <c r="H158" s="289">
        <v>121.45</v>
      </c>
      <c r="I158" s="289">
        <v>120.4</v>
      </c>
      <c r="J158" s="289">
        <v>125.4</v>
      </c>
      <c r="K158" s="289">
        <v>126.44999999999999</v>
      </c>
      <c r="L158" s="289">
        <v>127.9</v>
      </c>
      <c r="M158" s="276">
        <v>125</v>
      </c>
      <c r="N158" s="276">
        <v>122.5</v>
      </c>
      <c r="O158" s="291">
        <v>134797500</v>
      </c>
      <c r="P158" s="292">
        <v>1.3037082128544614E-2</v>
      </c>
    </row>
    <row r="159" spans="1:16" ht="15">
      <c r="A159" s="254">
        <v>149</v>
      </c>
      <c r="B159" s="342" t="s">
        <v>111</v>
      </c>
      <c r="C159" s="415" t="s">
        <v>182</v>
      </c>
      <c r="D159" s="416">
        <v>44406</v>
      </c>
      <c r="E159" s="288">
        <v>1225.3</v>
      </c>
      <c r="F159" s="288">
        <v>1206.4833333333333</v>
      </c>
      <c r="G159" s="289">
        <v>1181.5666666666666</v>
      </c>
      <c r="H159" s="289">
        <v>1137.8333333333333</v>
      </c>
      <c r="I159" s="289">
        <v>1112.9166666666665</v>
      </c>
      <c r="J159" s="289">
        <v>1250.2166666666667</v>
      </c>
      <c r="K159" s="289">
        <v>1275.1333333333332</v>
      </c>
      <c r="L159" s="289">
        <v>1318.8666666666668</v>
      </c>
      <c r="M159" s="276">
        <v>1231.4000000000001</v>
      </c>
      <c r="N159" s="276">
        <v>1162.75</v>
      </c>
      <c r="O159" s="291">
        <v>48160150</v>
      </c>
      <c r="P159" s="292">
        <v>5.9680556594598637E-2</v>
      </c>
    </row>
    <row r="160" spans="1:16" ht="15">
      <c r="A160" s="254">
        <v>150</v>
      </c>
      <c r="B160" s="342" t="s">
        <v>106</v>
      </c>
      <c r="C160" s="415" t="s">
        <v>183</v>
      </c>
      <c r="D160" s="416">
        <v>44406</v>
      </c>
      <c r="E160" s="288">
        <v>3274.05</v>
      </c>
      <c r="F160" s="288">
        <v>3266.9833333333336</v>
      </c>
      <c r="G160" s="289">
        <v>3248.1166666666672</v>
      </c>
      <c r="H160" s="289">
        <v>3222.1833333333338</v>
      </c>
      <c r="I160" s="289">
        <v>3203.3166666666675</v>
      </c>
      <c r="J160" s="289">
        <v>3292.916666666667</v>
      </c>
      <c r="K160" s="289">
        <v>3311.7833333333338</v>
      </c>
      <c r="L160" s="289">
        <v>3337.7166666666667</v>
      </c>
      <c r="M160" s="276">
        <v>3285.85</v>
      </c>
      <c r="N160" s="276">
        <v>3241.05</v>
      </c>
      <c r="O160" s="291">
        <v>8899500</v>
      </c>
      <c r="P160" s="292">
        <v>2.7379664683612765E-3</v>
      </c>
    </row>
    <row r="161" spans="1:16" ht="15">
      <c r="A161" s="254">
        <v>151</v>
      </c>
      <c r="B161" s="342" t="s">
        <v>106</v>
      </c>
      <c r="C161" s="415" t="s">
        <v>184</v>
      </c>
      <c r="D161" s="416">
        <v>44406</v>
      </c>
      <c r="E161" s="288">
        <v>1021.2</v>
      </c>
      <c r="F161" s="288">
        <v>1019.5833333333334</v>
      </c>
      <c r="G161" s="289">
        <v>1004.2166666666667</v>
      </c>
      <c r="H161" s="289">
        <v>987.23333333333335</v>
      </c>
      <c r="I161" s="289">
        <v>971.86666666666667</v>
      </c>
      <c r="J161" s="289">
        <v>1036.5666666666666</v>
      </c>
      <c r="K161" s="289">
        <v>1051.9333333333334</v>
      </c>
      <c r="L161" s="289">
        <v>1068.9166666666667</v>
      </c>
      <c r="M161" s="276">
        <v>1034.95</v>
      </c>
      <c r="N161" s="276">
        <v>1002.6</v>
      </c>
      <c r="O161" s="291">
        <v>16266600</v>
      </c>
      <c r="P161" s="292">
        <v>1.047335072679836E-2</v>
      </c>
    </row>
    <row r="162" spans="1:16" ht="15">
      <c r="A162" s="254">
        <v>152</v>
      </c>
      <c r="B162" s="342" t="s">
        <v>49</v>
      </c>
      <c r="C162" s="415" t="s">
        <v>185</v>
      </c>
      <c r="D162" s="416">
        <v>44406</v>
      </c>
      <c r="E162" s="288">
        <v>1730.15</v>
      </c>
      <c r="F162" s="288">
        <v>1742.4166666666667</v>
      </c>
      <c r="G162" s="289">
        <v>1702.8333333333335</v>
      </c>
      <c r="H162" s="289">
        <v>1675.5166666666667</v>
      </c>
      <c r="I162" s="289">
        <v>1635.9333333333334</v>
      </c>
      <c r="J162" s="289">
        <v>1769.7333333333336</v>
      </c>
      <c r="K162" s="289">
        <v>1809.3166666666671</v>
      </c>
      <c r="L162" s="289">
        <v>1836.6333333333337</v>
      </c>
      <c r="M162" s="276">
        <v>1782</v>
      </c>
      <c r="N162" s="276">
        <v>1715.1</v>
      </c>
      <c r="O162" s="291">
        <v>5089500</v>
      </c>
      <c r="P162" s="292">
        <v>8.5760000000000003E-2</v>
      </c>
    </row>
    <row r="163" spans="1:16" ht="15">
      <c r="A163" s="254">
        <v>153</v>
      </c>
      <c r="B163" s="342" t="s">
        <v>51</v>
      </c>
      <c r="C163" s="415" t="s">
        <v>186</v>
      </c>
      <c r="D163" s="416">
        <v>44406</v>
      </c>
      <c r="E163" s="288">
        <v>2962.75</v>
      </c>
      <c r="F163" s="288">
        <v>2953.3166666666671</v>
      </c>
      <c r="G163" s="289">
        <v>2940.4333333333343</v>
      </c>
      <c r="H163" s="289">
        <v>2918.1166666666672</v>
      </c>
      <c r="I163" s="289">
        <v>2905.2333333333345</v>
      </c>
      <c r="J163" s="289">
        <v>2975.6333333333341</v>
      </c>
      <c r="K163" s="289">
        <v>2988.5166666666664</v>
      </c>
      <c r="L163" s="289">
        <v>3010.8333333333339</v>
      </c>
      <c r="M163" s="276">
        <v>2966.2</v>
      </c>
      <c r="N163" s="276">
        <v>2931</v>
      </c>
      <c r="O163" s="291">
        <v>775500</v>
      </c>
      <c r="P163" s="292">
        <v>-1.9305019305019305E-3</v>
      </c>
    </row>
    <row r="164" spans="1:16" ht="15">
      <c r="A164" s="254">
        <v>154</v>
      </c>
      <c r="B164" s="342" t="s">
        <v>42</v>
      </c>
      <c r="C164" s="415" t="s">
        <v>187</v>
      </c>
      <c r="D164" s="416">
        <v>44406</v>
      </c>
      <c r="E164" s="288">
        <v>472.75</v>
      </c>
      <c r="F164" s="288">
        <v>469.84999999999997</v>
      </c>
      <c r="G164" s="289">
        <v>465.89999999999992</v>
      </c>
      <c r="H164" s="289">
        <v>459.04999999999995</v>
      </c>
      <c r="I164" s="289">
        <v>455.09999999999991</v>
      </c>
      <c r="J164" s="289">
        <v>476.69999999999993</v>
      </c>
      <c r="K164" s="289">
        <v>480.65</v>
      </c>
      <c r="L164" s="289">
        <v>487.49999999999994</v>
      </c>
      <c r="M164" s="276">
        <v>473.8</v>
      </c>
      <c r="N164" s="276">
        <v>463</v>
      </c>
      <c r="O164" s="291">
        <v>3052500</v>
      </c>
      <c r="P164" s="292">
        <v>-1.5004840271055178E-2</v>
      </c>
    </row>
    <row r="165" spans="1:16" ht="15">
      <c r="A165" s="254">
        <v>155</v>
      </c>
      <c r="B165" s="342" t="s">
        <v>39</v>
      </c>
      <c r="C165" s="415" t="s">
        <v>492</v>
      </c>
      <c r="D165" s="416">
        <v>44406</v>
      </c>
      <c r="E165" s="288">
        <v>913.1</v>
      </c>
      <c r="F165" s="288">
        <v>908.36666666666667</v>
      </c>
      <c r="G165" s="289">
        <v>901.73333333333335</v>
      </c>
      <c r="H165" s="289">
        <v>890.36666666666667</v>
      </c>
      <c r="I165" s="289">
        <v>883.73333333333335</v>
      </c>
      <c r="J165" s="289">
        <v>919.73333333333335</v>
      </c>
      <c r="K165" s="289">
        <v>926.36666666666679</v>
      </c>
      <c r="L165" s="289">
        <v>937.73333333333335</v>
      </c>
      <c r="M165" s="276">
        <v>915</v>
      </c>
      <c r="N165" s="276">
        <v>897</v>
      </c>
      <c r="O165" s="291">
        <v>863475</v>
      </c>
      <c r="P165" s="292">
        <v>-3.2493907392363928E-2</v>
      </c>
    </row>
    <row r="166" spans="1:16" ht="15">
      <c r="A166" s="254">
        <v>156</v>
      </c>
      <c r="B166" s="342" t="s">
        <v>43</v>
      </c>
      <c r="C166" s="415" t="s">
        <v>188</v>
      </c>
      <c r="D166" s="416">
        <v>44406</v>
      </c>
      <c r="E166" s="288">
        <v>607.35</v>
      </c>
      <c r="F166" s="288">
        <v>608.61666666666667</v>
      </c>
      <c r="G166" s="289">
        <v>603.83333333333337</v>
      </c>
      <c r="H166" s="289">
        <v>600.31666666666672</v>
      </c>
      <c r="I166" s="289">
        <v>595.53333333333342</v>
      </c>
      <c r="J166" s="289">
        <v>612.13333333333333</v>
      </c>
      <c r="K166" s="289">
        <v>616.91666666666663</v>
      </c>
      <c r="L166" s="289">
        <v>620.43333333333328</v>
      </c>
      <c r="M166" s="276">
        <v>613.4</v>
      </c>
      <c r="N166" s="276">
        <v>605.1</v>
      </c>
      <c r="O166" s="291">
        <v>6542200</v>
      </c>
      <c r="P166" s="292">
        <v>6.0358520535511689E-2</v>
      </c>
    </row>
    <row r="167" spans="1:16" ht="15">
      <c r="A167" s="254">
        <v>157</v>
      </c>
      <c r="B167" s="342" t="s">
        <v>49</v>
      </c>
      <c r="C167" s="415" t="s">
        <v>189</v>
      </c>
      <c r="D167" s="416">
        <v>44406</v>
      </c>
      <c r="E167" s="288">
        <v>1438.9</v>
      </c>
      <c r="F167" s="288">
        <v>1434.2</v>
      </c>
      <c r="G167" s="289">
        <v>1425</v>
      </c>
      <c r="H167" s="289">
        <v>1411.1</v>
      </c>
      <c r="I167" s="289">
        <v>1401.8999999999999</v>
      </c>
      <c r="J167" s="289">
        <v>1448.1000000000001</v>
      </c>
      <c r="K167" s="289">
        <v>1457.3000000000004</v>
      </c>
      <c r="L167" s="289">
        <v>1471.2000000000003</v>
      </c>
      <c r="M167" s="276">
        <v>1443.4</v>
      </c>
      <c r="N167" s="276">
        <v>1420.3</v>
      </c>
      <c r="O167" s="291">
        <v>1608600</v>
      </c>
      <c r="P167" s="292">
        <v>-2.9970451667370199E-2</v>
      </c>
    </row>
    <row r="168" spans="1:16" ht="15">
      <c r="A168" s="254">
        <v>158</v>
      </c>
      <c r="B168" s="342" t="s">
        <v>37</v>
      </c>
      <c r="C168" s="415" t="s">
        <v>191</v>
      </c>
      <c r="D168" s="416">
        <v>44406</v>
      </c>
      <c r="E168" s="288">
        <v>6932.2</v>
      </c>
      <c r="F168" s="288">
        <v>6878.6166666666659</v>
      </c>
      <c r="G168" s="289">
        <v>6814.6833333333316</v>
      </c>
      <c r="H168" s="289">
        <v>6697.1666666666661</v>
      </c>
      <c r="I168" s="289">
        <v>6633.2333333333318</v>
      </c>
      <c r="J168" s="289">
        <v>6996.1333333333314</v>
      </c>
      <c r="K168" s="289">
        <v>7060.0666666666657</v>
      </c>
      <c r="L168" s="289">
        <v>7177.5833333333312</v>
      </c>
      <c r="M168" s="276">
        <v>6942.55</v>
      </c>
      <c r="N168" s="276">
        <v>6761.1</v>
      </c>
      <c r="O168" s="291">
        <v>2107200</v>
      </c>
      <c r="P168" s="292">
        <v>3.4285714285714284E-3</v>
      </c>
    </row>
    <row r="169" spans="1:16" ht="15">
      <c r="A169" s="254">
        <v>159</v>
      </c>
      <c r="B169" s="342" t="s">
        <v>813</v>
      </c>
      <c r="C169" s="415" t="s">
        <v>193</v>
      </c>
      <c r="D169" s="416">
        <v>44406</v>
      </c>
      <c r="E169" s="288">
        <v>809.3</v>
      </c>
      <c r="F169" s="288">
        <v>806.31666666666661</v>
      </c>
      <c r="G169" s="289">
        <v>798.93333333333317</v>
      </c>
      <c r="H169" s="289">
        <v>788.56666666666661</v>
      </c>
      <c r="I169" s="289">
        <v>781.18333333333317</v>
      </c>
      <c r="J169" s="289">
        <v>816.68333333333317</v>
      </c>
      <c r="K169" s="289">
        <v>824.06666666666661</v>
      </c>
      <c r="L169" s="289">
        <v>834.43333333333317</v>
      </c>
      <c r="M169" s="276">
        <v>813.7</v>
      </c>
      <c r="N169" s="276">
        <v>795.95</v>
      </c>
      <c r="O169" s="291">
        <v>22549800</v>
      </c>
      <c r="P169" s="292">
        <v>-5.2758343846771418E-3</v>
      </c>
    </row>
    <row r="170" spans="1:16" ht="15">
      <c r="A170" s="254">
        <v>160</v>
      </c>
      <c r="B170" s="342" t="s">
        <v>111</v>
      </c>
      <c r="C170" s="415" t="s">
        <v>194</v>
      </c>
      <c r="D170" s="416">
        <v>44406</v>
      </c>
      <c r="E170" s="288">
        <v>273.75</v>
      </c>
      <c r="F170" s="288">
        <v>271.91666666666669</v>
      </c>
      <c r="G170" s="289">
        <v>267.93333333333339</v>
      </c>
      <c r="H170" s="289">
        <v>262.11666666666673</v>
      </c>
      <c r="I170" s="289">
        <v>258.13333333333344</v>
      </c>
      <c r="J170" s="289">
        <v>277.73333333333335</v>
      </c>
      <c r="K170" s="289">
        <v>281.71666666666658</v>
      </c>
      <c r="L170" s="289">
        <v>287.5333333333333</v>
      </c>
      <c r="M170" s="276">
        <v>275.89999999999998</v>
      </c>
      <c r="N170" s="276">
        <v>266.10000000000002</v>
      </c>
      <c r="O170" s="291">
        <v>121070500</v>
      </c>
      <c r="P170" s="292">
        <v>1.2075980201611857E-2</v>
      </c>
    </row>
    <row r="171" spans="1:16" ht="15">
      <c r="A171" s="254">
        <v>161</v>
      </c>
      <c r="B171" s="342" t="s">
        <v>63</v>
      </c>
      <c r="C171" s="415" t="s">
        <v>195</v>
      </c>
      <c r="D171" s="416">
        <v>44406</v>
      </c>
      <c r="E171" s="288">
        <v>1011</v>
      </c>
      <c r="F171" s="288">
        <v>1013.3333333333334</v>
      </c>
      <c r="G171" s="289">
        <v>1005.8666666666668</v>
      </c>
      <c r="H171" s="289">
        <v>1000.7333333333335</v>
      </c>
      <c r="I171" s="289">
        <v>993.26666666666688</v>
      </c>
      <c r="J171" s="289">
        <v>1018.4666666666667</v>
      </c>
      <c r="K171" s="289">
        <v>1025.9333333333332</v>
      </c>
      <c r="L171" s="289">
        <v>1031.0666666666666</v>
      </c>
      <c r="M171" s="276">
        <v>1020.8</v>
      </c>
      <c r="N171" s="276">
        <v>1008.2</v>
      </c>
      <c r="O171" s="291">
        <v>3353000</v>
      </c>
      <c r="P171" s="292">
        <v>6.1747941735275494E-2</v>
      </c>
    </row>
    <row r="172" spans="1:16" ht="15">
      <c r="A172" s="254">
        <v>162</v>
      </c>
      <c r="B172" s="342" t="s">
        <v>106</v>
      </c>
      <c r="C172" s="415" t="s">
        <v>196</v>
      </c>
      <c r="D172" s="416">
        <v>44406</v>
      </c>
      <c r="E172" s="288">
        <v>534.20000000000005</v>
      </c>
      <c r="F172" s="288">
        <v>532.44999999999993</v>
      </c>
      <c r="G172" s="289">
        <v>527.24999999999989</v>
      </c>
      <c r="H172" s="289">
        <v>520.29999999999995</v>
      </c>
      <c r="I172" s="289">
        <v>515.09999999999991</v>
      </c>
      <c r="J172" s="289">
        <v>539.39999999999986</v>
      </c>
      <c r="K172" s="289">
        <v>544.59999999999991</v>
      </c>
      <c r="L172" s="289">
        <v>551.54999999999984</v>
      </c>
      <c r="M172" s="276">
        <v>537.65</v>
      </c>
      <c r="N172" s="276">
        <v>525.5</v>
      </c>
      <c r="O172" s="291">
        <v>31633600</v>
      </c>
      <c r="P172" s="292">
        <v>8.8789100372506004E-3</v>
      </c>
    </row>
    <row r="173" spans="1:16" ht="15">
      <c r="A173" s="254">
        <v>163</v>
      </c>
      <c r="B173" s="342" t="s">
        <v>88</v>
      </c>
      <c r="C173" s="415" t="s">
        <v>198</v>
      </c>
      <c r="D173" s="416">
        <v>44406</v>
      </c>
      <c r="E173" s="288">
        <v>219.75</v>
      </c>
      <c r="F173" s="288">
        <v>219.18333333333331</v>
      </c>
      <c r="G173" s="289">
        <v>217.91666666666663</v>
      </c>
      <c r="H173" s="289">
        <v>216.08333333333331</v>
      </c>
      <c r="I173" s="289">
        <v>214.81666666666663</v>
      </c>
      <c r="J173" s="289">
        <v>221.01666666666662</v>
      </c>
      <c r="K173" s="289">
        <v>222.28333333333333</v>
      </c>
      <c r="L173" s="289">
        <v>224.11666666666662</v>
      </c>
      <c r="M173" s="276">
        <v>220.45</v>
      </c>
      <c r="N173" s="276">
        <v>217.35</v>
      </c>
      <c r="O173" s="291">
        <v>62448000</v>
      </c>
      <c r="P173" s="292">
        <v>-1.4113858103627924E-2</v>
      </c>
    </row>
    <row r="174" spans="1:16" ht="15">
      <c r="A174" s="477"/>
      <c r="B174" s="478"/>
      <c r="C174" s="477"/>
      <c r="D174" s="479"/>
      <c r="E174" s="480"/>
      <c r="F174" s="480"/>
      <c r="G174" s="481"/>
      <c r="H174" s="481"/>
      <c r="I174" s="481"/>
      <c r="J174" s="481"/>
      <c r="K174" s="481"/>
      <c r="L174" s="481"/>
      <c r="M174" s="482"/>
      <c r="N174" s="482"/>
      <c r="O174" s="483"/>
      <c r="P174" s="484"/>
    </row>
    <row r="175" spans="1:16" ht="15">
      <c r="A175" s="477"/>
      <c r="B175" s="478"/>
      <c r="C175" s="477"/>
      <c r="D175" s="479"/>
      <c r="E175" s="480"/>
      <c r="F175" s="480"/>
      <c r="G175" s="481"/>
      <c r="H175" s="481"/>
      <c r="I175" s="481"/>
      <c r="J175" s="481"/>
      <c r="K175" s="481"/>
      <c r="L175" s="481"/>
      <c r="M175" s="482"/>
      <c r="N175" s="482"/>
      <c r="O175" s="483"/>
      <c r="P175" s="484"/>
    </row>
    <row r="176" spans="1:16" ht="15">
      <c r="A176" s="477"/>
      <c r="B176" s="478"/>
      <c r="C176" s="477"/>
      <c r="D176" s="479"/>
      <c r="E176" s="480"/>
      <c r="F176" s="480"/>
      <c r="G176" s="481"/>
      <c r="H176" s="481"/>
      <c r="I176" s="481"/>
      <c r="J176" s="481"/>
      <c r="K176" s="481"/>
      <c r="L176" s="481"/>
      <c r="M176" s="482"/>
      <c r="N176" s="482"/>
      <c r="O176" s="483"/>
      <c r="P176" s="484"/>
    </row>
    <row r="177" spans="1:16" ht="15">
      <c r="A177" s="477"/>
      <c r="B177" s="478"/>
      <c r="C177" s="477"/>
      <c r="D177" s="479"/>
      <c r="E177" s="480"/>
      <c r="F177" s="480"/>
      <c r="G177" s="481"/>
      <c r="H177" s="481"/>
      <c r="I177" s="481"/>
      <c r="J177" s="481"/>
      <c r="K177" s="481"/>
      <c r="L177" s="481"/>
      <c r="M177" s="482"/>
      <c r="N177" s="482"/>
      <c r="O177" s="483"/>
      <c r="P177" s="484"/>
    </row>
    <row r="178" spans="1:16" ht="15">
      <c r="A178" s="477"/>
      <c r="B178" s="478"/>
      <c r="C178" s="477"/>
      <c r="D178" s="479"/>
      <c r="E178" s="480"/>
      <c r="F178" s="480"/>
      <c r="G178" s="481"/>
      <c r="H178" s="481"/>
      <c r="I178" s="481"/>
      <c r="J178" s="481"/>
      <c r="K178" s="481"/>
      <c r="L178" s="481"/>
      <c r="M178" s="482"/>
      <c r="N178" s="482"/>
      <c r="O178" s="483"/>
      <c r="P178" s="484"/>
    </row>
    <row r="179" spans="1:16">
      <c r="B179" s="478"/>
    </row>
    <row r="180" spans="1:16">
      <c r="B180" s="478"/>
    </row>
    <row r="181" spans="1:16">
      <c r="B181" s="478"/>
    </row>
    <row r="182" spans="1:16">
      <c r="B182" s="478"/>
    </row>
    <row r="184" spans="1:16">
      <c r="A184" s="268" t="s">
        <v>199</v>
      </c>
    </row>
    <row r="185" spans="1:16">
      <c r="A185" s="268" t="s">
        <v>200</v>
      </c>
    </row>
    <row r="186" spans="1:16">
      <c r="A186" s="268" t="s">
        <v>201</v>
      </c>
    </row>
    <row r="187" spans="1:16">
      <c r="A187" s="268" t="s">
        <v>202</v>
      </c>
    </row>
    <row r="188" spans="1:16">
      <c r="A188" s="268" t="s">
        <v>203</v>
      </c>
    </row>
    <row r="190" spans="1:16">
      <c r="A190" s="272" t="s">
        <v>204</v>
      </c>
    </row>
    <row r="191" spans="1:16">
      <c r="A191" s="293" t="s">
        <v>205</v>
      </c>
    </row>
    <row r="192" spans="1:16">
      <c r="A192" s="293" t="s">
        <v>206</v>
      </c>
    </row>
    <row r="193" spans="1:1">
      <c r="A193" s="293" t="s">
        <v>207</v>
      </c>
    </row>
    <row r="194" spans="1:1">
      <c r="A194" s="294" t="s">
        <v>208</v>
      </c>
    </row>
    <row r="195" spans="1:1">
      <c r="A195" s="294" t="s">
        <v>209</v>
      </c>
    </row>
    <row r="196" spans="1:1">
      <c r="A196" s="294" t="s">
        <v>210</v>
      </c>
    </row>
    <row r="197" spans="1:1">
      <c r="A197" s="294" t="s">
        <v>211</v>
      </c>
    </row>
    <row r="198" spans="1:1">
      <c r="A198" s="294" t="s">
        <v>212</v>
      </c>
    </row>
    <row r="199" spans="1:1">
      <c r="A199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E20" sqref="E20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44385</v>
      </c>
    </row>
    <row r="7" spans="1:15">
      <c r="A7"/>
    </row>
    <row r="8" spans="1:15" ht="28.5" customHeight="1">
      <c r="A8" s="554" t="s">
        <v>16</v>
      </c>
      <c r="B8" s="555"/>
      <c r="C8" s="553" t="s">
        <v>19</v>
      </c>
      <c r="D8" s="553" t="s">
        <v>20</v>
      </c>
      <c r="E8" s="553" t="s">
        <v>21</v>
      </c>
      <c r="F8" s="553"/>
      <c r="G8" s="553"/>
      <c r="H8" s="553" t="s">
        <v>22</v>
      </c>
      <c r="I8" s="553"/>
      <c r="J8" s="553"/>
      <c r="K8" s="251"/>
      <c r="L8" s="259"/>
      <c r="M8" s="259"/>
    </row>
    <row r="9" spans="1:15" ht="36" customHeight="1">
      <c r="A9" s="549"/>
      <c r="B9" s="551"/>
      <c r="C9" s="556" t="s">
        <v>23</v>
      </c>
      <c r="D9" s="556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15879.65</v>
      </c>
      <c r="D10" s="275">
        <v>15850.966666666665</v>
      </c>
      <c r="E10" s="275">
        <v>15808.383333333331</v>
      </c>
      <c r="F10" s="275">
        <v>15737.116666666667</v>
      </c>
      <c r="G10" s="275">
        <v>15694.533333333333</v>
      </c>
      <c r="H10" s="275">
        <v>15922.23333333333</v>
      </c>
      <c r="I10" s="275">
        <v>15964.816666666662</v>
      </c>
      <c r="J10" s="275">
        <v>16036.083333333328</v>
      </c>
      <c r="K10" s="274">
        <v>15893.55</v>
      </c>
      <c r="L10" s="274">
        <v>15779.7</v>
      </c>
      <c r="M10" s="279"/>
    </row>
    <row r="11" spans="1:15">
      <c r="A11" s="273">
        <v>2</v>
      </c>
      <c r="B11" s="254" t="s">
        <v>216</v>
      </c>
      <c r="C11" s="276">
        <v>35771.300000000003</v>
      </c>
      <c r="D11" s="256">
        <v>35664.9</v>
      </c>
      <c r="E11" s="256">
        <v>35534.050000000003</v>
      </c>
      <c r="F11" s="256">
        <v>35296.800000000003</v>
      </c>
      <c r="G11" s="256">
        <v>35165.950000000004</v>
      </c>
      <c r="H11" s="256">
        <v>35902.15</v>
      </c>
      <c r="I11" s="256">
        <v>36032.999999999993</v>
      </c>
      <c r="J11" s="256">
        <v>36270.25</v>
      </c>
      <c r="K11" s="276">
        <v>35795.75</v>
      </c>
      <c r="L11" s="276">
        <v>35427.65</v>
      </c>
      <c r="M11" s="279"/>
    </row>
    <row r="12" spans="1:15">
      <c r="A12" s="273">
        <v>3</v>
      </c>
      <c r="B12" s="262" t="s">
        <v>217</v>
      </c>
      <c r="C12" s="276">
        <v>2060.35</v>
      </c>
      <c r="D12" s="256">
        <v>2055.3833333333332</v>
      </c>
      <c r="E12" s="256">
        <v>2047.8166666666666</v>
      </c>
      <c r="F12" s="256">
        <v>2035.2833333333333</v>
      </c>
      <c r="G12" s="256">
        <v>2027.7166666666667</v>
      </c>
      <c r="H12" s="256">
        <v>2067.9166666666665</v>
      </c>
      <c r="I12" s="256">
        <v>2075.4833333333331</v>
      </c>
      <c r="J12" s="256">
        <v>2088.0166666666664</v>
      </c>
      <c r="K12" s="276">
        <v>2062.9499999999998</v>
      </c>
      <c r="L12" s="276">
        <v>2042.85</v>
      </c>
      <c r="M12" s="279"/>
    </row>
    <row r="13" spans="1:15">
      <c r="A13" s="273">
        <v>4</v>
      </c>
      <c r="B13" s="254" t="s">
        <v>218</v>
      </c>
      <c r="C13" s="276">
        <v>4377.1499999999996</v>
      </c>
      <c r="D13" s="256">
        <v>4371.2333333333336</v>
      </c>
      <c r="E13" s="256">
        <v>4361.2166666666672</v>
      </c>
      <c r="F13" s="256">
        <v>4345.2833333333338</v>
      </c>
      <c r="G13" s="256">
        <v>4335.2666666666673</v>
      </c>
      <c r="H13" s="256">
        <v>4387.166666666667</v>
      </c>
      <c r="I13" s="256">
        <v>4397.1833333333334</v>
      </c>
      <c r="J13" s="256">
        <v>4413.1166666666668</v>
      </c>
      <c r="K13" s="276">
        <v>4381.25</v>
      </c>
      <c r="L13" s="276">
        <v>4355.3</v>
      </c>
      <c r="M13" s="279"/>
    </row>
    <row r="14" spans="1:15">
      <c r="A14" s="273">
        <v>5</v>
      </c>
      <c r="B14" s="254" t="s">
        <v>219</v>
      </c>
      <c r="C14" s="276">
        <v>28734.65</v>
      </c>
      <c r="D14" s="256">
        <v>28635.416666666668</v>
      </c>
      <c r="E14" s="256">
        <v>28480.533333333336</v>
      </c>
      <c r="F14" s="256">
        <v>28226.416666666668</v>
      </c>
      <c r="G14" s="256">
        <v>28071.533333333336</v>
      </c>
      <c r="H14" s="256">
        <v>28889.533333333336</v>
      </c>
      <c r="I14" s="256">
        <v>29044.416666666668</v>
      </c>
      <c r="J14" s="256">
        <v>29298.533333333336</v>
      </c>
      <c r="K14" s="276">
        <v>28790.3</v>
      </c>
      <c r="L14" s="276">
        <v>28381.3</v>
      </c>
      <c r="M14" s="279"/>
    </row>
    <row r="15" spans="1:15">
      <c r="A15" s="273">
        <v>6</v>
      </c>
      <c r="B15" s="254" t="s">
        <v>220</v>
      </c>
      <c r="C15" s="276">
        <v>3622.55</v>
      </c>
      <c r="D15" s="256">
        <v>3612.1333333333337</v>
      </c>
      <c r="E15" s="256">
        <v>3597.2166666666672</v>
      </c>
      <c r="F15" s="256">
        <v>3571.8833333333337</v>
      </c>
      <c r="G15" s="256">
        <v>3556.9666666666672</v>
      </c>
      <c r="H15" s="256">
        <v>3637.4666666666672</v>
      </c>
      <c r="I15" s="256">
        <v>3652.3833333333341</v>
      </c>
      <c r="J15" s="256">
        <v>3677.7166666666672</v>
      </c>
      <c r="K15" s="276">
        <v>3627.05</v>
      </c>
      <c r="L15" s="276">
        <v>3586.8</v>
      </c>
      <c r="M15" s="279"/>
    </row>
    <row r="16" spans="1:15">
      <c r="A16" s="273">
        <v>7</v>
      </c>
      <c r="B16" s="254" t="s">
        <v>221</v>
      </c>
      <c r="C16" s="276">
        <v>7578.65</v>
      </c>
      <c r="D16" s="256">
        <v>7554.9333333333334</v>
      </c>
      <c r="E16" s="256">
        <v>7517.4666666666672</v>
      </c>
      <c r="F16" s="256">
        <v>7456.2833333333338</v>
      </c>
      <c r="G16" s="256">
        <v>7418.8166666666675</v>
      </c>
      <c r="H16" s="256">
        <v>7616.1166666666668</v>
      </c>
      <c r="I16" s="256">
        <v>7653.5833333333321</v>
      </c>
      <c r="J16" s="256">
        <v>7714.7666666666664</v>
      </c>
      <c r="K16" s="276">
        <v>7592.4</v>
      </c>
      <c r="L16" s="276">
        <v>7493.75</v>
      </c>
      <c r="M16" s="279"/>
    </row>
    <row r="17" spans="1:13">
      <c r="A17" s="273">
        <v>8</v>
      </c>
      <c r="B17" s="254" t="s">
        <v>38</v>
      </c>
      <c r="C17" s="254">
        <v>2036.55</v>
      </c>
      <c r="D17" s="256">
        <v>2031.3</v>
      </c>
      <c r="E17" s="256">
        <v>2018.1499999999999</v>
      </c>
      <c r="F17" s="256">
        <v>1999.75</v>
      </c>
      <c r="G17" s="256">
        <v>1986.6</v>
      </c>
      <c r="H17" s="256">
        <v>2049.6999999999998</v>
      </c>
      <c r="I17" s="256">
        <v>2062.85</v>
      </c>
      <c r="J17" s="256">
        <v>2081.25</v>
      </c>
      <c r="K17" s="254">
        <v>2044.45</v>
      </c>
      <c r="L17" s="254">
        <v>2012.9</v>
      </c>
      <c r="M17" s="254">
        <v>3.3972699999999998</v>
      </c>
    </row>
    <row r="18" spans="1:13">
      <c r="A18" s="273">
        <v>9</v>
      </c>
      <c r="B18" s="254" t="s">
        <v>222</v>
      </c>
      <c r="C18" s="254">
        <v>1125</v>
      </c>
      <c r="D18" s="256">
        <v>1116.3333333333333</v>
      </c>
      <c r="E18" s="256">
        <v>1099.6666666666665</v>
      </c>
      <c r="F18" s="256">
        <v>1074.3333333333333</v>
      </c>
      <c r="G18" s="256">
        <v>1057.6666666666665</v>
      </c>
      <c r="H18" s="256">
        <v>1141.6666666666665</v>
      </c>
      <c r="I18" s="256">
        <v>1158.333333333333</v>
      </c>
      <c r="J18" s="256">
        <v>1183.6666666666665</v>
      </c>
      <c r="K18" s="254">
        <v>1133</v>
      </c>
      <c r="L18" s="254">
        <v>1091</v>
      </c>
      <c r="M18" s="254">
        <v>15.42754</v>
      </c>
    </row>
    <row r="19" spans="1:13">
      <c r="A19" s="273">
        <v>10</v>
      </c>
      <c r="B19" s="254" t="s">
        <v>717</v>
      </c>
      <c r="C19" s="255">
        <v>863.2</v>
      </c>
      <c r="D19" s="256">
        <v>857.88333333333333</v>
      </c>
      <c r="E19" s="256">
        <v>850.66666666666663</v>
      </c>
      <c r="F19" s="256">
        <v>838.13333333333333</v>
      </c>
      <c r="G19" s="256">
        <v>830.91666666666663</v>
      </c>
      <c r="H19" s="256">
        <v>870.41666666666663</v>
      </c>
      <c r="I19" s="256">
        <v>877.63333333333333</v>
      </c>
      <c r="J19" s="256">
        <v>890.16666666666663</v>
      </c>
      <c r="K19" s="254">
        <v>865.1</v>
      </c>
      <c r="L19" s="254">
        <v>845.35</v>
      </c>
      <c r="M19" s="254">
        <v>16.468599999999999</v>
      </c>
    </row>
    <row r="20" spans="1:13">
      <c r="A20" s="273">
        <v>11</v>
      </c>
      <c r="B20" s="254" t="s">
        <v>288</v>
      </c>
      <c r="C20" s="254">
        <v>17260.599999999999</v>
      </c>
      <c r="D20" s="256">
        <v>17224.433333333334</v>
      </c>
      <c r="E20" s="256">
        <v>17093.866666666669</v>
      </c>
      <c r="F20" s="256">
        <v>16927.133333333335</v>
      </c>
      <c r="G20" s="256">
        <v>16796.566666666669</v>
      </c>
      <c r="H20" s="256">
        <v>17391.166666666668</v>
      </c>
      <c r="I20" s="256">
        <v>17521.733333333334</v>
      </c>
      <c r="J20" s="256">
        <v>17688.466666666667</v>
      </c>
      <c r="K20" s="254">
        <v>17355</v>
      </c>
      <c r="L20" s="254">
        <v>17057.7</v>
      </c>
      <c r="M20" s="254">
        <v>0.11796</v>
      </c>
    </row>
    <row r="21" spans="1:13">
      <c r="A21" s="273">
        <v>12</v>
      </c>
      <c r="B21" s="254" t="s">
        <v>40</v>
      </c>
      <c r="C21" s="254">
        <v>1425.65</v>
      </c>
      <c r="D21" s="256">
        <v>1415.9166666666667</v>
      </c>
      <c r="E21" s="256">
        <v>1394.7333333333336</v>
      </c>
      <c r="F21" s="256">
        <v>1363.8166666666668</v>
      </c>
      <c r="G21" s="256">
        <v>1342.6333333333337</v>
      </c>
      <c r="H21" s="256">
        <v>1446.8333333333335</v>
      </c>
      <c r="I21" s="256">
        <v>1468.0166666666664</v>
      </c>
      <c r="J21" s="256">
        <v>1498.9333333333334</v>
      </c>
      <c r="K21" s="254">
        <v>1437.1</v>
      </c>
      <c r="L21" s="254">
        <v>1385</v>
      </c>
      <c r="M21" s="254">
        <v>55.497509999999998</v>
      </c>
    </row>
    <row r="22" spans="1:13">
      <c r="A22" s="273">
        <v>13</v>
      </c>
      <c r="B22" s="254" t="s">
        <v>289</v>
      </c>
      <c r="C22" s="254">
        <v>1017.05</v>
      </c>
      <c r="D22" s="256">
        <v>1004.7333333333335</v>
      </c>
      <c r="E22" s="256">
        <v>974.46666666666692</v>
      </c>
      <c r="F22" s="256">
        <v>931.88333333333344</v>
      </c>
      <c r="G22" s="256">
        <v>901.6166666666669</v>
      </c>
      <c r="H22" s="256">
        <v>1047.3166666666671</v>
      </c>
      <c r="I22" s="256">
        <v>1077.5833333333335</v>
      </c>
      <c r="J22" s="256">
        <v>1120.166666666667</v>
      </c>
      <c r="K22" s="254">
        <v>1035</v>
      </c>
      <c r="L22" s="254">
        <v>962.15</v>
      </c>
      <c r="M22" s="254">
        <v>2.4729100000000002</v>
      </c>
    </row>
    <row r="23" spans="1:13">
      <c r="A23" s="273">
        <v>14</v>
      </c>
      <c r="B23" s="254" t="s">
        <v>41</v>
      </c>
      <c r="C23" s="254">
        <v>720.1</v>
      </c>
      <c r="D23" s="256">
        <v>716.36666666666667</v>
      </c>
      <c r="E23" s="256">
        <v>709.73333333333335</v>
      </c>
      <c r="F23" s="256">
        <v>699.36666666666667</v>
      </c>
      <c r="G23" s="256">
        <v>692.73333333333335</v>
      </c>
      <c r="H23" s="256">
        <v>726.73333333333335</v>
      </c>
      <c r="I23" s="256">
        <v>733.36666666666679</v>
      </c>
      <c r="J23" s="256">
        <v>743.73333333333335</v>
      </c>
      <c r="K23" s="254">
        <v>723</v>
      </c>
      <c r="L23" s="254">
        <v>706</v>
      </c>
      <c r="M23" s="254">
        <v>87.199910000000003</v>
      </c>
    </row>
    <row r="24" spans="1:13">
      <c r="A24" s="273">
        <v>15</v>
      </c>
      <c r="B24" s="254" t="s">
        <v>804</v>
      </c>
      <c r="C24" s="254">
        <v>900.8</v>
      </c>
      <c r="D24" s="256">
        <v>894.36666666666667</v>
      </c>
      <c r="E24" s="256">
        <v>878.73333333333335</v>
      </c>
      <c r="F24" s="256">
        <v>856.66666666666663</v>
      </c>
      <c r="G24" s="256">
        <v>841.0333333333333</v>
      </c>
      <c r="H24" s="256">
        <v>916.43333333333339</v>
      </c>
      <c r="I24" s="256">
        <v>932.06666666666683</v>
      </c>
      <c r="J24" s="256">
        <v>954.13333333333344</v>
      </c>
      <c r="K24" s="254">
        <v>910</v>
      </c>
      <c r="L24" s="254">
        <v>872.3</v>
      </c>
      <c r="M24" s="254">
        <v>10.74532</v>
      </c>
    </row>
    <row r="25" spans="1:13">
      <c r="A25" s="273">
        <v>16</v>
      </c>
      <c r="B25" s="254" t="s">
        <v>290</v>
      </c>
      <c r="C25" s="254">
        <v>939.7</v>
      </c>
      <c r="D25" s="256">
        <v>934.2833333333333</v>
      </c>
      <c r="E25" s="256">
        <v>911.56666666666661</v>
      </c>
      <c r="F25" s="256">
        <v>883.43333333333328</v>
      </c>
      <c r="G25" s="256">
        <v>860.71666666666658</v>
      </c>
      <c r="H25" s="256">
        <v>962.41666666666663</v>
      </c>
      <c r="I25" s="256">
        <v>985.13333333333333</v>
      </c>
      <c r="J25" s="256">
        <v>1013.2666666666667</v>
      </c>
      <c r="K25" s="254">
        <v>957</v>
      </c>
      <c r="L25" s="254">
        <v>906.15</v>
      </c>
      <c r="M25" s="254">
        <v>3.93384</v>
      </c>
    </row>
    <row r="26" spans="1:13">
      <c r="A26" s="273">
        <v>17</v>
      </c>
      <c r="B26" s="254" t="s">
        <v>223</v>
      </c>
      <c r="C26" s="254">
        <v>114.4</v>
      </c>
      <c r="D26" s="256">
        <v>114.89999999999999</v>
      </c>
      <c r="E26" s="256">
        <v>113.19999999999999</v>
      </c>
      <c r="F26" s="256">
        <v>112</v>
      </c>
      <c r="G26" s="256">
        <v>110.3</v>
      </c>
      <c r="H26" s="256">
        <v>116.09999999999998</v>
      </c>
      <c r="I26" s="256">
        <v>117.8</v>
      </c>
      <c r="J26" s="256">
        <v>118.99999999999997</v>
      </c>
      <c r="K26" s="254">
        <v>116.6</v>
      </c>
      <c r="L26" s="254">
        <v>113.7</v>
      </c>
      <c r="M26" s="254">
        <v>21.52007</v>
      </c>
    </row>
    <row r="27" spans="1:13">
      <c r="A27" s="273">
        <v>18</v>
      </c>
      <c r="B27" s="254" t="s">
        <v>224</v>
      </c>
      <c r="C27" s="254">
        <v>213.5</v>
      </c>
      <c r="D27" s="256">
        <v>214.04999999999998</v>
      </c>
      <c r="E27" s="256">
        <v>211.89999999999998</v>
      </c>
      <c r="F27" s="256">
        <v>210.29999999999998</v>
      </c>
      <c r="G27" s="256">
        <v>208.14999999999998</v>
      </c>
      <c r="H27" s="256">
        <v>215.64999999999998</v>
      </c>
      <c r="I27" s="256">
        <v>217.8</v>
      </c>
      <c r="J27" s="256">
        <v>219.39999999999998</v>
      </c>
      <c r="K27" s="254">
        <v>216.2</v>
      </c>
      <c r="L27" s="254">
        <v>212.45</v>
      </c>
      <c r="M27" s="254">
        <v>11.352880000000001</v>
      </c>
    </row>
    <row r="28" spans="1:13">
      <c r="A28" s="273">
        <v>19</v>
      </c>
      <c r="B28" s="254" t="s">
        <v>225</v>
      </c>
      <c r="C28" s="254">
        <v>2169.0500000000002</v>
      </c>
      <c r="D28" s="256">
        <v>2167.3166666666671</v>
      </c>
      <c r="E28" s="256">
        <v>2136.733333333334</v>
      </c>
      <c r="F28" s="256">
        <v>2104.416666666667</v>
      </c>
      <c r="G28" s="256">
        <v>2073.8333333333339</v>
      </c>
      <c r="H28" s="256">
        <v>2199.6333333333341</v>
      </c>
      <c r="I28" s="256">
        <v>2230.2166666666672</v>
      </c>
      <c r="J28" s="256">
        <v>2262.5333333333342</v>
      </c>
      <c r="K28" s="254">
        <v>2197.9</v>
      </c>
      <c r="L28" s="254">
        <v>2135</v>
      </c>
      <c r="M28" s="254">
        <v>0.72475999999999996</v>
      </c>
    </row>
    <row r="29" spans="1:13">
      <c r="A29" s="273">
        <v>20</v>
      </c>
      <c r="B29" s="254" t="s">
        <v>294</v>
      </c>
      <c r="C29" s="254">
        <v>986.2</v>
      </c>
      <c r="D29" s="256">
        <v>985.31666666666661</v>
      </c>
      <c r="E29" s="256">
        <v>978.33333333333326</v>
      </c>
      <c r="F29" s="256">
        <v>970.4666666666667</v>
      </c>
      <c r="G29" s="256">
        <v>963.48333333333335</v>
      </c>
      <c r="H29" s="256">
        <v>993.18333333333317</v>
      </c>
      <c r="I29" s="256">
        <v>1000.1666666666665</v>
      </c>
      <c r="J29" s="256">
        <v>1008.0333333333331</v>
      </c>
      <c r="K29" s="254">
        <v>992.3</v>
      </c>
      <c r="L29" s="254">
        <v>977.45</v>
      </c>
      <c r="M29" s="254">
        <v>1.2348699999999999</v>
      </c>
    </row>
    <row r="30" spans="1:13">
      <c r="A30" s="273">
        <v>21</v>
      </c>
      <c r="B30" s="254" t="s">
        <v>226</v>
      </c>
      <c r="C30" s="254">
        <v>3313</v>
      </c>
      <c r="D30" s="256">
        <v>3305.9166666666665</v>
      </c>
      <c r="E30" s="256">
        <v>3282.1333333333332</v>
      </c>
      <c r="F30" s="256">
        <v>3251.2666666666669</v>
      </c>
      <c r="G30" s="256">
        <v>3227.4833333333336</v>
      </c>
      <c r="H30" s="256">
        <v>3336.7833333333328</v>
      </c>
      <c r="I30" s="256">
        <v>3360.5666666666666</v>
      </c>
      <c r="J30" s="256">
        <v>3391.4333333333325</v>
      </c>
      <c r="K30" s="254">
        <v>3329.7</v>
      </c>
      <c r="L30" s="254">
        <v>3275.05</v>
      </c>
      <c r="M30" s="254">
        <v>1.1593899999999999</v>
      </c>
    </row>
    <row r="31" spans="1:13">
      <c r="A31" s="273">
        <v>22</v>
      </c>
      <c r="B31" s="254" t="s">
        <v>44</v>
      </c>
      <c r="C31" s="254">
        <v>738.35</v>
      </c>
      <c r="D31" s="256">
        <v>739.2833333333333</v>
      </c>
      <c r="E31" s="256">
        <v>734.06666666666661</v>
      </c>
      <c r="F31" s="256">
        <v>729.7833333333333</v>
      </c>
      <c r="G31" s="256">
        <v>724.56666666666661</v>
      </c>
      <c r="H31" s="256">
        <v>743.56666666666661</v>
      </c>
      <c r="I31" s="256">
        <v>748.7833333333333</v>
      </c>
      <c r="J31" s="256">
        <v>753.06666666666661</v>
      </c>
      <c r="K31" s="254">
        <v>744.5</v>
      </c>
      <c r="L31" s="254">
        <v>735</v>
      </c>
      <c r="M31" s="254">
        <v>12.19238</v>
      </c>
    </row>
    <row r="32" spans="1:13">
      <c r="A32" s="273">
        <v>23</v>
      </c>
      <c r="B32" s="254" t="s">
        <v>45</v>
      </c>
      <c r="C32" s="254">
        <v>357.45</v>
      </c>
      <c r="D32" s="256">
        <v>355.55</v>
      </c>
      <c r="E32" s="256">
        <v>352.55</v>
      </c>
      <c r="F32" s="256">
        <v>347.65</v>
      </c>
      <c r="G32" s="256">
        <v>344.65</v>
      </c>
      <c r="H32" s="256">
        <v>360.45000000000005</v>
      </c>
      <c r="I32" s="256">
        <v>363.45000000000005</v>
      </c>
      <c r="J32" s="256">
        <v>368.35000000000008</v>
      </c>
      <c r="K32" s="254">
        <v>358.55</v>
      </c>
      <c r="L32" s="254">
        <v>350.65</v>
      </c>
      <c r="M32" s="254">
        <v>43.342210000000001</v>
      </c>
    </row>
    <row r="33" spans="1:13">
      <c r="A33" s="273">
        <v>24</v>
      </c>
      <c r="B33" s="254" t="s">
        <v>46</v>
      </c>
      <c r="C33" s="254">
        <v>3715.6</v>
      </c>
      <c r="D33" s="256">
        <v>3723.6666666666665</v>
      </c>
      <c r="E33" s="256">
        <v>3689.5333333333328</v>
      </c>
      <c r="F33" s="256">
        <v>3663.4666666666662</v>
      </c>
      <c r="G33" s="256">
        <v>3629.3333333333326</v>
      </c>
      <c r="H33" s="256">
        <v>3749.7333333333331</v>
      </c>
      <c r="I33" s="256">
        <v>3783.8666666666672</v>
      </c>
      <c r="J33" s="256">
        <v>3809.9333333333334</v>
      </c>
      <c r="K33" s="254">
        <v>3757.8</v>
      </c>
      <c r="L33" s="254">
        <v>3697.6</v>
      </c>
      <c r="M33" s="254">
        <v>4.6600200000000003</v>
      </c>
    </row>
    <row r="34" spans="1:13">
      <c r="A34" s="273">
        <v>25</v>
      </c>
      <c r="B34" s="254" t="s">
        <v>47</v>
      </c>
      <c r="C34" s="254">
        <v>231.1</v>
      </c>
      <c r="D34" s="256">
        <v>230.03333333333333</v>
      </c>
      <c r="E34" s="256">
        <v>228.56666666666666</v>
      </c>
      <c r="F34" s="256">
        <v>226.03333333333333</v>
      </c>
      <c r="G34" s="256">
        <v>224.56666666666666</v>
      </c>
      <c r="H34" s="256">
        <v>232.56666666666666</v>
      </c>
      <c r="I34" s="256">
        <v>234.0333333333333</v>
      </c>
      <c r="J34" s="256">
        <v>236.56666666666666</v>
      </c>
      <c r="K34" s="254">
        <v>231.5</v>
      </c>
      <c r="L34" s="254">
        <v>227.5</v>
      </c>
      <c r="M34" s="254">
        <v>24.803840000000001</v>
      </c>
    </row>
    <row r="35" spans="1:13">
      <c r="A35" s="273">
        <v>26</v>
      </c>
      <c r="B35" s="254" t="s">
        <v>48</v>
      </c>
      <c r="C35" s="254">
        <v>123.55</v>
      </c>
      <c r="D35" s="256">
        <v>123.16666666666667</v>
      </c>
      <c r="E35" s="256">
        <v>122.38333333333334</v>
      </c>
      <c r="F35" s="256">
        <v>121.21666666666667</v>
      </c>
      <c r="G35" s="256">
        <v>120.43333333333334</v>
      </c>
      <c r="H35" s="256">
        <v>124.33333333333334</v>
      </c>
      <c r="I35" s="256">
        <v>125.11666666666667</v>
      </c>
      <c r="J35" s="256">
        <v>126.28333333333335</v>
      </c>
      <c r="K35" s="254">
        <v>123.95</v>
      </c>
      <c r="L35" s="254">
        <v>122</v>
      </c>
      <c r="M35" s="254">
        <v>71.607960000000006</v>
      </c>
    </row>
    <row r="36" spans="1:13">
      <c r="A36" s="273">
        <v>27</v>
      </c>
      <c r="B36" s="254" t="s">
        <v>50</v>
      </c>
      <c r="C36" s="254">
        <v>3040.1</v>
      </c>
      <c r="D36" s="256">
        <v>3040.1166666666668</v>
      </c>
      <c r="E36" s="256">
        <v>3011.2333333333336</v>
      </c>
      <c r="F36" s="256">
        <v>2982.3666666666668</v>
      </c>
      <c r="G36" s="256">
        <v>2953.4833333333336</v>
      </c>
      <c r="H36" s="256">
        <v>3068.9833333333336</v>
      </c>
      <c r="I36" s="256">
        <v>3097.8666666666668</v>
      </c>
      <c r="J36" s="256">
        <v>3126.7333333333336</v>
      </c>
      <c r="K36" s="254">
        <v>3069</v>
      </c>
      <c r="L36" s="254">
        <v>3011.25</v>
      </c>
      <c r="M36" s="254">
        <v>12.348649999999999</v>
      </c>
    </row>
    <row r="37" spans="1:13">
      <c r="A37" s="273">
        <v>28</v>
      </c>
      <c r="B37" s="254" t="s">
        <v>52</v>
      </c>
      <c r="C37" s="254">
        <v>965.2</v>
      </c>
      <c r="D37" s="256">
        <v>969.5333333333333</v>
      </c>
      <c r="E37" s="256">
        <v>957.66666666666663</v>
      </c>
      <c r="F37" s="256">
        <v>950.13333333333333</v>
      </c>
      <c r="G37" s="256">
        <v>938.26666666666665</v>
      </c>
      <c r="H37" s="256">
        <v>977.06666666666661</v>
      </c>
      <c r="I37" s="256">
        <v>988.93333333333339</v>
      </c>
      <c r="J37" s="256">
        <v>996.46666666666658</v>
      </c>
      <c r="K37" s="254">
        <v>981.4</v>
      </c>
      <c r="L37" s="254">
        <v>962</v>
      </c>
      <c r="M37" s="254">
        <v>16.20439</v>
      </c>
    </row>
    <row r="38" spans="1:13">
      <c r="A38" s="273">
        <v>29</v>
      </c>
      <c r="B38" s="254" t="s">
        <v>227</v>
      </c>
      <c r="C38" s="254">
        <v>3396.4</v>
      </c>
      <c r="D38" s="256">
        <v>3374.7999999999997</v>
      </c>
      <c r="E38" s="256">
        <v>3347.5999999999995</v>
      </c>
      <c r="F38" s="256">
        <v>3298.7999999999997</v>
      </c>
      <c r="G38" s="256">
        <v>3271.5999999999995</v>
      </c>
      <c r="H38" s="256">
        <v>3423.5999999999995</v>
      </c>
      <c r="I38" s="256">
        <v>3450.7999999999993</v>
      </c>
      <c r="J38" s="256">
        <v>3499.5999999999995</v>
      </c>
      <c r="K38" s="254">
        <v>3402</v>
      </c>
      <c r="L38" s="254">
        <v>3326</v>
      </c>
      <c r="M38" s="254">
        <v>2.7602099999999998</v>
      </c>
    </row>
    <row r="39" spans="1:13">
      <c r="A39" s="273">
        <v>30</v>
      </c>
      <c r="B39" s="254" t="s">
        <v>54</v>
      </c>
      <c r="C39" s="254">
        <v>762.9</v>
      </c>
      <c r="D39" s="256">
        <v>759.7166666666667</v>
      </c>
      <c r="E39" s="256">
        <v>755.43333333333339</v>
      </c>
      <c r="F39" s="256">
        <v>747.9666666666667</v>
      </c>
      <c r="G39" s="256">
        <v>743.68333333333339</v>
      </c>
      <c r="H39" s="256">
        <v>767.18333333333339</v>
      </c>
      <c r="I39" s="256">
        <v>771.4666666666667</v>
      </c>
      <c r="J39" s="256">
        <v>778.93333333333339</v>
      </c>
      <c r="K39" s="254">
        <v>764</v>
      </c>
      <c r="L39" s="254">
        <v>752.25</v>
      </c>
      <c r="M39" s="254">
        <v>35.73368</v>
      </c>
    </row>
    <row r="40" spans="1:13">
      <c r="A40" s="273">
        <v>31</v>
      </c>
      <c r="B40" s="254" t="s">
        <v>55</v>
      </c>
      <c r="C40" s="254">
        <v>4188.25</v>
      </c>
      <c r="D40" s="256">
        <v>4194.083333333333</v>
      </c>
      <c r="E40" s="256">
        <v>4164.1666666666661</v>
      </c>
      <c r="F40" s="256">
        <v>4140.083333333333</v>
      </c>
      <c r="G40" s="256">
        <v>4110.1666666666661</v>
      </c>
      <c r="H40" s="256">
        <v>4218.1666666666661</v>
      </c>
      <c r="I40" s="256">
        <v>4248.0833333333321</v>
      </c>
      <c r="J40" s="256">
        <v>4272.1666666666661</v>
      </c>
      <c r="K40" s="254">
        <v>4224</v>
      </c>
      <c r="L40" s="254">
        <v>4170</v>
      </c>
      <c r="M40" s="254">
        <v>3.92794</v>
      </c>
    </row>
    <row r="41" spans="1:13">
      <c r="A41" s="273">
        <v>32</v>
      </c>
      <c r="B41" s="254" t="s">
        <v>58</v>
      </c>
      <c r="C41" s="254">
        <v>6198.6</v>
      </c>
      <c r="D41" s="256">
        <v>6215</v>
      </c>
      <c r="E41" s="256">
        <v>6144</v>
      </c>
      <c r="F41" s="256">
        <v>6089.4</v>
      </c>
      <c r="G41" s="256">
        <v>6018.4</v>
      </c>
      <c r="H41" s="256">
        <v>6269.6</v>
      </c>
      <c r="I41" s="256">
        <v>6340.6</v>
      </c>
      <c r="J41" s="256">
        <v>6395.2000000000007</v>
      </c>
      <c r="K41" s="254">
        <v>6286</v>
      </c>
      <c r="L41" s="254">
        <v>6160.4</v>
      </c>
      <c r="M41" s="254">
        <v>19.47925</v>
      </c>
    </row>
    <row r="42" spans="1:13">
      <c r="A42" s="273">
        <v>33</v>
      </c>
      <c r="B42" s="254" t="s">
        <v>57</v>
      </c>
      <c r="C42" s="254">
        <v>12374.15</v>
      </c>
      <c r="D42" s="256">
        <v>12257.716666666667</v>
      </c>
      <c r="E42" s="256">
        <v>12116.433333333334</v>
      </c>
      <c r="F42" s="256">
        <v>11858.716666666667</v>
      </c>
      <c r="G42" s="256">
        <v>11717.433333333334</v>
      </c>
      <c r="H42" s="256">
        <v>12515.433333333334</v>
      </c>
      <c r="I42" s="256">
        <v>12656.716666666667</v>
      </c>
      <c r="J42" s="256">
        <v>12914.433333333334</v>
      </c>
      <c r="K42" s="254">
        <v>12399</v>
      </c>
      <c r="L42" s="254">
        <v>12000</v>
      </c>
      <c r="M42" s="254">
        <v>4.048</v>
      </c>
    </row>
    <row r="43" spans="1:13">
      <c r="A43" s="273">
        <v>34</v>
      </c>
      <c r="B43" s="254" t="s">
        <v>228</v>
      </c>
      <c r="C43" s="254">
        <v>3785.6</v>
      </c>
      <c r="D43" s="256">
        <v>3796.2166666666667</v>
      </c>
      <c r="E43" s="256">
        <v>3744.4833333333336</v>
      </c>
      <c r="F43" s="256">
        <v>3703.3666666666668</v>
      </c>
      <c r="G43" s="256">
        <v>3651.6333333333337</v>
      </c>
      <c r="H43" s="256">
        <v>3837.3333333333335</v>
      </c>
      <c r="I43" s="256">
        <v>3889.0666666666662</v>
      </c>
      <c r="J43" s="256">
        <v>3930.1833333333334</v>
      </c>
      <c r="K43" s="254">
        <v>3847.95</v>
      </c>
      <c r="L43" s="254">
        <v>3755.1</v>
      </c>
      <c r="M43" s="254">
        <v>0.26556999999999997</v>
      </c>
    </row>
    <row r="44" spans="1:13">
      <c r="A44" s="273">
        <v>35</v>
      </c>
      <c r="B44" s="254" t="s">
        <v>59</v>
      </c>
      <c r="C44" s="254">
        <v>2291.3000000000002</v>
      </c>
      <c r="D44" s="256">
        <v>2298.7333333333336</v>
      </c>
      <c r="E44" s="256">
        <v>2280.5666666666671</v>
      </c>
      <c r="F44" s="256">
        <v>2269.8333333333335</v>
      </c>
      <c r="G44" s="256">
        <v>2251.666666666667</v>
      </c>
      <c r="H44" s="256">
        <v>2309.4666666666672</v>
      </c>
      <c r="I44" s="256">
        <v>2327.6333333333332</v>
      </c>
      <c r="J44" s="256">
        <v>2338.3666666666672</v>
      </c>
      <c r="K44" s="254">
        <v>2316.9</v>
      </c>
      <c r="L44" s="254">
        <v>2288</v>
      </c>
      <c r="M44" s="254">
        <v>2.7560699999999998</v>
      </c>
    </row>
    <row r="45" spans="1:13">
      <c r="A45" s="273">
        <v>36</v>
      </c>
      <c r="B45" s="254" t="s">
        <v>229</v>
      </c>
      <c r="C45" s="254">
        <v>320.55</v>
      </c>
      <c r="D45" s="256">
        <v>320.41666666666669</v>
      </c>
      <c r="E45" s="256">
        <v>318.13333333333338</v>
      </c>
      <c r="F45" s="256">
        <v>315.7166666666667</v>
      </c>
      <c r="G45" s="256">
        <v>313.43333333333339</v>
      </c>
      <c r="H45" s="256">
        <v>322.83333333333337</v>
      </c>
      <c r="I45" s="256">
        <v>325.11666666666667</v>
      </c>
      <c r="J45" s="256">
        <v>327.53333333333336</v>
      </c>
      <c r="K45" s="254">
        <v>322.7</v>
      </c>
      <c r="L45" s="254">
        <v>318</v>
      </c>
      <c r="M45" s="254">
        <v>41.226370000000003</v>
      </c>
    </row>
    <row r="46" spans="1:13">
      <c r="A46" s="273">
        <v>37</v>
      </c>
      <c r="B46" s="254" t="s">
        <v>60</v>
      </c>
      <c r="C46" s="254">
        <v>86.05</v>
      </c>
      <c r="D46" s="256">
        <v>85.666666666666671</v>
      </c>
      <c r="E46" s="256">
        <v>85.033333333333346</v>
      </c>
      <c r="F46" s="256">
        <v>84.01666666666668</v>
      </c>
      <c r="G46" s="256">
        <v>83.383333333333354</v>
      </c>
      <c r="H46" s="256">
        <v>86.683333333333337</v>
      </c>
      <c r="I46" s="256">
        <v>87.316666666666663</v>
      </c>
      <c r="J46" s="256">
        <v>88.333333333333329</v>
      </c>
      <c r="K46" s="254">
        <v>86.3</v>
      </c>
      <c r="L46" s="254">
        <v>84.65</v>
      </c>
      <c r="M46" s="254">
        <v>233.04711</v>
      </c>
    </row>
    <row r="47" spans="1:13">
      <c r="A47" s="273">
        <v>38</v>
      </c>
      <c r="B47" s="254" t="s">
        <v>61</v>
      </c>
      <c r="C47" s="254">
        <v>76.150000000000006</v>
      </c>
      <c r="D47" s="256">
        <v>76.316666666666677</v>
      </c>
      <c r="E47" s="256">
        <v>75.683333333333351</v>
      </c>
      <c r="F47" s="256">
        <v>75.216666666666669</v>
      </c>
      <c r="G47" s="256">
        <v>74.583333333333343</v>
      </c>
      <c r="H47" s="256">
        <v>76.78333333333336</v>
      </c>
      <c r="I47" s="256">
        <v>77.416666666666686</v>
      </c>
      <c r="J47" s="256">
        <v>77.883333333333368</v>
      </c>
      <c r="K47" s="254">
        <v>76.95</v>
      </c>
      <c r="L47" s="254">
        <v>75.849999999999994</v>
      </c>
      <c r="M47" s="254">
        <v>19.967359999999999</v>
      </c>
    </row>
    <row r="48" spans="1:13">
      <c r="A48" s="273">
        <v>39</v>
      </c>
      <c r="B48" s="254" t="s">
        <v>62</v>
      </c>
      <c r="C48" s="254">
        <v>1577</v>
      </c>
      <c r="D48" s="256">
        <v>1581.2666666666667</v>
      </c>
      <c r="E48" s="256">
        <v>1564.7333333333333</v>
      </c>
      <c r="F48" s="256">
        <v>1552.4666666666667</v>
      </c>
      <c r="G48" s="256">
        <v>1535.9333333333334</v>
      </c>
      <c r="H48" s="256">
        <v>1593.5333333333333</v>
      </c>
      <c r="I48" s="256">
        <v>1610.0666666666666</v>
      </c>
      <c r="J48" s="256">
        <v>1622.3333333333333</v>
      </c>
      <c r="K48" s="254">
        <v>1597.8</v>
      </c>
      <c r="L48" s="254">
        <v>1569</v>
      </c>
      <c r="M48" s="254">
        <v>2.5596100000000002</v>
      </c>
    </row>
    <row r="49" spans="1:13">
      <c r="A49" s="273">
        <v>40</v>
      </c>
      <c r="B49" s="254" t="s">
        <v>65</v>
      </c>
      <c r="C49" s="254">
        <v>846.15</v>
      </c>
      <c r="D49" s="256">
        <v>836.75</v>
      </c>
      <c r="E49" s="256">
        <v>823.5</v>
      </c>
      <c r="F49" s="256">
        <v>800.85</v>
      </c>
      <c r="G49" s="256">
        <v>787.6</v>
      </c>
      <c r="H49" s="256">
        <v>859.4</v>
      </c>
      <c r="I49" s="256">
        <v>872.65</v>
      </c>
      <c r="J49" s="256">
        <v>895.3</v>
      </c>
      <c r="K49" s="254">
        <v>850</v>
      </c>
      <c r="L49" s="254">
        <v>814.1</v>
      </c>
      <c r="M49" s="254">
        <v>28.809349999999998</v>
      </c>
    </row>
    <row r="50" spans="1:13">
      <c r="A50" s="273">
        <v>41</v>
      </c>
      <c r="B50" s="254" t="s">
        <v>64</v>
      </c>
      <c r="C50" s="254">
        <v>182.9</v>
      </c>
      <c r="D50" s="256">
        <v>181.73333333333335</v>
      </c>
      <c r="E50" s="256">
        <v>180.06666666666669</v>
      </c>
      <c r="F50" s="256">
        <v>177.23333333333335</v>
      </c>
      <c r="G50" s="256">
        <v>175.56666666666669</v>
      </c>
      <c r="H50" s="256">
        <v>184.56666666666669</v>
      </c>
      <c r="I50" s="256">
        <v>186.23333333333332</v>
      </c>
      <c r="J50" s="256">
        <v>189.06666666666669</v>
      </c>
      <c r="K50" s="254">
        <v>183.4</v>
      </c>
      <c r="L50" s="254">
        <v>178.9</v>
      </c>
      <c r="M50" s="254">
        <v>59.449800000000003</v>
      </c>
    </row>
    <row r="51" spans="1:13">
      <c r="A51" s="273">
        <v>42</v>
      </c>
      <c r="B51" s="254" t="s">
        <v>66</v>
      </c>
      <c r="C51" s="254">
        <v>806.3</v>
      </c>
      <c r="D51" s="256">
        <v>794.65</v>
      </c>
      <c r="E51" s="256">
        <v>779.65</v>
      </c>
      <c r="F51" s="256">
        <v>753</v>
      </c>
      <c r="G51" s="256">
        <v>738</v>
      </c>
      <c r="H51" s="256">
        <v>821.3</v>
      </c>
      <c r="I51" s="256">
        <v>836.3</v>
      </c>
      <c r="J51" s="256">
        <v>862.94999999999993</v>
      </c>
      <c r="K51" s="254">
        <v>809.65</v>
      </c>
      <c r="L51" s="254">
        <v>768</v>
      </c>
      <c r="M51" s="254">
        <v>76.742329999999995</v>
      </c>
    </row>
    <row r="52" spans="1:13">
      <c r="A52" s="273">
        <v>43</v>
      </c>
      <c r="B52" s="254" t="s">
        <v>69</v>
      </c>
      <c r="C52" s="254">
        <v>67.8</v>
      </c>
      <c r="D52" s="256">
        <v>66.63333333333334</v>
      </c>
      <c r="E52" s="256">
        <v>65.066666666666677</v>
      </c>
      <c r="F52" s="256">
        <v>62.333333333333336</v>
      </c>
      <c r="G52" s="256">
        <v>60.766666666666673</v>
      </c>
      <c r="H52" s="256">
        <v>69.366666666666674</v>
      </c>
      <c r="I52" s="256">
        <v>70.933333333333337</v>
      </c>
      <c r="J52" s="256">
        <v>73.666666666666686</v>
      </c>
      <c r="K52" s="254">
        <v>68.2</v>
      </c>
      <c r="L52" s="254">
        <v>63.9</v>
      </c>
      <c r="M52" s="254">
        <v>1076.1024500000001</v>
      </c>
    </row>
    <row r="53" spans="1:13">
      <c r="A53" s="273">
        <v>44</v>
      </c>
      <c r="B53" s="254" t="s">
        <v>73</v>
      </c>
      <c r="C53" s="254">
        <v>460.5</v>
      </c>
      <c r="D53" s="256">
        <v>458.11666666666662</v>
      </c>
      <c r="E53" s="256">
        <v>454.83333333333326</v>
      </c>
      <c r="F53" s="256">
        <v>449.16666666666663</v>
      </c>
      <c r="G53" s="256">
        <v>445.88333333333327</v>
      </c>
      <c r="H53" s="256">
        <v>463.78333333333325</v>
      </c>
      <c r="I53" s="256">
        <v>467.06666666666666</v>
      </c>
      <c r="J53" s="256">
        <v>472.73333333333323</v>
      </c>
      <c r="K53" s="254">
        <v>461.4</v>
      </c>
      <c r="L53" s="254">
        <v>452.45</v>
      </c>
      <c r="M53" s="254">
        <v>30.0029</v>
      </c>
    </row>
    <row r="54" spans="1:13">
      <c r="A54" s="273">
        <v>45</v>
      </c>
      <c r="B54" s="254" t="s">
        <v>68</v>
      </c>
      <c r="C54" s="254">
        <v>529.6</v>
      </c>
      <c r="D54" s="256">
        <v>527.80000000000007</v>
      </c>
      <c r="E54" s="256">
        <v>525.00000000000011</v>
      </c>
      <c r="F54" s="256">
        <v>520.40000000000009</v>
      </c>
      <c r="G54" s="256">
        <v>517.60000000000014</v>
      </c>
      <c r="H54" s="256">
        <v>532.40000000000009</v>
      </c>
      <c r="I54" s="256">
        <v>535.20000000000005</v>
      </c>
      <c r="J54" s="256">
        <v>539.80000000000007</v>
      </c>
      <c r="K54" s="254">
        <v>530.6</v>
      </c>
      <c r="L54" s="254">
        <v>523.20000000000005</v>
      </c>
      <c r="M54" s="254">
        <v>65.462860000000006</v>
      </c>
    </row>
    <row r="55" spans="1:13">
      <c r="A55" s="273">
        <v>46</v>
      </c>
      <c r="B55" s="254" t="s">
        <v>70</v>
      </c>
      <c r="C55" s="254">
        <v>392.1</v>
      </c>
      <c r="D55" s="256">
        <v>390.40000000000003</v>
      </c>
      <c r="E55" s="256">
        <v>386.70000000000005</v>
      </c>
      <c r="F55" s="256">
        <v>381.3</v>
      </c>
      <c r="G55" s="256">
        <v>377.6</v>
      </c>
      <c r="H55" s="256">
        <v>395.80000000000007</v>
      </c>
      <c r="I55" s="256">
        <v>399.5</v>
      </c>
      <c r="J55" s="256">
        <v>404.90000000000009</v>
      </c>
      <c r="K55" s="254">
        <v>394.1</v>
      </c>
      <c r="L55" s="254">
        <v>385</v>
      </c>
      <c r="M55" s="254">
        <v>26.86889</v>
      </c>
    </row>
    <row r="56" spans="1:13">
      <c r="A56" s="273">
        <v>47</v>
      </c>
      <c r="B56" s="254" t="s">
        <v>230</v>
      </c>
      <c r="C56" s="254">
        <v>1306.25</v>
      </c>
      <c r="D56" s="256">
        <v>1308.7166666666667</v>
      </c>
      <c r="E56" s="256">
        <v>1300.5333333333333</v>
      </c>
      <c r="F56" s="256">
        <v>1294.8166666666666</v>
      </c>
      <c r="G56" s="256">
        <v>1286.6333333333332</v>
      </c>
      <c r="H56" s="256">
        <v>1314.4333333333334</v>
      </c>
      <c r="I56" s="256">
        <v>1322.6166666666668</v>
      </c>
      <c r="J56" s="256">
        <v>1328.3333333333335</v>
      </c>
      <c r="K56" s="254">
        <v>1316.9</v>
      </c>
      <c r="L56" s="254">
        <v>1303</v>
      </c>
      <c r="M56" s="254">
        <v>0.37186000000000002</v>
      </c>
    </row>
    <row r="57" spans="1:13">
      <c r="A57" s="273">
        <v>48</v>
      </c>
      <c r="B57" s="254" t="s">
        <v>71</v>
      </c>
      <c r="C57" s="254">
        <v>15498.35</v>
      </c>
      <c r="D57" s="256">
        <v>15496.083333333334</v>
      </c>
      <c r="E57" s="256">
        <v>15382.266666666668</v>
      </c>
      <c r="F57" s="256">
        <v>15266.183333333334</v>
      </c>
      <c r="G57" s="256">
        <v>15152.366666666669</v>
      </c>
      <c r="H57" s="256">
        <v>15612.166666666668</v>
      </c>
      <c r="I57" s="256">
        <v>15725.983333333334</v>
      </c>
      <c r="J57" s="256">
        <v>15842.066666666668</v>
      </c>
      <c r="K57" s="254">
        <v>15609.9</v>
      </c>
      <c r="L57" s="254">
        <v>15380</v>
      </c>
      <c r="M57" s="254">
        <v>0.55608999999999997</v>
      </c>
    </row>
    <row r="58" spans="1:13">
      <c r="A58" s="273">
        <v>49</v>
      </c>
      <c r="B58" s="254" t="s">
        <v>74</v>
      </c>
      <c r="C58" s="254">
        <v>3521.35</v>
      </c>
      <c r="D58" s="256">
        <v>3523.1166666666668</v>
      </c>
      <c r="E58" s="256">
        <v>3504.2333333333336</v>
      </c>
      <c r="F58" s="256">
        <v>3487.1166666666668</v>
      </c>
      <c r="G58" s="256">
        <v>3468.2333333333336</v>
      </c>
      <c r="H58" s="256">
        <v>3540.2333333333336</v>
      </c>
      <c r="I58" s="256">
        <v>3559.1166666666668</v>
      </c>
      <c r="J58" s="256">
        <v>3576.2333333333336</v>
      </c>
      <c r="K58" s="254">
        <v>3542</v>
      </c>
      <c r="L58" s="254">
        <v>3506</v>
      </c>
      <c r="M58" s="254">
        <v>5.2448199999999998</v>
      </c>
    </row>
    <row r="59" spans="1:13">
      <c r="A59" s="273">
        <v>50</v>
      </c>
      <c r="B59" s="254" t="s">
        <v>80</v>
      </c>
      <c r="C59" s="254">
        <v>753</v>
      </c>
      <c r="D59" s="256">
        <v>754.55000000000007</v>
      </c>
      <c r="E59" s="256">
        <v>749.45000000000016</v>
      </c>
      <c r="F59" s="256">
        <v>745.90000000000009</v>
      </c>
      <c r="G59" s="256">
        <v>740.80000000000018</v>
      </c>
      <c r="H59" s="256">
        <v>758.10000000000014</v>
      </c>
      <c r="I59" s="256">
        <v>763.2</v>
      </c>
      <c r="J59" s="256">
        <v>766.75000000000011</v>
      </c>
      <c r="K59" s="254">
        <v>759.65</v>
      </c>
      <c r="L59" s="254">
        <v>751</v>
      </c>
      <c r="M59" s="254">
        <v>1.74024</v>
      </c>
    </row>
    <row r="60" spans="1:13">
      <c r="A60" s="273">
        <v>51</v>
      </c>
      <c r="B60" s="254" t="s">
        <v>75</v>
      </c>
      <c r="C60" s="254">
        <v>638.1</v>
      </c>
      <c r="D60" s="256">
        <v>636.06666666666672</v>
      </c>
      <c r="E60" s="256">
        <v>632.58333333333348</v>
      </c>
      <c r="F60" s="256">
        <v>627.06666666666672</v>
      </c>
      <c r="G60" s="256">
        <v>623.58333333333348</v>
      </c>
      <c r="H60" s="256">
        <v>641.58333333333348</v>
      </c>
      <c r="I60" s="256">
        <v>645.06666666666683</v>
      </c>
      <c r="J60" s="256">
        <v>650.58333333333348</v>
      </c>
      <c r="K60" s="254">
        <v>639.54999999999995</v>
      </c>
      <c r="L60" s="254">
        <v>630.54999999999995</v>
      </c>
      <c r="M60" s="254">
        <v>19.432089999999999</v>
      </c>
    </row>
    <row r="61" spans="1:13">
      <c r="A61" s="273">
        <v>52</v>
      </c>
      <c r="B61" s="254" t="s">
        <v>76</v>
      </c>
      <c r="C61" s="254">
        <v>154.55000000000001</v>
      </c>
      <c r="D61" s="256">
        <v>154.05000000000001</v>
      </c>
      <c r="E61" s="256">
        <v>152.95000000000002</v>
      </c>
      <c r="F61" s="256">
        <v>151.35</v>
      </c>
      <c r="G61" s="256">
        <v>150.25</v>
      </c>
      <c r="H61" s="256">
        <v>155.65000000000003</v>
      </c>
      <c r="I61" s="256">
        <v>156.75000000000006</v>
      </c>
      <c r="J61" s="256">
        <v>158.35000000000005</v>
      </c>
      <c r="K61" s="254">
        <v>155.15</v>
      </c>
      <c r="L61" s="254">
        <v>152.44999999999999</v>
      </c>
      <c r="M61" s="254">
        <v>56.197870000000002</v>
      </c>
    </row>
    <row r="62" spans="1:13">
      <c r="A62" s="273">
        <v>53</v>
      </c>
      <c r="B62" s="254" t="s">
        <v>77</v>
      </c>
      <c r="C62" s="254">
        <v>146.55000000000001</v>
      </c>
      <c r="D62" s="256">
        <v>146.83333333333334</v>
      </c>
      <c r="E62" s="256">
        <v>145.41666666666669</v>
      </c>
      <c r="F62" s="256">
        <v>144.28333333333333</v>
      </c>
      <c r="G62" s="256">
        <v>142.86666666666667</v>
      </c>
      <c r="H62" s="256">
        <v>147.9666666666667</v>
      </c>
      <c r="I62" s="256">
        <v>149.38333333333338</v>
      </c>
      <c r="J62" s="256">
        <v>150.51666666666671</v>
      </c>
      <c r="K62" s="254">
        <v>148.25</v>
      </c>
      <c r="L62" s="254">
        <v>145.69999999999999</v>
      </c>
      <c r="M62" s="254">
        <v>8.2877799999999997</v>
      </c>
    </row>
    <row r="63" spans="1:13">
      <c r="A63" s="273">
        <v>54</v>
      </c>
      <c r="B63" s="254" t="s">
        <v>81</v>
      </c>
      <c r="C63" s="254">
        <v>518.95000000000005</v>
      </c>
      <c r="D63" s="256">
        <v>521.58333333333337</v>
      </c>
      <c r="E63" s="256">
        <v>512.66666666666674</v>
      </c>
      <c r="F63" s="256">
        <v>506.38333333333333</v>
      </c>
      <c r="G63" s="256">
        <v>497.4666666666667</v>
      </c>
      <c r="H63" s="256">
        <v>527.86666666666679</v>
      </c>
      <c r="I63" s="256">
        <v>536.78333333333353</v>
      </c>
      <c r="J63" s="256">
        <v>543.06666666666683</v>
      </c>
      <c r="K63" s="254">
        <v>530.5</v>
      </c>
      <c r="L63" s="254">
        <v>515.29999999999995</v>
      </c>
      <c r="M63" s="254">
        <v>26.53267</v>
      </c>
    </row>
    <row r="64" spans="1:13">
      <c r="A64" s="273">
        <v>55</v>
      </c>
      <c r="B64" s="254" t="s">
        <v>82</v>
      </c>
      <c r="C64" s="254">
        <v>965.2</v>
      </c>
      <c r="D64" s="256">
        <v>965.05000000000007</v>
      </c>
      <c r="E64" s="256">
        <v>961.15000000000009</v>
      </c>
      <c r="F64" s="256">
        <v>957.1</v>
      </c>
      <c r="G64" s="256">
        <v>953.2</v>
      </c>
      <c r="H64" s="256">
        <v>969.10000000000014</v>
      </c>
      <c r="I64" s="256">
        <v>973</v>
      </c>
      <c r="J64" s="256">
        <v>977.05000000000018</v>
      </c>
      <c r="K64" s="254">
        <v>968.95</v>
      </c>
      <c r="L64" s="254">
        <v>961</v>
      </c>
      <c r="M64" s="254">
        <v>17.404389999999999</v>
      </c>
    </row>
    <row r="65" spans="1:13">
      <c r="A65" s="273">
        <v>56</v>
      </c>
      <c r="B65" s="254" t="s">
        <v>231</v>
      </c>
      <c r="C65" s="254">
        <v>164.95</v>
      </c>
      <c r="D65" s="256">
        <v>165.36666666666667</v>
      </c>
      <c r="E65" s="256">
        <v>163.98333333333335</v>
      </c>
      <c r="F65" s="256">
        <v>163.01666666666668</v>
      </c>
      <c r="G65" s="256">
        <v>161.63333333333335</v>
      </c>
      <c r="H65" s="256">
        <v>166.33333333333334</v>
      </c>
      <c r="I65" s="256">
        <v>167.71666666666667</v>
      </c>
      <c r="J65" s="256">
        <v>168.68333333333334</v>
      </c>
      <c r="K65" s="254">
        <v>166.75</v>
      </c>
      <c r="L65" s="254">
        <v>164.4</v>
      </c>
      <c r="M65" s="254">
        <v>14.74851</v>
      </c>
    </row>
    <row r="66" spans="1:13">
      <c r="A66" s="273">
        <v>57</v>
      </c>
      <c r="B66" s="254" t="s">
        <v>83</v>
      </c>
      <c r="C66" s="254">
        <v>147.55000000000001</v>
      </c>
      <c r="D66" s="256">
        <v>147.61666666666667</v>
      </c>
      <c r="E66" s="256">
        <v>146.48333333333335</v>
      </c>
      <c r="F66" s="256">
        <v>145.41666666666669</v>
      </c>
      <c r="G66" s="256">
        <v>144.28333333333336</v>
      </c>
      <c r="H66" s="256">
        <v>148.68333333333334</v>
      </c>
      <c r="I66" s="256">
        <v>149.81666666666666</v>
      </c>
      <c r="J66" s="256">
        <v>150.88333333333333</v>
      </c>
      <c r="K66" s="254">
        <v>148.75</v>
      </c>
      <c r="L66" s="254">
        <v>146.55000000000001</v>
      </c>
      <c r="M66" s="254">
        <v>60.678040000000003</v>
      </c>
    </row>
    <row r="67" spans="1:13">
      <c r="A67" s="273">
        <v>58</v>
      </c>
      <c r="B67" s="254" t="s">
        <v>798</v>
      </c>
      <c r="C67" s="254">
        <v>4245.05</v>
      </c>
      <c r="D67" s="256">
        <v>4208.0333333333328</v>
      </c>
      <c r="E67" s="256">
        <v>4157.0666666666657</v>
      </c>
      <c r="F67" s="256">
        <v>4069.083333333333</v>
      </c>
      <c r="G67" s="256">
        <v>4018.1166666666659</v>
      </c>
      <c r="H67" s="256">
        <v>4296.0166666666655</v>
      </c>
      <c r="I67" s="256">
        <v>4346.9833333333327</v>
      </c>
      <c r="J67" s="256">
        <v>4434.9666666666653</v>
      </c>
      <c r="K67" s="254">
        <v>4259</v>
      </c>
      <c r="L67" s="254">
        <v>4120.05</v>
      </c>
      <c r="M67" s="254">
        <v>3.64907</v>
      </c>
    </row>
    <row r="68" spans="1:13">
      <c r="A68" s="273">
        <v>59</v>
      </c>
      <c r="B68" s="254" t="s">
        <v>84</v>
      </c>
      <c r="C68" s="254">
        <v>1725.2</v>
      </c>
      <c r="D68" s="256">
        <v>1713.6333333333332</v>
      </c>
      <c r="E68" s="256">
        <v>1697.2666666666664</v>
      </c>
      <c r="F68" s="256">
        <v>1669.3333333333333</v>
      </c>
      <c r="G68" s="256">
        <v>1652.9666666666665</v>
      </c>
      <c r="H68" s="256">
        <v>1741.5666666666664</v>
      </c>
      <c r="I68" s="256">
        <v>1757.9333333333332</v>
      </c>
      <c r="J68" s="256">
        <v>1785.8666666666663</v>
      </c>
      <c r="K68" s="254">
        <v>1730</v>
      </c>
      <c r="L68" s="254">
        <v>1685.7</v>
      </c>
      <c r="M68" s="254">
        <v>6.6236899999999999</v>
      </c>
    </row>
    <row r="69" spans="1:13">
      <c r="A69" s="273">
        <v>60</v>
      </c>
      <c r="B69" s="254" t="s">
        <v>85</v>
      </c>
      <c r="C69" s="254">
        <v>692.6</v>
      </c>
      <c r="D69" s="256">
        <v>694.48333333333323</v>
      </c>
      <c r="E69" s="256">
        <v>684.41666666666652</v>
      </c>
      <c r="F69" s="256">
        <v>676.23333333333323</v>
      </c>
      <c r="G69" s="256">
        <v>666.16666666666652</v>
      </c>
      <c r="H69" s="256">
        <v>702.66666666666652</v>
      </c>
      <c r="I69" s="256">
        <v>712.73333333333335</v>
      </c>
      <c r="J69" s="256">
        <v>720.91666666666652</v>
      </c>
      <c r="K69" s="254">
        <v>704.55</v>
      </c>
      <c r="L69" s="254">
        <v>686.3</v>
      </c>
      <c r="M69" s="254">
        <v>21.199729999999999</v>
      </c>
    </row>
    <row r="70" spans="1:13">
      <c r="A70" s="273">
        <v>61</v>
      </c>
      <c r="B70" s="254" t="s">
        <v>232</v>
      </c>
      <c r="C70" s="254">
        <v>898.95</v>
      </c>
      <c r="D70" s="256">
        <v>902.5333333333333</v>
      </c>
      <c r="E70" s="256">
        <v>892.56666666666661</v>
      </c>
      <c r="F70" s="256">
        <v>886.18333333333328</v>
      </c>
      <c r="G70" s="256">
        <v>876.21666666666658</v>
      </c>
      <c r="H70" s="256">
        <v>908.91666666666663</v>
      </c>
      <c r="I70" s="256">
        <v>918.88333333333333</v>
      </c>
      <c r="J70" s="256">
        <v>925.26666666666665</v>
      </c>
      <c r="K70" s="254">
        <v>912.5</v>
      </c>
      <c r="L70" s="254">
        <v>896.15</v>
      </c>
      <c r="M70" s="254">
        <v>1.70946</v>
      </c>
    </row>
    <row r="71" spans="1:13">
      <c r="A71" s="273">
        <v>62</v>
      </c>
      <c r="B71" s="254" t="s">
        <v>233</v>
      </c>
      <c r="C71" s="254">
        <v>449.95</v>
      </c>
      <c r="D71" s="256">
        <v>445.25</v>
      </c>
      <c r="E71" s="256">
        <v>433.7</v>
      </c>
      <c r="F71" s="256">
        <v>417.45</v>
      </c>
      <c r="G71" s="256">
        <v>405.9</v>
      </c>
      <c r="H71" s="256">
        <v>461.5</v>
      </c>
      <c r="I71" s="256">
        <v>473.04999999999995</v>
      </c>
      <c r="J71" s="256">
        <v>489.3</v>
      </c>
      <c r="K71" s="254">
        <v>456.8</v>
      </c>
      <c r="L71" s="254">
        <v>429</v>
      </c>
      <c r="M71" s="254">
        <v>29.638529999999999</v>
      </c>
    </row>
    <row r="72" spans="1:13">
      <c r="A72" s="273">
        <v>63</v>
      </c>
      <c r="B72" s="254" t="s">
        <v>86</v>
      </c>
      <c r="C72" s="254">
        <v>866.95</v>
      </c>
      <c r="D72" s="256">
        <v>871.16666666666663</v>
      </c>
      <c r="E72" s="256">
        <v>856.5333333333333</v>
      </c>
      <c r="F72" s="256">
        <v>846.11666666666667</v>
      </c>
      <c r="G72" s="256">
        <v>831.48333333333335</v>
      </c>
      <c r="H72" s="256">
        <v>881.58333333333326</v>
      </c>
      <c r="I72" s="256">
        <v>896.2166666666667</v>
      </c>
      <c r="J72" s="256">
        <v>906.63333333333321</v>
      </c>
      <c r="K72" s="254">
        <v>885.8</v>
      </c>
      <c r="L72" s="254">
        <v>860.75</v>
      </c>
      <c r="M72" s="254">
        <v>10.87702</v>
      </c>
    </row>
    <row r="73" spans="1:13">
      <c r="A73" s="273">
        <v>64</v>
      </c>
      <c r="B73" s="254" t="s">
        <v>92</v>
      </c>
      <c r="C73" s="254">
        <v>294.89999999999998</v>
      </c>
      <c r="D73" s="256">
        <v>294.40000000000003</v>
      </c>
      <c r="E73" s="256">
        <v>290.30000000000007</v>
      </c>
      <c r="F73" s="256">
        <v>285.70000000000005</v>
      </c>
      <c r="G73" s="256">
        <v>281.60000000000008</v>
      </c>
      <c r="H73" s="256">
        <v>299.00000000000006</v>
      </c>
      <c r="I73" s="256">
        <v>303.10000000000008</v>
      </c>
      <c r="J73" s="256">
        <v>307.70000000000005</v>
      </c>
      <c r="K73" s="254">
        <v>298.5</v>
      </c>
      <c r="L73" s="254">
        <v>289.8</v>
      </c>
      <c r="M73" s="254">
        <v>77.958070000000006</v>
      </c>
    </row>
    <row r="74" spans="1:13">
      <c r="A74" s="273">
        <v>65</v>
      </c>
      <c r="B74" s="254" t="s">
        <v>87</v>
      </c>
      <c r="C74" s="254">
        <v>594.4</v>
      </c>
      <c r="D74" s="256">
        <v>592.83333333333337</v>
      </c>
      <c r="E74" s="256">
        <v>589.66666666666674</v>
      </c>
      <c r="F74" s="256">
        <v>584.93333333333339</v>
      </c>
      <c r="G74" s="256">
        <v>581.76666666666677</v>
      </c>
      <c r="H74" s="256">
        <v>597.56666666666672</v>
      </c>
      <c r="I74" s="256">
        <v>600.73333333333346</v>
      </c>
      <c r="J74" s="256">
        <v>605.4666666666667</v>
      </c>
      <c r="K74" s="254">
        <v>596</v>
      </c>
      <c r="L74" s="254">
        <v>588.1</v>
      </c>
      <c r="M74" s="254">
        <v>12.550330000000001</v>
      </c>
    </row>
    <row r="75" spans="1:13">
      <c r="A75" s="273">
        <v>66</v>
      </c>
      <c r="B75" s="254" t="s">
        <v>234</v>
      </c>
      <c r="C75" s="254">
        <v>2044.85</v>
      </c>
      <c r="D75" s="256">
        <v>2037.2666666666667</v>
      </c>
      <c r="E75" s="256">
        <v>2009.6333333333332</v>
      </c>
      <c r="F75" s="256">
        <v>1974.4166666666665</v>
      </c>
      <c r="G75" s="256">
        <v>1946.7833333333331</v>
      </c>
      <c r="H75" s="256">
        <v>2072.4833333333336</v>
      </c>
      <c r="I75" s="256">
        <v>2100.1166666666668</v>
      </c>
      <c r="J75" s="256">
        <v>2135.3333333333335</v>
      </c>
      <c r="K75" s="254">
        <v>2064.9</v>
      </c>
      <c r="L75" s="254">
        <v>2002.05</v>
      </c>
      <c r="M75" s="254">
        <v>2.5107599999999999</v>
      </c>
    </row>
    <row r="76" spans="1:13">
      <c r="A76" s="273">
        <v>67</v>
      </c>
      <c r="B76" s="254" t="s">
        <v>339</v>
      </c>
      <c r="C76" s="254">
        <v>1942.35</v>
      </c>
      <c r="D76" s="256">
        <v>1926.3999999999999</v>
      </c>
      <c r="E76" s="256">
        <v>1902.7999999999997</v>
      </c>
      <c r="F76" s="256">
        <v>1863.2499999999998</v>
      </c>
      <c r="G76" s="256">
        <v>1839.6499999999996</v>
      </c>
      <c r="H76" s="256">
        <v>1965.9499999999998</v>
      </c>
      <c r="I76" s="256">
        <v>1989.5499999999997</v>
      </c>
      <c r="J76" s="256">
        <v>2029.1</v>
      </c>
      <c r="K76" s="254">
        <v>1950</v>
      </c>
      <c r="L76" s="254">
        <v>1886.85</v>
      </c>
      <c r="M76" s="254">
        <v>19.656320000000001</v>
      </c>
    </row>
    <row r="77" spans="1:13">
      <c r="A77" s="273">
        <v>68</v>
      </c>
      <c r="B77" s="254" t="s">
        <v>806</v>
      </c>
      <c r="C77" s="254">
        <v>182.85</v>
      </c>
      <c r="D77" s="256">
        <v>181.23333333333335</v>
      </c>
      <c r="E77" s="256">
        <v>179.6166666666667</v>
      </c>
      <c r="F77" s="256">
        <v>176.38333333333335</v>
      </c>
      <c r="G77" s="256">
        <v>174.76666666666671</v>
      </c>
      <c r="H77" s="256">
        <v>184.4666666666667</v>
      </c>
      <c r="I77" s="256">
        <v>186.08333333333337</v>
      </c>
      <c r="J77" s="256">
        <v>189.31666666666669</v>
      </c>
      <c r="K77" s="254">
        <v>182.85</v>
      </c>
      <c r="L77" s="254">
        <v>178</v>
      </c>
      <c r="M77" s="254">
        <v>85.292000000000002</v>
      </c>
    </row>
    <row r="78" spans="1:13">
      <c r="A78" s="273">
        <v>69</v>
      </c>
      <c r="B78" s="254" t="s">
        <v>90</v>
      </c>
      <c r="C78" s="254">
        <v>4552.55</v>
      </c>
      <c r="D78" s="256">
        <v>4534.5333333333338</v>
      </c>
      <c r="E78" s="256">
        <v>4503.0166666666673</v>
      </c>
      <c r="F78" s="256">
        <v>4453.4833333333336</v>
      </c>
      <c r="G78" s="256">
        <v>4421.9666666666672</v>
      </c>
      <c r="H78" s="256">
        <v>4584.0666666666675</v>
      </c>
      <c r="I78" s="256">
        <v>4615.5833333333339</v>
      </c>
      <c r="J78" s="256">
        <v>4665.1166666666677</v>
      </c>
      <c r="K78" s="254">
        <v>4566.05</v>
      </c>
      <c r="L78" s="254">
        <v>4485</v>
      </c>
      <c r="M78" s="254">
        <v>3.3706100000000001</v>
      </c>
    </row>
    <row r="79" spans="1:13">
      <c r="A79" s="273">
        <v>70</v>
      </c>
      <c r="B79" s="254" t="s">
        <v>344</v>
      </c>
      <c r="C79" s="254">
        <v>4524.45</v>
      </c>
      <c r="D79" s="256">
        <v>4538.55</v>
      </c>
      <c r="E79" s="256">
        <v>4463.6000000000004</v>
      </c>
      <c r="F79" s="256">
        <v>4402.75</v>
      </c>
      <c r="G79" s="256">
        <v>4327.8</v>
      </c>
      <c r="H79" s="256">
        <v>4599.4000000000005</v>
      </c>
      <c r="I79" s="256">
        <v>4674.3499999999995</v>
      </c>
      <c r="J79" s="256">
        <v>4735.2000000000007</v>
      </c>
      <c r="K79" s="254">
        <v>4613.5</v>
      </c>
      <c r="L79" s="254">
        <v>4477.7</v>
      </c>
      <c r="M79" s="254">
        <v>2.9108800000000001</v>
      </c>
    </row>
    <row r="80" spans="1:13">
      <c r="A80" s="273">
        <v>71</v>
      </c>
      <c r="B80" s="254" t="s">
        <v>345</v>
      </c>
      <c r="C80" s="254">
        <v>3456.05</v>
      </c>
      <c r="D80" s="256">
        <v>3454.0833333333335</v>
      </c>
      <c r="E80" s="256">
        <v>3418.166666666667</v>
      </c>
      <c r="F80" s="256">
        <v>3380.2833333333333</v>
      </c>
      <c r="G80" s="256">
        <v>3344.3666666666668</v>
      </c>
      <c r="H80" s="256">
        <v>3491.9666666666672</v>
      </c>
      <c r="I80" s="256">
        <v>3527.8833333333341</v>
      </c>
      <c r="J80" s="256">
        <v>3565.7666666666673</v>
      </c>
      <c r="K80" s="254">
        <v>3490</v>
      </c>
      <c r="L80" s="254">
        <v>3416.2</v>
      </c>
      <c r="M80" s="254">
        <v>2.2847</v>
      </c>
    </row>
    <row r="81" spans="1:13">
      <c r="A81" s="273">
        <v>72</v>
      </c>
      <c r="B81" s="254" t="s">
        <v>93</v>
      </c>
      <c r="C81" s="254">
        <v>5562.1</v>
      </c>
      <c r="D81" s="256">
        <v>5563.916666666667</v>
      </c>
      <c r="E81" s="256">
        <v>5513.2333333333336</v>
      </c>
      <c r="F81" s="256">
        <v>5464.3666666666668</v>
      </c>
      <c r="G81" s="256">
        <v>5413.6833333333334</v>
      </c>
      <c r="H81" s="256">
        <v>5612.7833333333338</v>
      </c>
      <c r="I81" s="256">
        <v>5663.4666666666662</v>
      </c>
      <c r="J81" s="256">
        <v>5712.3333333333339</v>
      </c>
      <c r="K81" s="254">
        <v>5614.6</v>
      </c>
      <c r="L81" s="254">
        <v>5515.05</v>
      </c>
      <c r="M81" s="254">
        <v>5.3850800000000003</v>
      </c>
    </row>
    <row r="82" spans="1:13">
      <c r="A82" s="273">
        <v>73</v>
      </c>
      <c r="B82" s="254" t="s">
        <v>94</v>
      </c>
      <c r="C82" s="254">
        <v>2710.85</v>
      </c>
      <c r="D82" s="256">
        <v>2715.5166666666669</v>
      </c>
      <c r="E82" s="256">
        <v>2692.1333333333337</v>
      </c>
      <c r="F82" s="256">
        <v>2673.416666666667</v>
      </c>
      <c r="G82" s="256">
        <v>2650.0333333333338</v>
      </c>
      <c r="H82" s="256">
        <v>2734.2333333333336</v>
      </c>
      <c r="I82" s="256">
        <v>2757.6166666666668</v>
      </c>
      <c r="J82" s="256">
        <v>2776.3333333333335</v>
      </c>
      <c r="K82" s="254">
        <v>2738.9</v>
      </c>
      <c r="L82" s="254">
        <v>2696.8</v>
      </c>
      <c r="M82" s="254">
        <v>5.1713199999999997</v>
      </c>
    </row>
    <row r="83" spans="1:13">
      <c r="A83" s="273">
        <v>74</v>
      </c>
      <c r="B83" s="254" t="s">
        <v>236</v>
      </c>
      <c r="C83" s="254">
        <v>552.35</v>
      </c>
      <c r="D83" s="256">
        <v>554.81666666666661</v>
      </c>
      <c r="E83" s="256">
        <v>544.63333333333321</v>
      </c>
      <c r="F83" s="256">
        <v>536.91666666666663</v>
      </c>
      <c r="G83" s="256">
        <v>526.73333333333323</v>
      </c>
      <c r="H83" s="256">
        <v>562.53333333333319</v>
      </c>
      <c r="I83" s="256">
        <v>572.71666666666658</v>
      </c>
      <c r="J83" s="256">
        <v>580.43333333333317</v>
      </c>
      <c r="K83" s="254">
        <v>565</v>
      </c>
      <c r="L83" s="254">
        <v>547.1</v>
      </c>
      <c r="M83" s="254">
        <v>11.610519999999999</v>
      </c>
    </row>
    <row r="84" spans="1:13">
      <c r="A84" s="273">
        <v>75</v>
      </c>
      <c r="B84" s="254" t="s">
        <v>237</v>
      </c>
      <c r="C84" s="254">
        <v>1637.05</v>
      </c>
      <c r="D84" s="256">
        <v>1641.6333333333332</v>
      </c>
      <c r="E84" s="256">
        <v>1625.3666666666663</v>
      </c>
      <c r="F84" s="256">
        <v>1613.6833333333332</v>
      </c>
      <c r="G84" s="256">
        <v>1597.4166666666663</v>
      </c>
      <c r="H84" s="256">
        <v>1653.3166666666664</v>
      </c>
      <c r="I84" s="256">
        <v>1669.5833333333333</v>
      </c>
      <c r="J84" s="256">
        <v>1681.2666666666664</v>
      </c>
      <c r="K84" s="254">
        <v>1657.9</v>
      </c>
      <c r="L84" s="254">
        <v>1629.95</v>
      </c>
      <c r="M84" s="254">
        <v>0.50617000000000001</v>
      </c>
    </row>
    <row r="85" spans="1:13">
      <c r="A85" s="273">
        <v>76</v>
      </c>
      <c r="B85" s="254" t="s">
        <v>96</v>
      </c>
      <c r="C85" s="254">
        <v>1203.95</v>
      </c>
      <c r="D85" s="256">
        <v>1200.4666666666665</v>
      </c>
      <c r="E85" s="256">
        <v>1193.9333333333329</v>
      </c>
      <c r="F85" s="256">
        <v>1183.9166666666665</v>
      </c>
      <c r="G85" s="256">
        <v>1177.383333333333</v>
      </c>
      <c r="H85" s="256">
        <v>1210.4833333333329</v>
      </c>
      <c r="I85" s="256">
        <v>1217.0166666666662</v>
      </c>
      <c r="J85" s="256">
        <v>1227.0333333333328</v>
      </c>
      <c r="K85" s="254">
        <v>1207</v>
      </c>
      <c r="L85" s="254">
        <v>1190.45</v>
      </c>
      <c r="M85" s="254">
        <v>5.4722</v>
      </c>
    </row>
    <row r="86" spans="1:13">
      <c r="A86" s="273">
        <v>77</v>
      </c>
      <c r="B86" s="254" t="s">
        <v>97</v>
      </c>
      <c r="C86" s="254">
        <v>183.05</v>
      </c>
      <c r="D86" s="256">
        <v>182.48333333333335</v>
      </c>
      <c r="E86" s="256">
        <v>181.7166666666667</v>
      </c>
      <c r="F86" s="256">
        <v>180.38333333333335</v>
      </c>
      <c r="G86" s="256">
        <v>179.6166666666667</v>
      </c>
      <c r="H86" s="256">
        <v>183.81666666666669</v>
      </c>
      <c r="I86" s="256">
        <v>184.58333333333334</v>
      </c>
      <c r="J86" s="256">
        <v>185.91666666666669</v>
      </c>
      <c r="K86" s="254">
        <v>183.25</v>
      </c>
      <c r="L86" s="254">
        <v>181.15</v>
      </c>
      <c r="M86" s="254">
        <v>13.651579999999999</v>
      </c>
    </row>
    <row r="87" spans="1:13">
      <c r="A87" s="273">
        <v>78</v>
      </c>
      <c r="B87" s="254" t="s">
        <v>98</v>
      </c>
      <c r="C87" s="254">
        <v>86.3</v>
      </c>
      <c r="D87" s="256">
        <v>86.183333333333323</v>
      </c>
      <c r="E87" s="256">
        <v>85.46666666666664</v>
      </c>
      <c r="F87" s="256">
        <v>84.633333333333312</v>
      </c>
      <c r="G87" s="256">
        <v>83.916666666666629</v>
      </c>
      <c r="H87" s="256">
        <v>87.016666666666652</v>
      </c>
      <c r="I87" s="256">
        <v>87.73333333333332</v>
      </c>
      <c r="J87" s="256">
        <v>88.566666666666663</v>
      </c>
      <c r="K87" s="254">
        <v>86.9</v>
      </c>
      <c r="L87" s="254">
        <v>85.35</v>
      </c>
      <c r="M87" s="254">
        <v>124.72836</v>
      </c>
    </row>
    <row r="88" spans="1:13">
      <c r="A88" s="273">
        <v>79</v>
      </c>
      <c r="B88" s="254" t="s">
        <v>356</v>
      </c>
      <c r="C88" s="254">
        <v>243</v>
      </c>
      <c r="D88" s="256">
        <v>244.04999999999998</v>
      </c>
      <c r="E88" s="256">
        <v>240.59999999999997</v>
      </c>
      <c r="F88" s="256">
        <v>238.2</v>
      </c>
      <c r="G88" s="256">
        <v>234.74999999999997</v>
      </c>
      <c r="H88" s="256">
        <v>246.44999999999996</v>
      </c>
      <c r="I88" s="256">
        <v>249.89999999999995</v>
      </c>
      <c r="J88" s="256">
        <v>252.29999999999995</v>
      </c>
      <c r="K88" s="254">
        <v>247.5</v>
      </c>
      <c r="L88" s="254">
        <v>241.65</v>
      </c>
      <c r="M88" s="254">
        <v>12.79504</v>
      </c>
    </row>
    <row r="89" spans="1:13">
      <c r="A89" s="273">
        <v>80</v>
      </c>
      <c r="B89" s="254" t="s">
        <v>99</v>
      </c>
      <c r="C89" s="254">
        <v>149.94999999999999</v>
      </c>
      <c r="D89" s="256">
        <v>150.19999999999999</v>
      </c>
      <c r="E89" s="256">
        <v>148.29999999999998</v>
      </c>
      <c r="F89" s="256">
        <v>146.65</v>
      </c>
      <c r="G89" s="256">
        <v>144.75</v>
      </c>
      <c r="H89" s="256">
        <v>151.84999999999997</v>
      </c>
      <c r="I89" s="256">
        <v>153.74999999999994</v>
      </c>
      <c r="J89" s="256">
        <v>155.39999999999995</v>
      </c>
      <c r="K89" s="254">
        <v>152.1</v>
      </c>
      <c r="L89" s="254">
        <v>148.55000000000001</v>
      </c>
      <c r="M89" s="254">
        <v>82.120199999999997</v>
      </c>
    </row>
    <row r="90" spans="1:13">
      <c r="A90" s="273">
        <v>81</v>
      </c>
      <c r="B90" s="254" t="s">
        <v>102</v>
      </c>
      <c r="C90" s="254">
        <v>31.8</v>
      </c>
      <c r="D90" s="256">
        <v>31.716666666666669</v>
      </c>
      <c r="E90" s="256">
        <v>31.483333333333338</v>
      </c>
      <c r="F90" s="256">
        <v>31.166666666666668</v>
      </c>
      <c r="G90" s="256">
        <v>30.933333333333337</v>
      </c>
      <c r="H90" s="256">
        <v>32.033333333333339</v>
      </c>
      <c r="I90" s="256">
        <v>32.266666666666673</v>
      </c>
      <c r="J90" s="256">
        <v>32.583333333333343</v>
      </c>
      <c r="K90" s="254">
        <v>31.95</v>
      </c>
      <c r="L90" s="254">
        <v>31.4</v>
      </c>
      <c r="M90" s="254">
        <v>101.66106000000001</v>
      </c>
    </row>
    <row r="91" spans="1:13">
      <c r="A91" s="273">
        <v>82</v>
      </c>
      <c r="B91" s="254" t="s">
        <v>876</v>
      </c>
      <c r="C91" s="254">
        <v>3500.2</v>
      </c>
      <c r="D91" s="256">
        <v>3490.8833333333332</v>
      </c>
      <c r="E91" s="256">
        <v>3421.7666666666664</v>
      </c>
      <c r="F91" s="256">
        <v>3343.333333333333</v>
      </c>
      <c r="G91" s="256">
        <v>3274.2166666666662</v>
      </c>
      <c r="H91" s="256">
        <v>3569.3166666666666</v>
      </c>
      <c r="I91" s="256">
        <v>3638.4333333333334</v>
      </c>
      <c r="J91" s="256">
        <v>3716.8666666666668</v>
      </c>
      <c r="K91" s="254">
        <v>3560</v>
      </c>
      <c r="L91" s="254">
        <v>3412.45</v>
      </c>
      <c r="M91" s="254">
        <v>2.5753400000000002</v>
      </c>
    </row>
    <row r="92" spans="1:13">
      <c r="A92" s="273">
        <v>83</v>
      </c>
      <c r="B92" s="254" t="s">
        <v>100</v>
      </c>
      <c r="C92" s="254">
        <v>662.5</v>
      </c>
      <c r="D92" s="256">
        <v>658.81666666666661</v>
      </c>
      <c r="E92" s="256">
        <v>650.78333333333319</v>
      </c>
      <c r="F92" s="256">
        <v>639.06666666666661</v>
      </c>
      <c r="G92" s="256">
        <v>631.03333333333319</v>
      </c>
      <c r="H92" s="256">
        <v>670.53333333333319</v>
      </c>
      <c r="I92" s="256">
        <v>678.56666666666649</v>
      </c>
      <c r="J92" s="256">
        <v>690.28333333333319</v>
      </c>
      <c r="K92" s="254">
        <v>666.85</v>
      </c>
      <c r="L92" s="254">
        <v>647.1</v>
      </c>
      <c r="M92" s="254">
        <v>18.411930000000002</v>
      </c>
    </row>
    <row r="93" spans="1:13">
      <c r="A93" s="273">
        <v>84</v>
      </c>
      <c r="B93" s="254" t="s">
        <v>242</v>
      </c>
      <c r="C93" s="254">
        <v>660.35</v>
      </c>
      <c r="D93" s="256">
        <v>658.41666666666674</v>
      </c>
      <c r="E93" s="256">
        <v>650.88333333333344</v>
      </c>
      <c r="F93" s="256">
        <v>641.41666666666674</v>
      </c>
      <c r="G93" s="256">
        <v>633.88333333333344</v>
      </c>
      <c r="H93" s="256">
        <v>667.88333333333344</v>
      </c>
      <c r="I93" s="256">
        <v>675.41666666666674</v>
      </c>
      <c r="J93" s="256">
        <v>684.88333333333344</v>
      </c>
      <c r="K93" s="254">
        <v>665.95</v>
      </c>
      <c r="L93" s="254">
        <v>648.95000000000005</v>
      </c>
      <c r="M93" s="254">
        <v>2.7267700000000001</v>
      </c>
    </row>
    <row r="94" spans="1:13">
      <c r="A94" s="273">
        <v>85</v>
      </c>
      <c r="B94" s="254" t="s">
        <v>103</v>
      </c>
      <c r="C94" s="254">
        <v>962.9</v>
      </c>
      <c r="D94" s="256">
        <v>966.5333333333333</v>
      </c>
      <c r="E94" s="256">
        <v>952.36666666666656</v>
      </c>
      <c r="F94" s="256">
        <v>941.83333333333326</v>
      </c>
      <c r="G94" s="256">
        <v>927.66666666666652</v>
      </c>
      <c r="H94" s="256">
        <v>977.06666666666661</v>
      </c>
      <c r="I94" s="256">
        <v>991.23333333333335</v>
      </c>
      <c r="J94" s="256">
        <v>1001.7666666666667</v>
      </c>
      <c r="K94" s="254">
        <v>980.7</v>
      </c>
      <c r="L94" s="254">
        <v>956</v>
      </c>
      <c r="M94" s="254">
        <v>31.063320000000001</v>
      </c>
    </row>
    <row r="95" spans="1:13">
      <c r="A95" s="273">
        <v>86</v>
      </c>
      <c r="B95" s="254" t="s">
        <v>243</v>
      </c>
      <c r="C95" s="254">
        <v>554.79999999999995</v>
      </c>
      <c r="D95" s="256">
        <v>558.83333333333337</v>
      </c>
      <c r="E95" s="256">
        <v>549.7166666666667</v>
      </c>
      <c r="F95" s="256">
        <v>544.63333333333333</v>
      </c>
      <c r="G95" s="256">
        <v>535.51666666666665</v>
      </c>
      <c r="H95" s="256">
        <v>563.91666666666674</v>
      </c>
      <c r="I95" s="256">
        <v>573.0333333333333</v>
      </c>
      <c r="J95" s="256">
        <v>578.11666666666679</v>
      </c>
      <c r="K95" s="254">
        <v>567.95000000000005</v>
      </c>
      <c r="L95" s="254">
        <v>553.75</v>
      </c>
      <c r="M95" s="254">
        <v>3.10446</v>
      </c>
    </row>
    <row r="96" spans="1:13">
      <c r="A96" s="273">
        <v>87</v>
      </c>
      <c r="B96" s="254" t="s">
        <v>244</v>
      </c>
      <c r="C96" s="254">
        <v>1482.1</v>
      </c>
      <c r="D96" s="256">
        <v>1467.5166666666667</v>
      </c>
      <c r="E96" s="256">
        <v>1438.0333333333333</v>
      </c>
      <c r="F96" s="256">
        <v>1393.9666666666667</v>
      </c>
      <c r="G96" s="256">
        <v>1364.4833333333333</v>
      </c>
      <c r="H96" s="256">
        <v>1511.5833333333333</v>
      </c>
      <c r="I96" s="256">
        <v>1541.0666666666664</v>
      </c>
      <c r="J96" s="256">
        <v>1585.1333333333332</v>
      </c>
      <c r="K96" s="254">
        <v>1497</v>
      </c>
      <c r="L96" s="254">
        <v>1423.45</v>
      </c>
      <c r="M96" s="254">
        <v>20.99024</v>
      </c>
    </row>
    <row r="97" spans="1:13">
      <c r="A97" s="273">
        <v>88</v>
      </c>
      <c r="B97" s="254" t="s">
        <v>104</v>
      </c>
      <c r="C97" s="254">
        <v>1493.85</v>
      </c>
      <c r="D97" s="256">
        <v>1489.95</v>
      </c>
      <c r="E97" s="256">
        <v>1479.9</v>
      </c>
      <c r="F97" s="256">
        <v>1465.95</v>
      </c>
      <c r="G97" s="256">
        <v>1455.9</v>
      </c>
      <c r="H97" s="256">
        <v>1503.9</v>
      </c>
      <c r="I97" s="256">
        <v>1513.9499999999998</v>
      </c>
      <c r="J97" s="256">
        <v>1527.9</v>
      </c>
      <c r="K97" s="254">
        <v>1500</v>
      </c>
      <c r="L97" s="254">
        <v>1476</v>
      </c>
      <c r="M97" s="254">
        <v>11.191090000000001</v>
      </c>
    </row>
    <row r="98" spans="1:13">
      <c r="A98" s="273">
        <v>89</v>
      </c>
      <c r="B98" s="254" t="s">
        <v>368</v>
      </c>
      <c r="C98" s="254">
        <v>672.1</v>
      </c>
      <c r="D98" s="256">
        <v>671.48333333333323</v>
      </c>
      <c r="E98" s="256">
        <v>666.71666666666647</v>
      </c>
      <c r="F98" s="256">
        <v>661.33333333333326</v>
      </c>
      <c r="G98" s="256">
        <v>656.56666666666649</v>
      </c>
      <c r="H98" s="256">
        <v>676.86666666666645</v>
      </c>
      <c r="I98" s="256">
        <v>681.6333333333331</v>
      </c>
      <c r="J98" s="256">
        <v>687.01666666666642</v>
      </c>
      <c r="K98" s="254">
        <v>676.25</v>
      </c>
      <c r="L98" s="254">
        <v>666.1</v>
      </c>
      <c r="M98" s="254">
        <v>7.7192600000000002</v>
      </c>
    </row>
    <row r="99" spans="1:13">
      <c r="A99" s="273">
        <v>90</v>
      </c>
      <c r="B99" s="254" t="s">
        <v>246</v>
      </c>
      <c r="C99" s="254">
        <v>313.55</v>
      </c>
      <c r="D99" s="256">
        <v>315.75</v>
      </c>
      <c r="E99" s="256">
        <v>308.10000000000002</v>
      </c>
      <c r="F99" s="256">
        <v>302.65000000000003</v>
      </c>
      <c r="G99" s="256">
        <v>295.00000000000006</v>
      </c>
      <c r="H99" s="256">
        <v>321.2</v>
      </c>
      <c r="I99" s="256">
        <v>328.84999999999997</v>
      </c>
      <c r="J99" s="256">
        <v>334.29999999999995</v>
      </c>
      <c r="K99" s="254">
        <v>323.39999999999998</v>
      </c>
      <c r="L99" s="254">
        <v>310.3</v>
      </c>
      <c r="M99" s="254">
        <v>12.888769999999999</v>
      </c>
    </row>
    <row r="100" spans="1:13">
      <c r="A100" s="273">
        <v>91</v>
      </c>
      <c r="B100" s="254" t="s">
        <v>107</v>
      </c>
      <c r="C100" s="254">
        <v>975.35</v>
      </c>
      <c r="D100" s="256">
        <v>971.08333333333337</v>
      </c>
      <c r="E100" s="256">
        <v>964.56666666666672</v>
      </c>
      <c r="F100" s="256">
        <v>953.7833333333333</v>
      </c>
      <c r="G100" s="256">
        <v>947.26666666666665</v>
      </c>
      <c r="H100" s="256">
        <v>981.86666666666679</v>
      </c>
      <c r="I100" s="256">
        <v>988.38333333333344</v>
      </c>
      <c r="J100" s="256">
        <v>999.16666666666686</v>
      </c>
      <c r="K100" s="254">
        <v>977.6</v>
      </c>
      <c r="L100" s="254">
        <v>960.3</v>
      </c>
      <c r="M100" s="254">
        <v>30.148990000000001</v>
      </c>
    </row>
    <row r="101" spans="1:13">
      <c r="A101" s="273">
        <v>92</v>
      </c>
      <c r="B101" s="254" t="s">
        <v>248</v>
      </c>
      <c r="C101" s="254">
        <v>2898.65</v>
      </c>
      <c r="D101" s="256">
        <v>2901.0833333333335</v>
      </c>
      <c r="E101" s="256">
        <v>2887.5666666666671</v>
      </c>
      <c r="F101" s="256">
        <v>2876.4833333333336</v>
      </c>
      <c r="G101" s="256">
        <v>2862.9666666666672</v>
      </c>
      <c r="H101" s="256">
        <v>2912.166666666667</v>
      </c>
      <c r="I101" s="256">
        <v>2925.6833333333334</v>
      </c>
      <c r="J101" s="256">
        <v>2936.7666666666669</v>
      </c>
      <c r="K101" s="254">
        <v>2914.6</v>
      </c>
      <c r="L101" s="254">
        <v>2890</v>
      </c>
      <c r="M101" s="254">
        <v>1.02033</v>
      </c>
    </row>
    <row r="102" spans="1:13">
      <c r="A102" s="273">
        <v>93</v>
      </c>
      <c r="B102" s="254" t="s">
        <v>109</v>
      </c>
      <c r="C102" s="254">
        <v>1539.5</v>
      </c>
      <c r="D102" s="256">
        <v>1537.5166666666667</v>
      </c>
      <c r="E102" s="256">
        <v>1529.6833333333334</v>
      </c>
      <c r="F102" s="256">
        <v>1519.8666666666668</v>
      </c>
      <c r="G102" s="256">
        <v>1512.0333333333335</v>
      </c>
      <c r="H102" s="256">
        <v>1547.3333333333333</v>
      </c>
      <c r="I102" s="256">
        <v>1555.1666666666667</v>
      </c>
      <c r="J102" s="256">
        <v>1564.9833333333331</v>
      </c>
      <c r="K102" s="254">
        <v>1545.35</v>
      </c>
      <c r="L102" s="254">
        <v>1527.7</v>
      </c>
      <c r="M102" s="254">
        <v>48.145949999999999</v>
      </c>
    </row>
    <row r="103" spans="1:13">
      <c r="A103" s="273">
        <v>94</v>
      </c>
      <c r="B103" s="254" t="s">
        <v>249</v>
      </c>
      <c r="C103" s="254">
        <v>685.2</v>
      </c>
      <c r="D103" s="256">
        <v>683</v>
      </c>
      <c r="E103" s="256">
        <v>680.2</v>
      </c>
      <c r="F103" s="256">
        <v>675.2</v>
      </c>
      <c r="G103" s="256">
        <v>672.40000000000009</v>
      </c>
      <c r="H103" s="256">
        <v>688</v>
      </c>
      <c r="I103" s="256">
        <v>690.8</v>
      </c>
      <c r="J103" s="256">
        <v>695.8</v>
      </c>
      <c r="K103" s="254">
        <v>685.8</v>
      </c>
      <c r="L103" s="254">
        <v>678</v>
      </c>
      <c r="M103" s="254">
        <v>30.25732</v>
      </c>
    </row>
    <row r="104" spans="1:13">
      <c r="A104" s="273">
        <v>95</v>
      </c>
      <c r="B104" s="254" t="s">
        <v>105</v>
      </c>
      <c r="C104" s="254">
        <v>1021.4</v>
      </c>
      <c r="D104" s="256">
        <v>1019.3000000000001</v>
      </c>
      <c r="E104" s="256">
        <v>1012.6000000000001</v>
      </c>
      <c r="F104" s="256">
        <v>1003.8000000000001</v>
      </c>
      <c r="G104" s="256">
        <v>997.10000000000014</v>
      </c>
      <c r="H104" s="256">
        <v>1028.1000000000001</v>
      </c>
      <c r="I104" s="256">
        <v>1034.8000000000002</v>
      </c>
      <c r="J104" s="256">
        <v>1043.6000000000001</v>
      </c>
      <c r="K104" s="254">
        <v>1026</v>
      </c>
      <c r="L104" s="254">
        <v>1010.5</v>
      </c>
      <c r="M104" s="254">
        <v>8.9590599999999991</v>
      </c>
    </row>
    <row r="105" spans="1:13">
      <c r="A105" s="273">
        <v>96</v>
      </c>
      <c r="B105" s="254" t="s">
        <v>110</v>
      </c>
      <c r="C105" s="254">
        <v>2913.35</v>
      </c>
      <c r="D105" s="256">
        <v>2908.85</v>
      </c>
      <c r="E105" s="256">
        <v>2895.7</v>
      </c>
      <c r="F105" s="256">
        <v>2878.0499999999997</v>
      </c>
      <c r="G105" s="256">
        <v>2864.8999999999996</v>
      </c>
      <c r="H105" s="256">
        <v>2926.5</v>
      </c>
      <c r="I105" s="256">
        <v>2939.6500000000005</v>
      </c>
      <c r="J105" s="256">
        <v>2957.3</v>
      </c>
      <c r="K105" s="254">
        <v>2922</v>
      </c>
      <c r="L105" s="254">
        <v>2891.2</v>
      </c>
      <c r="M105" s="254">
        <v>6.6876300000000004</v>
      </c>
    </row>
    <row r="106" spans="1:13">
      <c r="A106" s="273">
        <v>97</v>
      </c>
      <c r="B106" s="254" t="s">
        <v>112</v>
      </c>
      <c r="C106" s="254">
        <v>393.65</v>
      </c>
      <c r="D106" s="256">
        <v>389.61666666666662</v>
      </c>
      <c r="E106" s="256">
        <v>384.23333333333323</v>
      </c>
      <c r="F106" s="256">
        <v>374.81666666666661</v>
      </c>
      <c r="G106" s="256">
        <v>369.43333333333322</v>
      </c>
      <c r="H106" s="256">
        <v>399.03333333333325</v>
      </c>
      <c r="I106" s="256">
        <v>404.41666666666657</v>
      </c>
      <c r="J106" s="256">
        <v>413.83333333333326</v>
      </c>
      <c r="K106" s="254">
        <v>395</v>
      </c>
      <c r="L106" s="254">
        <v>380.2</v>
      </c>
      <c r="M106" s="254">
        <v>105.77866</v>
      </c>
    </row>
    <row r="107" spans="1:13">
      <c r="A107" s="273">
        <v>98</v>
      </c>
      <c r="B107" s="254" t="s">
        <v>377</v>
      </c>
      <c r="C107" s="254">
        <v>1099.55</v>
      </c>
      <c r="D107" s="256">
        <v>1105.8500000000001</v>
      </c>
      <c r="E107" s="256">
        <v>1083.7000000000003</v>
      </c>
      <c r="F107" s="256">
        <v>1067.8500000000001</v>
      </c>
      <c r="G107" s="256">
        <v>1045.7000000000003</v>
      </c>
      <c r="H107" s="256">
        <v>1121.7000000000003</v>
      </c>
      <c r="I107" s="256">
        <v>1143.8500000000004</v>
      </c>
      <c r="J107" s="256">
        <v>1159.7000000000003</v>
      </c>
      <c r="K107" s="254">
        <v>1128</v>
      </c>
      <c r="L107" s="254">
        <v>1090</v>
      </c>
      <c r="M107" s="254">
        <v>9.8385899999999999</v>
      </c>
    </row>
    <row r="108" spans="1:13">
      <c r="A108" s="273">
        <v>99</v>
      </c>
      <c r="B108" s="254" t="s">
        <v>113</v>
      </c>
      <c r="C108" s="254">
        <v>306.35000000000002</v>
      </c>
      <c r="D108" s="256">
        <v>304.31666666666666</v>
      </c>
      <c r="E108" s="256">
        <v>301.5333333333333</v>
      </c>
      <c r="F108" s="256">
        <v>296.71666666666664</v>
      </c>
      <c r="G108" s="256">
        <v>293.93333333333328</v>
      </c>
      <c r="H108" s="256">
        <v>309.13333333333333</v>
      </c>
      <c r="I108" s="256">
        <v>311.91666666666674</v>
      </c>
      <c r="J108" s="256">
        <v>316.73333333333335</v>
      </c>
      <c r="K108" s="254">
        <v>307.10000000000002</v>
      </c>
      <c r="L108" s="254">
        <v>299.5</v>
      </c>
      <c r="M108" s="254">
        <v>65.521889999999999</v>
      </c>
    </row>
    <row r="109" spans="1:13">
      <c r="A109" s="273">
        <v>100</v>
      </c>
      <c r="B109" s="254" t="s">
        <v>114</v>
      </c>
      <c r="C109" s="254">
        <v>2481.65</v>
      </c>
      <c r="D109" s="256">
        <v>2472.7666666666669</v>
      </c>
      <c r="E109" s="256">
        <v>2454.7333333333336</v>
      </c>
      <c r="F109" s="256">
        <v>2427.8166666666666</v>
      </c>
      <c r="G109" s="256">
        <v>2409.7833333333333</v>
      </c>
      <c r="H109" s="256">
        <v>2499.6833333333338</v>
      </c>
      <c r="I109" s="256">
        <v>2517.7166666666676</v>
      </c>
      <c r="J109" s="256">
        <v>2544.6333333333341</v>
      </c>
      <c r="K109" s="254">
        <v>2490.8000000000002</v>
      </c>
      <c r="L109" s="254">
        <v>2445.85</v>
      </c>
      <c r="M109" s="254">
        <v>6.2314499999999997</v>
      </c>
    </row>
    <row r="110" spans="1:13">
      <c r="A110" s="273">
        <v>101</v>
      </c>
      <c r="B110" s="254" t="s">
        <v>250</v>
      </c>
      <c r="C110" s="254">
        <v>333.55</v>
      </c>
      <c r="D110" s="256">
        <v>333.9</v>
      </c>
      <c r="E110" s="256">
        <v>330.79999999999995</v>
      </c>
      <c r="F110" s="256">
        <v>328.04999999999995</v>
      </c>
      <c r="G110" s="256">
        <v>324.94999999999993</v>
      </c>
      <c r="H110" s="256">
        <v>336.65</v>
      </c>
      <c r="I110" s="256">
        <v>339.75</v>
      </c>
      <c r="J110" s="256">
        <v>342.5</v>
      </c>
      <c r="K110" s="254">
        <v>337</v>
      </c>
      <c r="L110" s="254">
        <v>331.15</v>
      </c>
      <c r="M110" s="254">
        <v>7.5922999999999998</v>
      </c>
    </row>
    <row r="111" spans="1:13">
      <c r="A111" s="273">
        <v>102</v>
      </c>
      <c r="B111" s="254" t="s">
        <v>108</v>
      </c>
      <c r="C111" s="254">
        <v>2529.1999999999998</v>
      </c>
      <c r="D111" s="256">
        <v>2523.4</v>
      </c>
      <c r="E111" s="256">
        <v>2501</v>
      </c>
      <c r="F111" s="256">
        <v>2472.7999999999997</v>
      </c>
      <c r="G111" s="256">
        <v>2450.3999999999996</v>
      </c>
      <c r="H111" s="256">
        <v>2551.6000000000004</v>
      </c>
      <c r="I111" s="256">
        <v>2574.0000000000009</v>
      </c>
      <c r="J111" s="256">
        <v>2602.2000000000007</v>
      </c>
      <c r="K111" s="254">
        <v>2545.8000000000002</v>
      </c>
      <c r="L111" s="254">
        <v>2495.1999999999998</v>
      </c>
      <c r="M111" s="254">
        <v>25.420030000000001</v>
      </c>
    </row>
    <row r="112" spans="1:13">
      <c r="A112" s="273">
        <v>103</v>
      </c>
      <c r="B112" s="254" t="s">
        <v>116</v>
      </c>
      <c r="C112" s="254">
        <v>654</v>
      </c>
      <c r="D112" s="256">
        <v>651.55000000000007</v>
      </c>
      <c r="E112" s="256">
        <v>648.35000000000014</v>
      </c>
      <c r="F112" s="256">
        <v>642.70000000000005</v>
      </c>
      <c r="G112" s="256">
        <v>639.50000000000011</v>
      </c>
      <c r="H112" s="256">
        <v>657.20000000000016</v>
      </c>
      <c r="I112" s="256">
        <v>660.4000000000002</v>
      </c>
      <c r="J112" s="256">
        <v>666.05000000000018</v>
      </c>
      <c r="K112" s="254">
        <v>654.75</v>
      </c>
      <c r="L112" s="254">
        <v>645.9</v>
      </c>
      <c r="M112" s="254">
        <v>77.415589999999995</v>
      </c>
    </row>
    <row r="113" spans="1:13">
      <c r="A113" s="273">
        <v>104</v>
      </c>
      <c r="B113" s="254" t="s">
        <v>252</v>
      </c>
      <c r="C113" s="254">
        <v>1589.1</v>
      </c>
      <c r="D113" s="256">
        <v>1580</v>
      </c>
      <c r="E113" s="256">
        <v>1564.65</v>
      </c>
      <c r="F113" s="256">
        <v>1540.2</v>
      </c>
      <c r="G113" s="256">
        <v>1524.8500000000001</v>
      </c>
      <c r="H113" s="256">
        <v>1604.45</v>
      </c>
      <c r="I113" s="256">
        <v>1619.8</v>
      </c>
      <c r="J113" s="256">
        <v>1644.25</v>
      </c>
      <c r="K113" s="254">
        <v>1595.35</v>
      </c>
      <c r="L113" s="254">
        <v>1555.55</v>
      </c>
      <c r="M113" s="254">
        <v>3.7559</v>
      </c>
    </row>
    <row r="114" spans="1:13">
      <c r="A114" s="273">
        <v>105</v>
      </c>
      <c r="B114" s="254" t="s">
        <v>117</v>
      </c>
      <c r="C114" s="254">
        <v>628.04999999999995</v>
      </c>
      <c r="D114" s="256">
        <v>627.81666666666661</v>
      </c>
      <c r="E114" s="256">
        <v>620.23333333333323</v>
      </c>
      <c r="F114" s="256">
        <v>612.41666666666663</v>
      </c>
      <c r="G114" s="256">
        <v>604.83333333333326</v>
      </c>
      <c r="H114" s="256">
        <v>635.63333333333321</v>
      </c>
      <c r="I114" s="256">
        <v>643.2166666666667</v>
      </c>
      <c r="J114" s="256">
        <v>651.03333333333319</v>
      </c>
      <c r="K114" s="254">
        <v>635.4</v>
      </c>
      <c r="L114" s="254">
        <v>620</v>
      </c>
      <c r="M114" s="254">
        <v>10.25597</v>
      </c>
    </row>
    <row r="115" spans="1:13">
      <c r="A115" s="273">
        <v>106</v>
      </c>
      <c r="B115" s="254" t="s">
        <v>380</v>
      </c>
      <c r="C115" s="254">
        <v>717.2</v>
      </c>
      <c r="D115" s="256">
        <v>723.55000000000007</v>
      </c>
      <c r="E115" s="256">
        <v>705.25000000000011</v>
      </c>
      <c r="F115" s="256">
        <v>693.30000000000007</v>
      </c>
      <c r="G115" s="256">
        <v>675.00000000000011</v>
      </c>
      <c r="H115" s="256">
        <v>735.50000000000011</v>
      </c>
      <c r="I115" s="256">
        <v>753.80000000000007</v>
      </c>
      <c r="J115" s="256">
        <v>765.75000000000011</v>
      </c>
      <c r="K115" s="254">
        <v>741.85</v>
      </c>
      <c r="L115" s="254">
        <v>711.6</v>
      </c>
      <c r="M115" s="254">
        <v>13.70237</v>
      </c>
    </row>
    <row r="116" spans="1:13">
      <c r="A116" s="273">
        <v>107</v>
      </c>
      <c r="B116" s="254" t="s">
        <v>119</v>
      </c>
      <c r="C116" s="254">
        <v>53.95</v>
      </c>
      <c r="D116" s="256">
        <v>53.75</v>
      </c>
      <c r="E116" s="256">
        <v>53.35</v>
      </c>
      <c r="F116" s="256">
        <v>52.75</v>
      </c>
      <c r="G116" s="256">
        <v>52.35</v>
      </c>
      <c r="H116" s="256">
        <v>54.35</v>
      </c>
      <c r="I116" s="256">
        <v>54.750000000000007</v>
      </c>
      <c r="J116" s="256">
        <v>55.35</v>
      </c>
      <c r="K116" s="254">
        <v>54.15</v>
      </c>
      <c r="L116" s="254">
        <v>53.15</v>
      </c>
      <c r="M116" s="254">
        <v>254.31943999999999</v>
      </c>
    </row>
    <row r="117" spans="1:13">
      <c r="A117" s="273">
        <v>108</v>
      </c>
      <c r="B117" s="254" t="s">
        <v>126</v>
      </c>
      <c r="C117" s="254">
        <v>203.75</v>
      </c>
      <c r="D117" s="256">
        <v>203.75</v>
      </c>
      <c r="E117" s="256">
        <v>202.3</v>
      </c>
      <c r="F117" s="256">
        <v>200.85000000000002</v>
      </c>
      <c r="G117" s="256">
        <v>199.40000000000003</v>
      </c>
      <c r="H117" s="256">
        <v>205.2</v>
      </c>
      <c r="I117" s="256">
        <v>206.64999999999998</v>
      </c>
      <c r="J117" s="256">
        <v>208.09999999999997</v>
      </c>
      <c r="K117" s="254">
        <v>205.2</v>
      </c>
      <c r="L117" s="254">
        <v>202.3</v>
      </c>
      <c r="M117" s="254">
        <v>178.79443000000001</v>
      </c>
    </row>
    <row r="118" spans="1:13">
      <c r="A118" s="273">
        <v>109</v>
      </c>
      <c r="B118" s="254" t="s">
        <v>115</v>
      </c>
      <c r="C118" s="254">
        <v>262.95</v>
      </c>
      <c r="D118" s="256">
        <v>262.34999999999997</v>
      </c>
      <c r="E118" s="256">
        <v>259.04999999999995</v>
      </c>
      <c r="F118" s="256">
        <v>255.14999999999998</v>
      </c>
      <c r="G118" s="256">
        <v>251.84999999999997</v>
      </c>
      <c r="H118" s="256">
        <v>266.24999999999994</v>
      </c>
      <c r="I118" s="256">
        <v>269.55</v>
      </c>
      <c r="J118" s="256">
        <v>273.44999999999993</v>
      </c>
      <c r="K118" s="254">
        <v>265.64999999999998</v>
      </c>
      <c r="L118" s="254">
        <v>258.45</v>
      </c>
      <c r="M118" s="254">
        <v>84.363960000000006</v>
      </c>
    </row>
    <row r="119" spans="1:13">
      <c r="A119" s="273">
        <v>110</v>
      </c>
      <c r="B119" s="254" t="s">
        <v>728</v>
      </c>
      <c r="C119" s="254">
        <v>7250.75</v>
      </c>
      <c r="D119" s="256">
        <v>7271.6833333333334</v>
      </c>
      <c r="E119" s="256">
        <v>7194.3666666666668</v>
      </c>
      <c r="F119" s="256">
        <v>7137.9833333333336</v>
      </c>
      <c r="G119" s="256">
        <v>7060.666666666667</v>
      </c>
      <c r="H119" s="256">
        <v>7328.0666666666666</v>
      </c>
      <c r="I119" s="256">
        <v>7405.3833333333341</v>
      </c>
      <c r="J119" s="256">
        <v>7461.7666666666664</v>
      </c>
      <c r="K119" s="254">
        <v>7349</v>
      </c>
      <c r="L119" s="254">
        <v>7215.3</v>
      </c>
      <c r="M119" s="254">
        <v>0.40628999999999998</v>
      </c>
    </row>
    <row r="120" spans="1:13">
      <c r="A120" s="273">
        <v>111</v>
      </c>
      <c r="B120" s="254" t="s">
        <v>255</v>
      </c>
      <c r="C120" s="254">
        <v>152.35</v>
      </c>
      <c r="D120" s="256">
        <v>151.79999999999998</v>
      </c>
      <c r="E120" s="256">
        <v>146.29999999999995</v>
      </c>
      <c r="F120" s="256">
        <v>140.24999999999997</v>
      </c>
      <c r="G120" s="256">
        <v>134.74999999999994</v>
      </c>
      <c r="H120" s="256">
        <v>157.84999999999997</v>
      </c>
      <c r="I120" s="256">
        <v>163.35000000000002</v>
      </c>
      <c r="J120" s="256">
        <v>169.39999999999998</v>
      </c>
      <c r="K120" s="254">
        <v>157.30000000000001</v>
      </c>
      <c r="L120" s="254">
        <v>145.75</v>
      </c>
      <c r="M120" s="254">
        <v>176.04371</v>
      </c>
    </row>
    <row r="121" spans="1:13">
      <c r="A121" s="273">
        <v>112</v>
      </c>
      <c r="B121" s="254" t="s">
        <v>125</v>
      </c>
      <c r="C121" s="254">
        <v>107.95</v>
      </c>
      <c r="D121" s="256">
        <v>107.83333333333333</v>
      </c>
      <c r="E121" s="256">
        <v>107.26666666666665</v>
      </c>
      <c r="F121" s="256">
        <v>106.58333333333333</v>
      </c>
      <c r="G121" s="256">
        <v>106.01666666666665</v>
      </c>
      <c r="H121" s="256">
        <v>108.51666666666665</v>
      </c>
      <c r="I121" s="256">
        <v>109.08333333333334</v>
      </c>
      <c r="J121" s="256">
        <v>109.76666666666665</v>
      </c>
      <c r="K121" s="254">
        <v>108.4</v>
      </c>
      <c r="L121" s="254">
        <v>107.15</v>
      </c>
      <c r="M121" s="254">
        <v>74.513360000000006</v>
      </c>
    </row>
    <row r="122" spans="1:13">
      <c r="A122" s="273">
        <v>113</v>
      </c>
      <c r="B122" s="254" t="s">
        <v>750</v>
      </c>
      <c r="C122" s="254">
        <v>2188.4499999999998</v>
      </c>
      <c r="D122" s="256">
        <v>2182.6</v>
      </c>
      <c r="E122" s="256">
        <v>2166.1999999999998</v>
      </c>
      <c r="F122" s="256">
        <v>2143.9499999999998</v>
      </c>
      <c r="G122" s="256">
        <v>2127.5499999999997</v>
      </c>
      <c r="H122" s="256">
        <v>2204.85</v>
      </c>
      <c r="I122" s="256">
        <v>2221.2500000000005</v>
      </c>
      <c r="J122" s="256">
        <v>2243.5</v>
      </c>
      <c r="K122" s="254">
        <v>2199</v>
      </c>
      <c r="L122" s="254">
        <v>2160.35</v>
      </c>
      <c r="M122" s="254">
        <v>10.053710000000001</v>
      </c>
    </row>
    <row r="123" spans="1:13">
      <c r="A123" s="273">
        <v>114</v>
      </c>
      <c r="B123" s="254" t="s">
        <v>120</v>
      </c>
      <c r="C123" s="254">
        <v>561.15</v>
      </c>
      <c r="D123" s="256">
        <v>561.81666666666672</v>
      </c>
      <c r="E123" s="256">
        <v>556.63333333333344</v>
      </c>
      <c r="F123" s="256">
        <v>552.11666666666667</v>
      </c>
      <c r="G123" s="256">
        <v>546.93333333333339</v>
      </c>
      <c r="H123" s="256">
        <v>566.33333333333348</v>
      </c>
      <c r="I123" s="256">
        <v>571.51666666666665</v>
      </c>
      <c r="J123" s="256">
        <v>576.03333333333353</v>
      </c>
      <c r="K123" s="254">
        <v>567</v>
      </c>
      <c r="L123" s="254">
        <v>557.29999999999995</v>
      </c>
      <c r="M123" s="254">
        <v>12.428750000000001</v>
      </c>
    </row>
    <row r="124" spans="1:13">
      <c r="A124" s="273">
        <v>115</v>
      </c>
      <c r="B124" s="254" t="s">
        <v>800</v>
      </c>
      <c r="C124" s="254">
        <v>235.1</v>
      </c>
      <c r="D124" s="256">
        <v>234.18333333333331</v>
      </c>
      <c r="E124" s="256">
        <v>232.11666666666662</v>
      </c>
      <c r="F124" s="256">
        <v>229.1333333333333</v>
      </c>
      <c r="G124" s="256">
        <v>227.06666666666661</v>
      </c>
      <c r="H124" s="256">
        <v>237.16666666666663</v>
      </c>
      <c r="I124" s="256">
        <v>239.23333333333329</v>
      </c>
      <c r="J124" s="256">
        <v>242.21666666666664</v>
      </c>
      <c r="K124" s="254">
        <v>236.25</v>
      </c>
      <c r="L124" s="254">
        <v>231.2</v>
      </c>
      <c r="M124" s="254">
        <v>11.67154</v>
      </c>
    </row>
    <row r="125" spans="1:13">
      <c r="A125" s="273">
        <v>116</v>
      </c>
      <c r="B125" s="254" t="s">
        <v>122</v>
      </c>
      <c r="C125" s="254">
        <v>1044.9000000000001</v>
      </c>
      <c r="D125" s="256">
        <v>1034.9666666666667</v>
      </c>
      <c r="E125" s="256">
        <v>1022.9333333333334</v>
      </c>
      <c r="F125" s="256">
        <v>1000.9666666666667</v>
      </c>
      <c r="G125" s="256">
        <v>988.93333333333339</v>
      </c>
      <c r="H125" s="256">
        <v>1056.9333333333334</v>
      </c>
      <c r="I125" s="256">
        <v>1068.9666666666667</v>
      </c>
      <c r="J125" s="256">
        <v>1090.9333333333334</v>
      </c>
      <c r="K125" s="254">
        <v>1047</v>
      </c>
      <c r="L125" s="254">
        <v>1013</v>
      </c>
      <c r="M125" s="254">
        <v>37.810220000000001</v>
      </c>
    </row>
    <row r="126" spans="1:13">
      <c r="A126" s="273">
        <v>117</v>
      </c>
      <c r="B126" s="254" t="s">
        <v>256</v>
      </c>
      <c r="C126" s="254">
        <v>5332.55</v>
      </c>
      <c r="D126" s="256">
        <v>5358.4833333333336</v>
      </c>
      <c r="E126" s="256">
        <v>5275.0666666666675</v>
      </c>
      <c r="F126" s="256">
        <v>5217.5833333333339</v>
      </c>
      <c r="G126" s="256">
        <v>5134.1666666666679</v>
      </c>
      <c r="H126" s="256">
        <v>5415.9666666666672</v>
      </c>
      <c r="I126" s="256">
        <v>5499.3833333333332</v>
      </c>
      <c r="J126" s="256">
        <v>5556.8666666666668</v>
      </c>
      <c r="K126" s="254">
        <v>5441.9</v>
      </c>
      <c r="L126" s="254">
        <v>5301</v>
      </c>
      <c r="M126" s="254">
        <v>4.1927099999999999</v>
      </c>
    </row>
    <row r="127" spans="1:13">
      <c r="A127" s="273">
        <v>118</v>
      </c>
      <c r="B127" s="254" t="s">
        <v>124</v>
      </c>
      <c r="C127" s="254">
        <v>1564.6</v>
      </c>
      <c r="D127" s="256">
        <v>1559.9333333333332</v>
      </c>
      <c r="E127" s="256">
        <v>1549.3166666666664</v>
      </c>
      <c r="F127" s="256">
        <v>1534.0333333333333</v>
      </c>
      <c r="G127" s="256">
        <v>1523.4166666666665</v>
      </c>
      <c r="H127" s="256">
        <v>1575.2166666666662</v>
      </c>
      <c r="I127" s="256">
        <v>1585.833333333333</v>
      </c>
      <c r="J127" s="256">
        <v>1601.1166666666661</v>
      </c>
      <c r="K127" s="254">
        <v>1570.55</v>
      </c>
      <c r="L127" s="254">
        <v>1544.65</v>
      </c>
      <c r="M127" s="254">
        <v>47.971200000000003</v>
      </c>
    </row>
    <row r="128" spans="1:13">
      <c r="A128" s="273">
        <v>119</v>
      </c>
      <c r="B128" s="254" t="s">
        <v>121</v>
      </c>
      <c r="C128" s="254">
        <v>1809.5</v>
      </c>
      <c r="D128" s="256">
        <v>1797.3833333333332</v>
      </c>
      <c r="E128" s="256">
        <v>1781.1166666666663</v>
      </c>
      <c r="F128" s="256">
        <v>1752.7333333333331</v>
      </c>
      <c r="G128" s="256">
        <v>1736.4666666666662</v>
      </c>
      <c r="H128" s="256">
        <v>1825.7666666666664</v>
      </c>
      <c r="I128" s="256">
        <v>1842.0333333333333</v>
      </c>
      <c r="J128" s="256">
        <v>1870.4166666666665</v>
      </c>
      <c r="K128" s="254">
        <v>1813.65</v>
      </c>
      <c r="L128" s="254">
        <v>1769</v>
      </c>
      <c r="M128" s="254">
        <v>6.9575199999999997</v>
      </c>
    </row>
    <row r="129" spans="1:13">
      <c r="A129" s="273">
        <v>120</v>
      </c>
      <c r="B129" s="254" t="s">
        <v>257</v>
      </c>
      <c r="C129" s="254">
        <v>2124.5</v>
      </c>
      <c r="D129" s="256">
        <v>2111.6333333333332</v>
      </c>
      <c r="E129" s="256">
        <v>2094.3166666666666</v>
      </c>
      <c r="F129" s="256">
        <v>2064.1333333333332</v>
      </c>
      <c r="G129" s="256">
        <v>2046.8166666666666</v>
      </c>
      <c r="H129" s="256">
        <v>2141.8166666666666</v>
      </c>
      <c r="I129" s="256">
        <v>2159.1333333333332</v>
      </c>
      <c r="J129" s="256">
        <v>2189.3166666666666</v>
      </c>
      <c r="K129" s="254">
        <v>2128.9499999999998</v>
      </c>
      <c r="L129" s="254">
        <v>2081.4499999999998</v>
      </c>
      <c r="M129" s="254">
        <v>2.0541900000000002</v>
      </c>
    </row>
    <row r="130" spans="1:13">
      <c r="A130" s="273">
        <v>121</v>
      </c>
      <c r="B130" s="254" t="s">
        <v>258</v>
      </c>
      <c r="C130" s="254">
        <v>167.1</v>
      </c>
      <c r="D130" s="256">
        <v>166.20000000000002</v>
      </c>
      <c r="E130" s="256">
        <v>163.90000000000003</v>
      </c>
      <c r="F130" s="256">
        <v>160.70000000000002</v>
      </c>
      <c r="G130" s="256">
        <v>158.40000000000003</v>
      </c>
      <c r="H130" s="256">
        <v>169.40000000000003</v>
      </c>
      <c r="I130" s="256">
        <v>171.70000000000005</v>
      </c>
      <c r="J130" s="256">
        <v>174.90000000000003</v>
      </c>
      <c r="K130" s="254">
        <v>168.5</v>
      </c>
      <c r="L130" s="254">
        <v>163</v>
      </c>
      <c r="M130" s="254">
        <v>25.164400000000001</v>
      </c>
    </row>
    <row r="131" spans="1:13">
      <c r="A131" s="273">
        <v>122</v>
      </c>
      <c r="B131" s="254" t="s">
        <v>128</v>
      </c>
      <c r="C131" s="254">
        <v>690.4</v>
      </c>
      <c r="D131" s="256">
        <v>684.4666666666667</v>
      </c>
      <c r="E131" s="256">
        <v>674.93333333333339</v>
      </c>
      <c r="F131" s="256">
        <v>659.4666666666667</v>
      </c>
      <c r="G131" s="256">
        <v>649.93333333333339</v>
      </c>
      <c r="H131" s="256">
        <v>699.93333333333339</v>
      </c>
      <c r="I131" s="256">
        <v>709.4666666666667</v>
      </c>
      <c r="J131" s="256">
        <v>724.93333333333339</v>
      </c>
      <c r="K131" s="254">
        <v>694</v>
      </c>
      <c r="L131" s="254">
        <v>669</v>
      </c>
      <c r="M131" s="254">
        <v>85.363600000000005</v>
      </c>
    </row>
    <row r="132" spans="1:13">
      <c r="A132" s="273">
        <v>123</v>
      </c>
      <c r="B132" s="254" t="s">
        <v>127</v>
      </c>
      <c r="C132" s="254">
        <v>400.2</v>
      </c>
      <c r="D132" s="256">
        <v>395.61666666666662</v>
      </c>
      <c r="E132" s="256">
        <v>388.63333333333321</v>
      </c>
      <c r="F132" s="256">
        <v>377.06666666666661</v>
      </c>
      <c r="G132" s="256">
        <v>370.0833333333332</v>
      </c>
      <c r="H132" s="256">
        <v>407.18333333333322</v>
      </c>
      <c r="I132" s="256">
        <v>414.16666666666669</v>
      </c>
      <c r="J132" s="256">
        <v>425.73333333333323</v>
      </c>
      <c r="K132" s="254">
        <v>402.6</v>
      </c>
      <c r="L132" s="254">
        <v>384.05</v>
      </c>
      <c r="M132" s="254">
        <v>114.91655</v>
      </c>
    </row>
    <row r="133" spans="1:13">
      <c r="A133" s="273">
        <v>124</v>
      </c>
      <c r="B133" s="254" t="s">
        <v>129</v>
      </c>
      <c r="C133" s="254">
        <v>3151.35</v>
      </c>
      <c r="D133" s="256">
        <v>3143.9</v>
      </c>
      <c r="E133" s="256">
        <v>3130.25</v>
      </c>
      <c r="F133" s="256">
        <v>3109.15</v>
      </c>
      <c r="G133" s="256">
        <v>3095.5</v>
      </c>
      <c r="H133" s="256">
        <v>3165</v>
      </c>
      <c r="I133" s="256">
        <v>3178.6500000000005</v>
      </c>
      <c r="J133" s="256">
        <v>3199.75</v>
      </c>
      <c r="K133" s="254">
        <v>3157.55</v>
      </c>
      <c r="L133" s="254">
        <v>3122.8</v>
      </c>
      <c r="M133" s="254">
        <v>1.5656399999999999</v>
      </c>
    </row>
    <row r="134" spans="1:13">
      <c r="A134" s="273">
        <v>125</v>
      </c>
      <c r="B134" s="254" t="s">
        <v>131</v>
      </c>
      <c r="C134" s="254">
        <v>1761.8</v>
      </c>
      <c r="D134" s="256">
        <v>1757.8166666666668</v>
      </c>
      <c r="E134" s="256">
        <v>1747.1333333333337</v>
      </c>
      <c r="F134" s="256">
        <v>1732.4666666666669</v>
      </c>
      <c r="G134" s="256">
        <v>1721.7833333333338</v>
      </c>
      <c r="H134" s="256">
        <v>1772.4833333333336</v>
      </c>
      <c r="I134" s="256">
        <v>1783.1666666666665</v>
      </c>
      <c r="J134" s="256">
        <v>1797.8333333333335</v>
      </c>
      <c r="K134" s="254">
        <v>1768.5</v>
      </c>
      <c r="L134" s="254">
        <v>1743.15</v>
      </c>
      <c r="M134" s="254">
        <v>27.26182</v>
      </c>
    </row>
    <row r="135" spans="1:13">
      <c r="A135" s="273">
        <v>126</v>
      </c>
      <c r="B135" s="254" t="s">
        <v>132</v>
      </c>
      <c r="C135" s="254">
        <v>93.3</v>
      </c>
      <c r="D135" s="256">
        <v>93.033333333333346</v>
      </c>
      <c r="E135" s="256">
        <v>92.566666666666691</v>
      </c>
      <c r="F135" s="256">
        <v>91.833333333333343</v>
      </c>
      <c r="G135" s="256">
        <v>91.366666666666688</v>
      </c>
      <c r="H135" s="256">
        <v>93.766666666666694</v>
      </c>
      <c r="I135" s="256">
        <v>94.233333333333363</v>
      </c>
      <c r="J135" s="256">
        <v>94.966666666666697</v>
      </c>
      <c r="K135" s="254">
        <v>93.5</v>
      </c>
      <c r="L135" s="254">
        <v>92.3</v>
      </c>
      <c r="M135" s="254">
        <v>43.856250000000003</v>
      </c>
    </row>
    <row r="136" spans="1:13">
      <c r="A136" s="273">
        <v>127</v>
      </c>
      <c r="B136" s="254" t="s">
        <v>259</v>
      </c>
      <c r="C136" s="254">
        <v>2921.75</v>
      </c>
      <c r="D136" s="256">
        <v>2902.3333333333335</v>
      </c>
      <c r="E136" s="256">
        <v>2869.416666666667</v>
      </c>
      <c r="F136" s="256">
        <v>2817.0833333333335</v>
      </c>
      <c r="G136" s="256">
        <v>2784.166666666667</v>
      </c>
      <c r="H136" s="256">
        <v>2954.666666666667</v>
      </c>
      <c r="I136" s="256">
        <v>2987.5833333333339</v>
      </c>
      <c r="J136" s="256">
        <v>3039.916666666667</v>
      </c>
      <c r="K136" s="254">
        <v>2935.25</v>
      </c>
      <c r="L136" s="254">
        <v>2850</v>
      </c>
      <c r="M136" s="254">
        <v>1.5951</v>
      </c>
    </row>
    <row r="137" spans="1:13">
      <c r="A137" s="273">
        <v>128</v>
      </c>
      <c r="B137" s="254" t="s">
        <v>133</v>
      </c>
      <c r="C137" s="254">
        <v>464.65</v>
      </c>
      <c r="D137" s="256">
        <v>464.91666666666669</v>
      </c>
      <c r="E137" s="256">
        <v>461.73333333333335</v>
      </c>
      <c r="F137" s="256">
        <v>458.81666666666666</v>
      </c>
      <c r="G137" s="256">
        <v>455.63333333333333</v>
      </c>
      <c r="H137" s="256">
        <v>467.83333333333337</v>
      </c>
      <c r="I137" s="256">
        <v>471.01666666666665</v>
      </c>
      <c r="J137" s="256">
        <v>473.93333333333339</v>
      </c>
      <c r="K137" s="254">
        <v>468.1</v>
      </c>
      <c r="L137" s="254">
        <v>462</v>
      </c>
      <c r="M137" s="254">
        <v>12.273350000000001</v>
      </c>
    </row>
    <row r="138" spans="1:13">
      <c r="A138" s="273">
        <v>129</v>
      </c>
      <c r="B138" s="254" t="s">
        <v>260</v>
      </c>
      <c r="C138" s="254">
        <v>4034.8</v>
      </c>
      <c r="D138" s="256">
        <v>4032.9833333333336</v>
      </c>
      <c r="E138" s="256">
        <v>3992.2666666666673</v>
      </c>
      <c r="F138" s="256">
        <v>3949.7333333333336</v>
      </c>
      <c r="G138" s="256">
        <v>3909.0166666666673</v>
      </c>
      <c r="H138" s="256">
        <v>4075.5166666666673</v>
      </c>
      <c r="I138" s="256">
        <v>4116.2333333333336</v>
      </c>
      <c r="J138" s="256">
        <v>4158.7666666666673</v>
      </c>
      <c r="K138" s="254">
        <v>4073.7</v>
      </c>
      <c r="L138" s="254">
        <v>3990.45</v>
      </c>
      <c r="M138" s="254">
        <v>1.2502200000000001</v>
      </c>
    </row>
    <row r="139" spans="1:13">
      <c r="A139" s="273">
        <v>130</v>
      </c>
      <c r="B139" s="254" t="s">
        <v>134</v>
      </c>
      <c r="C139" s="254">
        <v>1516.45</v>
      </c>
      <c r="D139" s="256">
        <v>1510.3833333333332</v>
      </c>
      <c r="E139" s="256">
        <v>1501.0666666666664</v>
      </c>
      <c r="F139" s="256">
        <v>1485.6833333333332</v>
      </c>
      <c r="G139" s="256">
        <v>1476.3666666666663</v>
      </c>
      <c r="H139" s="256">
        <v>1525.7666666666664</v>
      </c>
      <c r="I139" s="256">
        <v>1535.083333333333</v>
      </c>
      <c r="J139" s="256">
        <v>1550.4666666666665</v>
      </c>
      <c r="K139" s="254">
        <v>1519.7</v>
      </c>
      <c r="L139" s="254">
        <v>1495</v>
      </c>
      <c r="M139" s="254">
        <v>10.96808</v>
      </c>
    </row>
    <row r="140" spans="1:13">
      <c r="A140" s="273">
        <v>131</v>
      </c>
      <c r="B140" s="254" t="s">
        <v>416</v>
      </c>
      <c r="C140" s="254">
        <v>683.4</v>
      </c>
      <c r="D140" s="256">
        <v>680.03333333333342</v>
      </c>
      <c r="E140" s="256">
        <v>674.56666666666683</v>
      </c>
      <c r="F140" s="256">
        <v>665.73333333333346</v>
      </c>
      <c r="G140" s="256">
        <v>660.26666666666688</v>
      </c>
      <c r="H140" s="256">
        <v>688.86666666666679</v>
      </c>
      <c r="I140" s="256">
        <v>694.33333333333326</v>
      </c>
      <c r="J140" s="256">
        <v>703.16666666666674</v>
      </c>
      <c r="K140" s="254">
        <v>685.5</v>
      </c>
      <c r="L140" s="254">
        <v>671.2</v>
      </c>
      <c r="M140" s="254">
        <v>23.592870000000001</v>
      </c>
    </row>
    <row r="141" spans="1:13">
      <c r="A141" s="273">
        <v>132</v>
      </c>
      <c r="B141" s="254" t="s">
        <v>135</v>
      </c>
      <c r="C141" s="254">
        <v>1148</v>
      </c>
      <c r="D141" s="256">
        <v>1144.9833333333333</v>
      </c>
      <c r="E141" s="256">
        <v>1136.0166666666667</v>
      </c>
      <c r="F141" s="256">
        <v>1124.0333333333333</v>
      </c>
      <c r="G141" s="256">
        <v>1115.0666666666666</v>
      </c>
      <c r="H141" s="256">
        <v>1156.9666666666667</v>
      </c>
      <c r="I141" s="256">
        <v>1165.9333333333334</v>
      </c>
      <c r="J141" s="256">
        <v>1177.9166666666667</v>
      </c>
      <c r="K141" s="254">
        <v>1153.95</v>
      </c>
      <c r="L141" s="254">
        <v>1133</v>
      </c>
      <c r="M141" s="254">
        <v>10.93022</v>
      </c>
    </row>
    <row r="142" spans="1:13">
      <c r="A142" s="273">
        <v>133</v>
      </c>
      <c r="B142" s="254" t="s">
        <v>146</v>
      </c>
      <c r="C142" s="254">
        <v>80768.899999999994</v>
      </c>
      <c r="D142" s="256">
        <v>80806.316666666666</v>
      </c>
      <c r="E142" s="256">
        <v>80262.783333333326</v>
      </c>
      <c r="F142" s="256">
        <v>79756.666666666657</v>
      </c>
      <c r="G142" s="256">
        <v>79213.133333333317</v>
      </c>
      <c r="H142" s="256">
        <v>81312.433333333334</v>
      </c>
      <c r="I142" s="256">
        <v>81855.966666666689</v>
      </c>
      <c r="J142" s="256">
        <v>82362.083333333343</v>
      </c>
      <c r="K142" s="254">
        <v>81349.850000000006</v>
      </c>
      <c r="L142" s="254">
        <v>80300.2</v>
      </c>
      <c r="M142" s="254">
        <v>0.10475</v>
      </c>
    </row>
    <row r="143" spans="1:13">
      <c r="A143" s="273">
        <v>134</v>
      </c>
      <c r="B143" s="254" t="s">
        <v>143</v>
      </c>
      <c r="C143" s="254">
        <v>1165.25</v>
      </c>
      <c r="D143" s="256">
        <v>1161.5833333333333</v>
      </c>
      <c r="E143" s="256">
        <v>1154.1666666666665</v>
      </c>
      <c r="F143" s="256">
        <v>1143.0833333333333</v>
      </c>
      <c r="G143" s="256">
        <v>1135.6666666666665</v>
      </c>
      <c r="H143" s="256">
        <v>1172.6666666666665</v>
      </c>
      <c r="I143" s="256">
        <v>1180.083333333333</v>
      </c>
      <c r="J143" s="256">
        <v>1191.1666666666665</v>
      </c>
      <c r="K143" s="254">
        <v>1169</v>
      </c>
      <c r="L143" s="254">
        <v>1150.5</v>
      </c>
      <c r="M143" s="254">
        <v>5.9176599999999997</v>
      </c>
    </row>
    <row r="144" spans="1:13">
      <c r="A144" s="273">
        <v>135</v>
      </c>
      <c r="B144" s="254" t="s">
        <v>137</v>
      </c>
      <c r="C144" s="254">
        <v>161.44999999999999</v>
      </c>
      <c r="D144" s="256">
        <v>161.25</v>
      </c>
      <c r="E144" s="256">
        <v>160.19999999999999</v>
      </c>
      <c r="F144" s="256">
        <v>158.94999999999999</v>
      </c>
      <c r="G144" s="256">
        <v>157.89999999999998</v>
      </c>
      <c r="H144" s="256">
        <v>162.5</v>
      </c>
      <c r="I144" s="256">
        <v>163.55000000000001</v>
      </c>
      <c r="J144" s="256">
        <v>164.8</v>
      </c>
      <c r="K144" s="254">
        <v>162.30000000000001</v>
      </c>
      <c r="L144" s="254">
        <v>160</v>
      </c>
      <c r="M144" s="254">
        <v>42.224519999999998</v>
      </c>
    </row>
    <row r="145" spans="1:13">
      <c r="A145" s="273">
        <v>136</v>
      </c>
      <c r="B145" s="254" t="s">
        <v>136</v>
      </c>
      <c r="C145" s="254">
        <v>778.9</v>
      </c>
      <c r="D145" s="256">
        <v>776.44999999999993</v>
      </c>
      <c r="E145" s="256">
        <v>770.99999999999989</v>
      </c>
      <c r="F145" s="256">
        <v>763.09999999999991</v>
      </c>
      <c r="G145" s="256">
        <v>757.64999999999986</v>
      </c>
      <c r="H145" s="256">
        <v>784.34999999999991</v>
      </c>
      <c r="I145" s="256">
        <v>789.8</v>
      </c>
      <c r="J145" s="256">
        <v>797.69999999999993</v>
      </c>
      <c r="K145" s="254">
        <v>781.9</v>
      </c>
      <c r="L145" s="254">
        <v>768.55</v>
      </c>
      <c r="M145" s="254">
        <v>30.04815</v>
      </c>
    </row>
    <row r="146" spans="1:13">
      <c r="A146" s="273">
        <v>137</v>
      </c>
      <c r="B146" s="254" t="s">
        <v>138</v>
      </c>
      <c r="C146" s="254">
        <v>177.3</v>
      </c>
      <c r="D146" s="256">
        <v>177.23333333333335</v>
      </c>
      <c r="E146" s="256">
        <v>175.06666666666669</v>
      </c>
      <c r="F146" s="256">
        <v>172.83333333333334</v>
      </c>
      <c r="G146" s="256">
        <v>170.66666666666669</v>
      </c>
      <c r="H146" s="256">
        <v>179.4666666666667</v>
      </c>
      <c r="I146" s="256">
        <v>181.63333333333333</v>
      </c>
      <c r="J146" s="256">
        <v>183.8666666666667</v>
      </c>
      <c r="K146" s="254">
        <v>179.4</v>
      </c>
      <c r="L146" s="254">
        <v>175</v>
      </c>
      <c r="M146" s="254">
        <v>69.80086</v>
      </c>
    </row>
    <row r="147" spans="1:13">
      <c r="A147" s="273">
        <v>138</v>
      </c>
      <c r="B147" s="254" t="s">
        <v>139</v>
      </c>
      <c r="C147" s="254">
        <v>532.45000000000005</v>
      </c>
      <c r="D147" s="256">
        <v>530.15</v>
      </c>
      <c r="E147" s="256">
        <v>526.29999999999995</v>
      </c>
      <c r="F147" s="256">
        <v>520.15</v>
      </c>
      <c r="G147" s="256">
        <v>516.29999999999995</v>
      </c>
      <c r="H147" s="256">
        <v>536.29999999999995</v>
      </c>
      <c r="I147" s="256">
        <v>540.15000000000009</v>
      </c>
      <c r="J147" s="256">
        <v>546.29999999999995</v>
      </c>
      <c r="K147" s="254">
        <v>534</v>
      </c>
      <c r="L147" s="254">
        <v>524</v>
      </c>
      <c r="M147" s="254">
        <v>18.931660000000001</v>
      </c>
    </row>
    <row r="148" spans="1:13">
      <c r="A148" s="273">
        <v>139</v>
      </c>
      <c r="B148" s="254" t="s">
        <v>140</v>
      </c>
      <c r="C148" s="254">
        <v>7449.4</v>
      </c>
      <c r="D148" s="256">
        <v>7488.0166666666664</v>
      </c>
      <c r="E148" s="256">
        <v>7395.0333333333328</v>
      </c>
      <c r="F148" s="256">
        <v>7340.6666666666661</v>
      </c>
      <c r="G148" s="256">
        <v>7247.6833333333325</v>
      </c>
      <c r="H148" s="256">
        <v>7542.3833333333332</v>
      </c>
      <c r="I148" s="256">
        <v>7635.3666666666668</v>
      </c>
      <c r="J148" s="256">
        <v>7689.7333333333336</v>
      </c>
      <c r="K148" s="254">
        <v>7581</v>
      </c>
      <c r="L148" s="254">
        <v>7433.65</v>
      </c>
      <c r="M148" s="254">
        <v>3.95336</v>
      </c>
    </row>
    <row r="149" spans="1:13">
      <c r="A149" s="273">
        <v>140</v>
      </c>
      <c r="B149" s="254" t="s">
        <v>142</v>
      </c>
      <c r="C149" s="254">
        <v>1051.45</v>
      </c>
      <c r="D149" s="256">
        <v>1049.4166666666667</v>
      </c>
      <c r="E149" s="256">
        <v>1039.0333333333335</v>
      </c>
      <c r="F149" s="256">
        <v>1026.6166666666668</v>
      </c>
      <c r="G149" s="256">
        <v>1016.2333333333336</v>
      </c>
      <c r="H149" s="256">
        <v>1061.8333333333335</v>
      </c>
      <c r="I149" s="256">
        <v>1072.2166666666667</v>
      </c>
      <c r="J149" s="256">
        <v>1084.6333333333334</v>
      </c>
      <c r="K149" s="254">
        <v>1059.8</v>
      </c>
      <c r="L149" s="254">
        <v>1037</v>
      </c>
      <c r="M149" s="254">
        <v>6.0652999999999997</v>
      </c>
    </row>
    <row r="150" spans="1:13">
      <c r="A150" s="273">
        <v>141</v>
      </c>
      <c r="B150" s="254" t="s">
        <v>144</v>
      </c>
      <c r="C150" s="254">
        <v>2549.6</v>
      </c>
      <c r="D150" s="256">
        <v>2537.833333333333</v>
      </c>
      <c r="E150" s="256">
        <v>2513.9666666666662</v>
      </c>
      <c r="F150" s="256">
        <v>2478.333333333333</v>
      </c>
      <c r="G150" s="256">
        <v>2454.4666666666662</v>
      </c>
      <c r="H150" s="256">
        <v>2573.4666666666662</v>
      </c>
      <c r="I150" s="256">
        <v>2597.333333333333</v>
      </c>
      <c r="J150" s="256">
        <v>2632.9666666666662</v>
      </c>
      <c r="K150" s="254">
        <v>2561.6999999999998</v>
      </c>
      <c r="L150" s="254">
        <v>2502.1999999999998</v>
      </c>
      <c r="M150" s="254">
        <v>4.3679699999999997</v>
      </c>
    </row>
    <row r="151" spans="1:13">
      <c r="A151" s="273">
        <v>142</v>
      </c>
      <c r="B151" s="254" t="s">
        <v>262</v>
      </c>
      <c r="C151" s="254">
        <v>2173.6999999999998</v>
      </c>
      <c r="D151" s="256">
        <v>2154.7166666666667</v>
      </c>
      <c r="E151" s="256">
        <v>2124.0333333333333</v>
      </c>
      <c r="F151" s="256">
        <v>2074.3666666666668</v>
      </c>
      <c r="G151" s="256">
        <v>2043.6833333333334</v>
      </c>
      <c r="H151" s="256">
        <v>2204.3833333333332</v>
      </c>
      <c r="I151" s="256">
        <v>2235.0666666666666</v>
      </c>
      <c r="J151" s="256">
        <v>2284.7333333333331</v>
      </c>
      <c r="K151" s="254">
        <v>2185.4</v>
      </c>
      <c r="L151" s="254">
        <v>2105.0500000000002</v>
      </c>
      <c r="M151" s="254">
        <v>4.7790299999999997</v>
      </c>
    </row>
    <row r="152" spans="1:13">
      <c r="A152" s="273">
        <v>143</v>
      </c>
      <c r="B152" s="254" t="s">
        <v>147</v>
      </c>
      <c r="C152" s="254">
        <v>1561.95</v>
      </c>
      <c r="D152" s="256">
        <v>1550.6499999999999</v>
      </c>
      <c r="E152" s="256">
        <v>1534.2999999999997</v>
      </c>
      <c r="F152" s="256">
        <v>1506.6499999999999</v>
      </c>
      <c r="G152" s="256">
        <v>1490.2999999999997</v>
      </c>
      <c r="H152" s="256">
        <v>1578.2999999999997</v>
      </c>
      <c r="I152" s="256">
        <v>1594.6499999999996</v>
      </c>
      <c r="J152" s="256">
        <v>1622.2999999999997</v>
      </c>
      <c r="K152" s="254">
        <v>1567</v>
      </c>
      <c r="L152" s="254">
        <v>1523</v>
      </c>
      <c r="M152" s="254">
        <v>10.2639</v>
      </c>
    </row>
    <row r="153" spans="1:13">
      <c r="A153" s="273">
        <v>144</v>
      </c>
      <c r="B153" s="254" t="s">
        <v>263</v>
      </c>
      <c r="C153" s="254">
        <v>1087.1500000000001</v>
      </c>
      <c r="D153" s="256">
        <v>1112.7166666666667</v>
      </c>
      <c r="E153" s="256">
        <v>1044.4333333333334</v>
      </c>
      <c r="F153" s="256">
        <v>1001.7166666666667</v>
      </c>
      <c r="G153" s="256">
        <v>933.43333333333339</v>
      </c>
      <c r="H153" s="256">
        <v>1155.4333333333334</v>
      </c>
      <c r="I153" s="256">
        <v>1223.7166666666667</v>
      </c>
      <c r="J153" s="256">
        <v>1266.4333333333334</v>
      </c>
      <c r="K153" s="254">
        <v>1181</v>
      </c>
      <c r="L153" s="254">
        <v>1070</v>
      </c>
      <c r="M153" s="254">
        <v>14.619440000000001</v>
      </c>
    </row>
    <row r="154" spans="1:13">
      <c r="A154" s="273">
        <v>145</v>
      </c>
      <c r="B154" s="254" t="s">
        <v>152</v>
      </c>
      <c r="C154" s="254">
        <v>168.25</v>
      </c>
      <c r="D154" s="256">
        <v>167.61666666666667</v>
      </c>
      <c r="E154" s="256">
        <v>166.63333333333335</v>
      </c>
      <c r="F154" s="256">
        <v>165.01666666666668</v>
      </c>
      <c r="G154" s="256">
        <v>164.03333333333336</v>
      </c>
      <c r="H154" s="256">
        <v>169.23333333333335</v>
      </c>
      <c r="I154" s="256">
        <v>170.2166666666667</v>
      </c>
      <c r="J154" s="256">
        <v>171.83333333333334</v>
      </c>
      <c r="K154" s="254">
        <v>168.6</v>
      </c>
      <c r="L154" s="254">
        <v>166</v>
      </c>
      <c r="M154" s="254">
        <v>547.16097000000002</v>
      </c>
    </row>
    <row r="155" spans="1:13">
      <c r="A155" s="273">
        <v>146</v>
      </c>
      <c r="B155" s="254" t="s">
        <v>153</v>
      </c>
      <c r="C155" s="254">
        <v>117.45</v>
      </c>
      <c r="D155" s="256">
        <v>117.5</v>
      </c>
      <c r="E155" s="256">
        <v>116.8</v>
      </c>
      <c r="F155" s="256">
        <v>116.14999999999999</v>
      </c>
      <c r="G155" s="256">
        <v>115.44999999999999</v>
      </c>
      <c r="H155" s="256">
        <v>118.15</v>
      </c>
      <c r="I155" s="256">
        <v>118.85</v>
      </c>
      <c r="J155" s="256">
        <v>119.50000000000001</v>
      </c>
      <c r="K155" s="254">
        <v>118.2</v>
      </c>
      <c r="L155" s="254">
        <v>116.85</v>
      </c>
      <c r="M155" s="254">
        <v>145.45289</v>
      </c>
    </row>
    <row r="156" spans="1:13">
      <c r="A156" s="273">
        <v>147</v>
      </c>
      <c r="B156" s="254" t="s">
        <v>437</v>
      </c>
      <c r="C156" s="254">
        <v>3853.1</v>
      </c>
      <c r="D156" s="256">
        <v>3850.9333333333329</v>
      </c>
      <c r="E156" s="256">
        <v>3797.1666666666661</v>
      </c>
      <c r="F156" s="256">
        <v>3741.2333333333331</v>
      </c>
      <c r="G156" s="256">
        <v>3687.4666666666662</v>
      </c>
      <c r="H156" s="256">
        <v>3906.8666666666659</v>
      </c>
      <c r="I156" s="256">
        <v>3960.6333333333332</v>
      </c>
      <c r="J156" s="256">
        <v>4016.5666666666657</v>
      </c>
      <c r="K156" s="254">
        <v>3904.7</v>
      </c>
      <c r="L156" s="254">
        <v>3795</v>
      </c>
      <c r="M156" s="254">
        <v>3.9412099999999999</v>
      </c>
    </row>
    <row r="157" spans="1:13">
      <c r="A157" s="273">
        <v>148</v>
      </c>
      <c r="B157" s="254" t="s">
        <v>151</v>
      </c>
      <c r="C157" s="254">
        <v>17716.95</v>
      </c>
      <c r="D157" s="256">
        <v>17625.733333333334</v>
      </c>
      <c r="E157" s="256">
        <v>17451.466666666667</v>
      </c>
      <c r="F157" s="256">
        <v>17185.983333333334</v>
      </c>
      <c r="G157" s="256">
        <v>17011.716666666667</v>
      </c>
      <c r="H157" s="256">
        <v>17891.216666666667</v>
      </c>
      <c r="I157" s="256">
        <v>18065.483333333337</v>
      </c>
      <c r="J157" s="256">
        <v>18330.966666666667</v>
      </c>
      <c r="K157" s="254">
        <v>17800</v>
      </c>
      <c r="L157" s="254">
        <v>17360.25</v>
      </c>
      <c r="M157" s="254">
        <v>0.54518999999999995</v>
      </c>
    </row>
    <row r="158" spans="1:13">
      <c r="A158" s="273">
        <v>149</v>
      </c>
      <c r="B158" s="254" t="s">
        <v>768</v>
      </c>
      <c r="C158" s="254">
        <v>375.65</v>
      </c>
      <c r="D158" s="256">
        <v>373.55</v>
      </c>
      <c r="E158" s="256">
        <v>370.1</v>
      </c>
      <c r="F158" s="256">
        <v>364.55</v>
      </c>
      <c r="G158" s="256">
        <v>361.1</v>
      </c>
      <c r="H158" s="256">
        <v>379.1</v>
      </c>
      <c r="I158" s="256">
        <v>382.54999999999995</v>
      </c>
      <c r="J158" s="256">
        <v>388.1</v>
      </c>
      <c r="K158" s="254">
        <v>377</v>
      </c>
      <c r="L158" s="254">
        <v>368</v>
      </c>
      <c r="M158" s="254">
        <v>7.5665800000000001</v>
      </c>
    </row>
    <row r="159" spans="1:13">
      <c r="A159" s="273">
        <v>150</v>
      </c>
      <c r="B159" s="254" t="s">
        <v>265</v>
      </c>
      <c r="C159" s="254">
        <v>654.20000000000005</v>
      </c>
      <c r="D159" s="256">
        <v>654.2833333333333</v>
      </c>
      <c r="E159" s="256">
        <v>636.06666666666661</v>
      </c>
      <c r="F159" s="256">
        <v>617.93333333333328</v>
      </c>
      <c r="G159" s="256">
        <v>599.71666666666658</v>
      </c>
      <c r="H159" s="256">
        <v>672.41666666666663</v>
      </c>
      <c r="I159" s="256">
        <v>690.63333333333333</v>
      </c>
      <c r="J159" s="256">
        <v>708.76666666666665</v>
      </c>
      <c r="K159" s="254">
        <v>672.5</v>
      </c>
      <c r="L159" s="254">
        <v>636.15</v>
      </c>
      <c r="M159" s="254">
        <v>7.1014900000000001</v>
      </c>
    </row>
    <row r="160" spans="1:13">
      <c r="A160" s="273">
        <v>151</v>
      </c>
      <c r="B160" s="254" t="s">
        <v>155</v>
      </c>
      <c r="C160" s="254">
        <v>119.9</v>
      </c>
      <c r="D160" s="256">
        <v>119.36666666666667</v>
      </c>
      <c r="E160" s="256">
        <v>118.33333333333334</v>
      </c>
      <c r="F160" s="256">
        <v>116.76666666666667</v>
      </c>
      <c r="G160" s="256">
        <v>115.73333333333333</v>
      </c>
      <c r="H160" s="256">
        <v>120.93333333333335</v>
      </c>
      <c r="I160" s="256">
        <v>121.96666666666668</v>
      </c>
      <c r="J160" s="256">
        <v>123.53333333333336</v>
      </c>
      <c r="K160" s="254">
        <v>120.4</v>
      </c>
      <c r="L160" s="254">
        <v>117.8</v>
      </c>
      <c r="M160" s="254">
        <v>184.79813999999999</v>
      </c>
    </row>
    <row r="161" spans="1:13">
      <c r="A161" s="273">
        <v>152</v>
      </c>
      <c r="B161" s="254" t="s">
        <v>154</v>
      </c>
      <c r="C161" s="254">
        <v>172.85</v>
      </c>
      <c r="D161" s="256">
        <v>172.78333333333333</v>
      </c>
      <c r="E161" s="256">
        <v>171.56666666666666</v>
      </c>
      <c r="F161" s="256">
        <v>170.28333333333333</v>
      </c>
      <c r="G161" s="256">
        <v>169.06666666666666</v>
      </c>
      <c r="H161" s="256">
        <v>174.06666666666666</v>
      </c>
      <c r="I161" s="256">
        <v>175.2833333333333</v>
      </c>
      <c r="J161" s="256">
        <v>176.56666666666666</v>
      </c>
      <c r="K161" s="254">
        <v>174</v>
      </c>
      <c r="L161" s="254">
        <v>171.5</v>
      </c>
      <c r="M161" s="254">
        <v>7.2628500000000003</v>
      </c>
    </row>
    <row r="162" spans="1:13">
      <c r="A162" s="273">
        <v>153</v>
      </c>
      <c r="B162" s="254" t="s">
        <v>267</v>
      </c>
      <c r="C162" s="254">
        <v>3000.1</v>
      </c>
      <c r="D162" s="256">
        <v>2993.2666666666664</v>
      </c>
      <c r="E162" s="256">
        <v>2972.6333333333328</v>
      </c>
      <c r="F162" s="256">
        <v>2945.1666666666665</v>
      </c>
      <c r="G162" s="256">
        <v>2924.5333333333328</v>
      </c>
      <c r="H162" s="256">
        <v>3020.7333333333327</v>
      </c>
      <c r="I162" s="256">
        <v>3041.3666666666659</v>
      </c>
      <c r="J162" s="256">
        <v>3068.8333333333326</v>
      </c>
      <c r="K162" s="254">
        <v>3013.9</v>
      </c>
      <c r="L162" s="254">
        <v>2965.8</v>
      </c>
      <c r="M162" s="254">
        <v>1.38062</v>
      </c>
    </row>
    <row r="163" spans="1:13">
      <c r="A163" s="273">
        <v>154</v>
      </c>
      <c r="B163" s="254" t="s">
        <v>156</v>
      </c>
      <c r="C163" s="254">
        <v>30898.799999999999</v>
      </c>
      <c r="D163" s="256">
        <v>30585.600000000002</v>
      </c>
      <c r="E163" s="256">
        <v>30221.200000000004</v>
      </c>
      <c r="F163" s="256">
        <v>29543.600000000002</v>
      </c>
      <c r="G163" s="256">
        <v>29179.200000000004</v>
      </c>
      <c r="H163" s="256">
        <v>31263.200000000004</v>
      </c>
      <c r="I163" s="256">
        <v>31627.600000000006</v>
      </c>
      <c r="J163" s="256">
        <v>32305.200000000004</v>
      </c>
      <c r="K163" s="254">
        <v>30950</v>
      </c>
      <c r="L163" s="254">
        <v>29908</v>
      </c>
      <c r="M163" s="254">
        <v>0.28634999999999999</v>
      </c>
    </row>
    <row r="164" spans="1:13">
      <c r="A164" s="273">
        <v>155</v>
      </c>
      <c r="B164" s="254" t="s">
        <v>158</v>
      </c>
      <c r="C164" s="254">
        <v>224.9</v>
      </c>
      <c r="D164" s="256">
        <v>224.86666666666667</v>
      </c>
      <c r="E164" s="256">
        <v>224.03333333333336</v>
      </c>
      <c r="F164" s="256">
        <v>223.16666666666669</v>
      </c>
      <c r="G164" s="256">
        <v>222.33333333333337</v>
      </c>
      <c r="H164" s="256">
        <v>225.73333333333335</v>
      </c>
      <c r="I164" s="256">
        <v>226.56666666666666</v>
      </c>
      <c r="J164" s="256">
        <v>227.43333333333334</v>
      </c>
      <c r="K164" s="254">
        <v>225.7</v>
      </c>
      <c r="L164" s="254">
        <v>224</v>
      </c>
      <c r="M164" s="254">
        <v>19.096979999999999</v>
      </c>
    </row>
    <row r="165" spans="1:13">
      <c r="A165" s="273">
        <v>156</v>
      </c>
      <c r="B165" s="254" t="s">
        <v>269</v>
      </c>
      <c r="C165" s="254">
        <v>5702.15</v>
      </c>
      <c r="D165" s="256">
        <v>5726.3833333333341</v>
      </c>
      <c r="E165" s="256">
        <v>5657.7666666666682</v>
      </c>
      <c r="F165" s="256">
        <v>5613.3833333333341</v>
      </c>
      <c r="G165" s="256">
        <v>5544.7666666666682</v>
      </c>
      <c r="H165" s="256">
        <v>5770.7666666666682</v>
      </c>
      <c r="I165" s="256">
        <v>5839.383333333335</v>
      </c>
      <c r="J165" s="256">
        <v>5883.7666666666682</v>
      </c>
      <c r="K165" s="254">
        <v>5795</v>
      </c>
      <c r="L165" s="254">
        <v>5682</v>
      </c>
      <c r="M165" s="254">
        <v>0.82181000000000004</v>
      </c>
    </row>
    <row r="166" spans="1:13">
      <c r="A166" s="273">
        <v>157</v>
      </c>
      <c r="B166" s="254" t="s">
        <v>160</v>
      </c>
      <c r="C166" s="254">
        <v>2276.5</v>
      </c>
      <c r="D166" s="256">
        <v>2265.6333333333332</v>
      </c>
      <c r="E166" s="256">
        <v>2237.3666666666663</v>
      </c>
      <c r="F166" s="256">
        <v>2198.2333333333331</v>
      </c>
      <c r="G166" s="256">
        <v>2169.9666666666662</v>
      </c>
      <c r="H166" s="256">
        <v>2304.7666666666664</v>
      </c>
      <c r="I166" s="256">
        <v>2333.0333333333328</v>
      </c>
      <c r="J166" s="256">
        <v>2372.1666666666665</v>
      </c>
      <c r="K166" s="254">
        <v>2293.9</v>
      </c>
      <c r="L166" s="254">
        <v>2226.5</v>
      </c>
      <c r="M166" s="254">
        <v>5.5129599999999996</v>
      </c>
    </row>
    <row r="167" spans="1:13">
      <c r="A167" s="273">
        <v>158</v>
      </c>
      <c r="B167" s="254" t="s">
        <v>157</v>
      </c>
      <c r="C167" s="254">
        <v>2331.9</v>
      </c>
      <c r="D167" s="256">
        <v>2338.1333333333332</v>
      </c>
      <c r="E167" s="256">
        <v>2310.2666666666664</v>
      </c>
      <c r="F167" s="256">
        <v>2288.6333333333332</v>
      </c>
      <c r="G167" s="256">
        <v>2260.7666666666664</v>
      </c>
      <c r="H167" s="256">
        <v>2359.7666666666664</v>
      </c>
      <c r="I167" s="256">
        <v>2387.6333333333332</v>
      </c>
      <c r="J167" s="256">
        <v>2409.2666666666664</v>
      </c>
      <c r="K167" s="254">
        <v>2366</v>
      </c>
      <c r="L167" s="254">
        <v>2316.5</v>
      </c>
      <c r="M167" s="254">
        <v>4.60806</v>
      </c>
    </row>
    <row r="168" spans="1:13">
      <c r="A168" s="273">
        <v>159</v>
      </c>
      <c r="B168" s="254" t="s">
        <v>446</v>
      </c>
      <c r="C168" s="254">
        <v>1954.4</v>
      </c>
      <c r="D168" s="256">
        <v>1968.0166666666667</v>
      </c>
      <c r="E168" s="256">
        <v>1935.0833333333333</v>
      </c>
      <c r="F168" s="256">
        <v>1915.7666666666667</v>
      </c>
      <c r="G168" s="256">
        <v>1882.8333333333333</v>
      </c>
      <c r="H168" s="256">
        <v>1987.3333333333333</v>
      </c>
      <c r="I168" s="256">
        <v>2020.2666666666667</v>
      </c>
      <c r="J168" s="256">
        <v>2039.5833333333333</v>
      </c>
      <c r="K168" s="254">
        <v>2000.95</v>
      </c>
      <c r="L168" s="254">
        <v>1948.7</v>
      </c>
      <c r="M168" s="254">
        <v>1.6675199999999999</v>
      </c>
    </row>
    <row r="169" spans="1:13">
      <c r="A169" s="273">
        <v>160</v>
      </c>
      <c r="B169" s="254" t="s">
        <v>159</v>
      </c>
      <c r="C169" s="254">
        <v>121.75</v>
      </c>
      <c r="D169" s="256">
        <v>121.53333333333335</v>
      </c>
      <c r="E169" s="256">
        <v>120.81666666666669</v>
      </c>
      <c r="F169" s="256">
        <v>119.88333333333334</v>
      </c>
      <c r="G169" s="256">
        <v>119.16666666666669</v>
      </c>
      <c r="H169" s="256">
        <v>122.4666666666667</v>
      </c>
      <c r="I169" s="256">
        <v>123.18333333333337</v>
      </c>
      <c r="J169" s="256">
        <v>124.1166666666667</v>
      </c>
      <c r="K169" s="254">
        <v>122.25</v>
      </c>
      <c r="L169" s="254">
        <v>120.6</v>
      </c>
      <c r="M169" s="254">
        <v>24.181740000000001</v>
      </c>
    </row>
    <row r="170" spans="1:13">
      <c r="A170" s="273">
        <v>161</v>
      </c>
      <c r="B170" s="254" t="s">
        <v>162</v>
      </c>
      <c r="C170" s="254">
        <v>230.95</v>
      </c>
      <c r="D170" s="256">
        <v>230.4</v>
      </c>
      <c r="E170" s="256">
        <v>229.35000000000002</v>
      </c>
      <c r="F170" s="256">
        <v>227.75000000000003</v>
      </c>
      <c r="G170" s="256">
        <v>226.70000000000005</v>
      </c>
      <c r="H170" s="256">
        <v>232</v>
      </c>
      <c r="I170" s="256">
        <v>233.05</v>
      </c>
      <c r="J170" s="256">
        <v>234.64999999999998</v>
      </c>
      <c r="K170" s="254">
        <v>231.45</v>
      </c>
      <c r="L170" s="254">
        <v>228.8</v>
      </c>
      <c r="M170" s="254">
        <v>40.662559999999999</v>
      </c>
    </row>
    <row r="171" spans="1:13">
      <c r="A171" s="273">
        <v>162</v>
      </c>
      <c r="B171" s="254" t="s">
        <v>270</v>
      </c>
      <c r="C171" s="254">
        <v>287.5</v>
      </c>
      <c r="D171" s="256">
        <v>289.78333333333336</v>
      </c>
      <c r="E171" s="256">
        <v>283.7166666666667</v>
      </c>
      <c r="F171" s="256">
        <v>279.93333333333334</v>
      </c>
      <c r="G171" s="256">
        <v>273.86666666666667</v>
      </c>
      <c r="H171" s="256">
        <v>293.56666666666672</v>
      </c>
      <c r="I171" s="256">
        <v>299.63333333333344</v>
      </c>
      <c r="J171" s="256">
        <v>303.41666666666674</v>
      </c>
      <c r="K171" s="254">
        <v>295.85000000000002</v>
      </c>
      <c r="L171" s="254">
        <v>286</v>
      </c>
      <c r="M171" s="254">
        <v>10.48545</v>
      </c>
    </row>
    <row r="172" spans="1:13">
      <c r="A172" s="273">
        <v>163</v>
      </c>
      <c r="B172" s="254" t="s">
        <v>271</v>
      </c>
      <c r="C172" s="254">
        <v>13351.8</v>
      </c>
      <c r="D172" s="256">
        <v>13403.233333333332</v>
      </c>
      <c r="E172" s="256">
        <v>13225.566666666664</v>
      </c>
      <c r="F172" s="256">
        <v>13099.333333333332</v>
      </c>
      <c r="G172" s="256">
        <v>12921.666666666664</v>
      </c>
      <c r="H172" s="256">
        <v>13529.466666666664</v>
      </c>
      <c r="I172" s="256">
        <v>13707.133333333331</v>
      </c>
      <c r="J172" s="256">
        <v>13833.366666666663</v>
      </c>
      <c r="K172" s="254">
        <v>13580.9</v>
      </c>
      <c r="L172" s="254">
        <v>13277</v>
      </c>
      <c r="M172" s="254">
        <v>2.563E-2</v>
      </c>
    </row>
    <row r="173" spans="1:13">
      <c r="A173" s="273">
        <v>164</v>
      </c>
      <c r="B173" s="254" t="s">
        <v>161</v>
      </c>
      <c r="C173" s="254">
        <v>41.7</v>
      </c>
      <c r="D173" s="256">
        <v>41.766666666666666</v>
      </c>
      <c r="E173" s="256">
        <v>41.483333333333334</v>
      </c>
      <c r="F173" s="256">
        <v>41.266666666666666</v>
      </c>
      <c r="G173" s="256">
        <v>40.983333333333334</v>
      </c>
      <c r="H173" s="256">
        <v>41.983333333333334</v>
      </c>
      <c r="I173" s="256">
        <v>42.266666666666666</v>
      </c>
      <c r="J173" s="256">
        <v>42.483333333333334</v>
      </c>
      <c r="K173" s="254">
        <v>42.05</v>
      </c>
      <c r="L173" s="254">
        <v>41.55</v>
      </c>
      <c r="M173" s="254">
        <v>417.10160999999999</v>
      </c>
    </row>
    <row r="174" spans="1:13">
      <c r="A174" s="273">
        <v>165</v>
      </c>
      <c r="B174" s="254" t="s">
        <v>165</v>
      </c>
      <c r="C174" s="254">
        <v>223.4</v>
      </c>
      <c r="D174" s="256">
        <v>219.9</v>
      </c>
      <c r="E174" s="256">
        <v>215.15</v>
      </c>
      <c r="F174" s="256">
        <v>206.9</v>
      </c>
      <c r="G174" s="256">
        <v>202.15</v>
      </c>
      <c r="H174" s="256">
        <v>228.15</v>
      </c>
      <c r="I174" s="256">
        <v>232.9</v>
      </c>
      <c r="J174" s="256">
        <v>241.15</v>
      </c>
      <c r="K174" s="254">
        <v>224.65</v>
      </c>
      <c r="L174" s="254">
        <v>211.65</v>
      </c>
      <c r="M174" s="254">
        <v>290.91948000000002</v>
      </c>
    </row>
    <row r="175" spans="1:13">
      <c r="A175" s="273">
        <v>166</v>
      </c>
      <c r="B175" s="254" t="s">
        <v>166</v>
      </c>
      <c r="C175" s="254">
        <v>144</v>
      </c>
      <c r="D175" s="256">
        <v>143.91666666666666</v>
      </c>
      <c r="E175" s="256">
        <v>142.83333333333331</v>
      </c>
      <c r="F175" s="256">
        <v>141.66666666666666</v>
      </c>
      <c r="G175" s="256">
        <v>140.58333333333331</v>
      </c>
      <c r="H175" s="256">
        <v>145.08333333333331</v>
      </c>
      <c r="I175" s="256">
        <v>146.16666666666663</v>
      </c>
      <c r="J175" s="256">
        <v>147.33333333333331</v>
      </c>
      <c r="K175" s="254">
        <v>145</v>
      </c>
      <c r="L175" s="254">
        <v>142.75</v>
      </c>
      <c r="M175" s="254">
        <v>25.978840000000002</v>
      </c>
    </row>
    <row r="176" spans="1:13">
      <c r="A176" s="273">
        <v>167</v>
      </c>
      <c r="B176" s="254" t="s">
        <v>167</v>
      </c>
      <c r="C176" s="254">
        <v>2110.0500000000002</v>
      </c>
      <c r="D176" s="256">
        <v>2111.9333333333334</v>
      </c>
      <c r="E176" s="256">
        <v>2096.1166666666668</v>
      </c>
      <c r="F176" s="256">
        <v>2082.1833333333334</v>
      </c>
      <c r="G176" s="256">
        <v>2066.3666666666668</v>
      </c>
      <c r="H176" s="256">
        <v>2125.8666666666668</v>
      </c>
      <c r="I176" s="256">
        <v>2141.6833333333334</v>
      </c>
      <c r="J176" s="256">
        <v>2155.6166666666668</v>
      </c>
      <c r="K176" s="254">
        <v>2127.75</v>
      </c>
      <c r="L176" s="254">
        <v>2098</v>
      </c>
      <c r="M176" s="254">
        <v>48.249310000000001</v>
      </c>
    </row>
    <row r="177" spans="1:13">
      <c r="A177" s="273">
        <v>168</v>
      </c>
      <c r="B177" s="254" t="s">
        <v>792</v>
      </c>
      <c r="C177" s="254">
        <v>987.15</v>
      </c>
      <c r="D177" s="256">
        <v>988.2166666666667</v>
      </c>
      <c r="E177" s="256">
        <v>981.43333333333339</v>
      </c>
      <c r="F177" s="256">
        <v>975.7166666666667</v>
      </c>
      <c r="G177" s="256">
        <v>968.93333333333339</v>
      </c>
      <c r="H177" s="256">
        <v>993.93333333333339</v>
      </c>
      <c r="I177" s="256">
        <v>1000.7166666666667</v>
      </c>
      <c r="J177" s="256">
        <v>1006.4333333333334</v>
      </c>
      <c r="K177" s="254">
        <v>995</v>
      </c>
      <c r="L177" s="254">
        <v>982.5</v>
      </c>
      <c r="M177" s="254">
        <v>13.64283</v>
      </c>
    </row>
    <row r="178" spans="1:13">
      <c r="A178" s="273">
        <v>169</v>
      </c>
      <c r="B178" s="254" t="s">
        <v>274</v>
      </c>
      <c r="C178" s="254">
        <v>1014.4</v>
      </c>
      <c r="D178" s="256">
        <v>1017.9833333333332</v>
      </c>
      <c r="E178" s="256">
        <v>1008.9666666666665</v>
      </c>
      <c r="F178" s="256">
        <v>1003.5333333333332</v>
      </c>
      <c r="G178" s="256">
        <v>994.51666666666642</v>
      </c>
      <c r="H178" s="256">
        <v>1023.4166666666665</v>
      </c>
      <c r="I178" s="256">
        <v>1032.4333333333332</v>
      </c>
      <c r="J178" s="256">
        <v>1037.8666666666666</v>
      </c>
      <c r="K178" s="254">
        <v>1027</v>
      </c>
      <c r="L178" s="254">
        <v>1012.55</v>
      </c>
      <c r="M178" s="254">
        <v>8.8819999999999997</v>
      </c>
    </row>
    <row r="179" spans="1:13">
      <c r="A179" s="273">
        <v>170</v>
      </c>
      <c r="B179" s="254" t="s">
        <v>172</v>
      </c>
      <c r="C179" s="254">
        <v>7577.5</v>
      </c>
      <c r="D179" s="256">
        <v>7564.583333333333</v>
      </c>
      <c r="E179" s="256">
        <v>7519.1666666666661</v>
      </c>
      <c r="F179" s="256">
        <v>7460.833333333333</v>
      </c>
      <c r="G179" s="256">
        <v>7415.4166666666661</v>
      </c>
      <c r="H179" s="256">
        <v>7622.9166666666661</v>
      </c>
      <c r="I179" s="256">
        <v>7668.3333333333321</v>
      </c>
      <c r="J179" s="256">
        <v>7726.6666666666661</v>
      </c>
      <c r="K179" s="254">
        <v>7610</v>
      </c>
      <c r="L179" s="254">
        <v>7506.25</v>
      </c>
      <c r="M179" s="254">
        <v>0.79371999999999998</v>
      </c>
    </row>
    <row r="180" spans="1:13">
      <c r="A180" s="273">
        <v>171</v>
      </c>
      <c r="B180" s="254" t="s">
        <v>462</v>
      </c>
      <c r="C180" s="254">
        <v>7728.5</v>
      </c>
      <c r="D180" s="256">
        <v>7721.833333333333</v>
      </c>
      <c r="E180" s="256">
        <v>7686.6666666666661</v>
      </c>
      <c r="F180" s="256">
        <v>7644.833333333333</v>
      </c>
      <c r="G180" s="256">
        <v>7609.6666666666661</v>
      </c>
      <c r="H180" s="256">
        <v>7763.6666666666661</v>
      </c>
      <c r="I180" s="256">
        <v>7798.8333333333321</v>
      </c>
      <c r="J180" s="256">
        <v>7840.6666666666661</v>
      </c>
      <c r="K180" s="254">
        <v>7757</v>
      </c>
      <c r="L180" s="254">
        <v>7680</v>
      </c>
      <c r="M180" s="254">
        <v>0.17282</v>
      </c>
    </row>
    <row r="181" spans="1:13">
      <c r="A181" s="273">
        <v>172</v>
      </c>
      <c r="B181" s="254" t="s">
        <v>170</v>
      </c>
      <c r="C181" s="254">
        <v>27547</v>
      </c>
      <c r="D181" s="256">
        <v>27610.183333333334</v>
      </c>
      <c r="E181" s="256">
        <v>27106.26666666667</v>
      </c>
      <c r="F181" s="256">
        <v>26665.533333333336</v>
      </c>
      <c r="G181" s="256">
        <v>26161.616666666672</v>
      </c>
      <c r="H181" s="256">
        <v>28050.916666666668</v>
      </c>
      <c r="I181" s="256">
        <v>28554.833333333332</v>
      </c>
      <c r="J181" s="256">
        <v>28995.566666666666</v>
      </c>
      <c r="K181" s="254">
        <v>28114.1</v>
      </c>
      <c r="L181" s="254">
        <v>27169.45</v>
      </c>
      <c r="M181" s="254">
        <v>0.78837999999999997</v>
      </c>
    </row>
    <row r="182" spans="1:13">
      <c r="A182" s="273">
        <v>173</v>
      </c>
      <c r="B182" s="254" t="s">
        <v>173</v>
      </c>
      <c r="C182" s="254">
        <v>1444.35</v>
      </c>
      <c r="D182" s="256">
        <v>1435.5333333333335</v>
      </c>
      <c r="E182" s="256">
        <v>1421.0666666666671</v>
      </c>
      <c r="F182" s="256">
        <v>1397.7833333333335</v>
      </c>
      <c r="G182" s="256">
        <v>1383.3166666666671</v>
      </c>
      <c r="H182" s="256">
        <v>1458.8166666666671</v>
      </c>
      <c r="I182" s="256">
        <v>1473.2833333333338</v>
      </c>
      <c r="J182" s="256">
        <v>1496.5666666666671</v>
      </c>
      <c r="K182" s="254">
        <v>1450</v>
      </c>
      <c r="L182" s="254">
        <v>1412.25</v>
      </c>
      <c r="M182" s="254">
        <v>15.821910000000001</v>
      </c>
    </row>
    <row r="183" spans="1:13">
      <c r="A183" s="273">
        <v>174</v>
      </c>
      <c r="B183" s="254" t="s">
        <v>171</v>
      </c>
      <c r="C183" s="254">
        <v>2011.7</v>
      </c>
      <c r="D183" s="256">
        <v>2016.5833333333333</v>
      </c>
      <c r="E183" s="256">
        <v>1999.2166666666665</v>
      </c>
      <c r="F183" s="256">
        <v>1986.7333333333331</v>
      </c>
      <c r="G183" s="256">
        <v>1969.3666666666663</v>
      </c>
      <c r="H183" s="256">
        <v>2029.0666666666666</v>
      </c>
      <c r="I183" s="256">
        <v>2046.4333333333334</v>
      </c>
      <c r="J183" s="256">
        <v>2058.916666666667</v>
      </c>
      <c r="K183" s="254">
        <v>2033.95</v>
      </c>
      <c r="L183" s="254">
        <v>2004.1</v>
      </c>
      <c r="M183" s="254">
        <v>1.97424</v>
      </c>
    </row>
    <row r="184" spans="1:13">
      <c r="A184" s="273">
        <v>175</v>
      </c>
      <c r="B184" s="254" t="s">
        <v>169</v>
      </c>
      <c r="C184" s="254">
        <v>432.85</v>
      </c>
      <c r="D184" s="256">
        <v>431.4666666666667</v>
      </c>
      <c r="E184" s="256">
        <v>428.93333333333339</v>
      </c>
      <c r="F184" s="256">
        <v>425.01666666666671</v>
      </c>
      <c r="G184" s="256">
        <v>422.48333333333341</v>
      </c>
      <c r="H184" s="256">
        <v>435.38333333333338</v>
      </c>
      <c r="I184" s="256">
        <v>437.91666666666669</v>
      </c>
      <c r="J184" s="256">
        <v>441.83333333333337</v>
      </c>
      <c r="K184" s="254">
        <v>434</v>
      </c>
      <c r="L184" s="254">
        <v>427.55</v>
      </c>
      <c r="M184" s="254">
        <v>144.73774</v>
      </c>
    </row>
    <row r="185" spans="1:13">
      <c r="A185" s="273">
        <v>176</v>
      </c>
      <c r="B185" s="254" t="s">
        <v>168</v>
      </c>
      <c r="C185" s="254">
        <v>128.1</v>
      </c>
      <c r="D185" s="256">
        <v>126.51666666666665</v>
      </c>
      <c r="E185" s="256">
        <v>123.33333333333331</v>
      </c>
      <c r="F185" s="256">
        <v>118.56666666666666</v>
      </c>
      <c r="G185" s="256">
        <v>115.38333333333333</v>
      </c>
      <c r="H185" s="256">
        <v>131.2833333333333</v>
      </c>
      <c r="I185" s="256">
        <v>134.46666666666664</v>
      </c>
      <c r="J185" s="256">
        <v>139.23333333333329</v>
      </c>
      <c r="K185" s="254">
        <v>129.69999999999999</v>
      </c>
      <c r="L185" s="254">
        <v>121.75</v>
      </c>
      <c r="M185" s="254">
        <v>702.66323999999997</v>
      </c>
    </row>
    <row r="186" spans="1:13">
      <c r="A186" s="273">
        <v>177</v>
      </c>
      <c r="B186" s="254" t="s">
        <v>175</v>
      </c>
      <c r="C186" s="254">
        <v>680.1</v>
      </c>
      <c r="D186" s="256">
        <v>676.06666666666661</v>
      </c>
      <c r="E186" s="256">
        <v>670.13333333333321</v>
      </c>
      <c r="F186" s="256">
        <v>660.16666666666663</v>
      </c>
      <c r="G186" s="256">
        <v>654.23333333333323</v>
      </c>
      <c r="H186" s="256">
        <v>686.03333333333319</v>
      </c>
      <c r="I186" s="256">
        <v>691.96666666666658</v>
      </c>
      <c r="J186" s="256">
        <v>701.93333333333317</v>
      </c>
      <c r="K186" s="254">
        <v>682</v>
      </c>
      <c r="L186" s="254">
        <v>666.1</v>
      </c>
      <c r="M186" s="254">
        <v>25.76763</v>
      </c>
    </row>
    <row r="187" spans="1:13">
      <c r="A187" s="273">
        <v>178</v>
      </c>
      <c r="B187" s="254" t="s">
        <v>176</v>
      </c>
      <c r="C187" s="254">
        <v>523.45000000000005</v>
      </c>
      <c r="D187" s="256">
        <v>526.05000000000007</v>
      </c>
      <c r="E187" s="256">
        <v>519.50000000000011</v>
      </c>
      <c r="F187" s="256">
        <v>515.55000000000007</v>
      </c>
      <c r="G187" s="256">
        <v>509.00000000000011</v>
      </c>
      <c r="H187" s="256">
        <v>530.00000000000011</v>
      </c>
      <c r="I187" s="256">
        <v>536.55000000000007</v>
      </c>
      <c r="J187" s="256">
        <v>540.50000000000011</v>
      </c>
      <c r="K187" s="254">
        <v>532.6</v>
      </c>
      <c r="L187" s="254">
        <v>522.1</v>
      </c>
      <c r="M187" s="254">
        <v>10.98217</v>
      </c>
    </row>
    <row r="188" spans="1:13">
      <c r="A188" s="273">
        <v>179</v>
      </c>
      <c r="B188" s="254" t="s">
        <v>275</v>
      </c>
      <c r="C188" s="254">
        <v>582.95000000000005</v>
      </c>
      <c r="D188" s="256">
        <v>583.16666666666663</v>
      </c>
      <c r="E188" s="256">
        <v>578.2833333333333</v>
      </c>
      <c r="F188" s="256">
        <v>573.61666666666667</v>
      </c>
      <c r="G188" s="256">
        <v>568.73333333333335</v>
      </c>
      <c r="H188" s="256">
        <v>587.83333333333326</v>
      </c>
      <c r="I188" s="256">
        <v>592.7166666666667</v>
      </c>
      <c r="J188" s="256">
        <v>597.38333333333321</v>
      </c>
      <c r="K188" s="254">
        <v>588.04999999999995</v>
      </c>
      <c r="L188" s="254">
        <v>578.5</v>
      </c>
      <c r="M188" s="254">
        <v>1.9081399999999999</v>
      </c>
    </row>
    <row r="189" spans="1:13">
      <c r="A189" s="273">
        <v>180</v>
      </c>
      <c r="B189" s="254" t="s">
        <v>188</v>
      </c>
      <c r="C189" s="254">
        <v>604.35</v>
      </c>
      <c r="D189" s="256">
        <v>606</v>
      </c>
      <c r="E189" s="256">
        <v>600</v>
      </c>
      <c r="F189" s="256">
        <v>595.65</v>
      </c>
      <c r="G189" s="256">
        <v>589.65</v>
      </c>
      <c r="H189" s="256">
        <v>610.35</v>
      </c>
      <c r="I189" s="256">
        <v>616.35</v>
      </c>
      <c r="J189" s="256">
        <v>620.70000000000005</v>
      </c>
      <c r="K189" s="254">
        <v>612</v>
      </c>
      <c r="L189" s="254">
        <v>601.65</v>
      </c>
      <c r="M189" s="254">
        <v>12.09816</v>
      </c>
    </row>
    <row r="190" spans="1:13">
      <c r="A190" s="273">
        <v>181</v>
      </c>
      <c r="B190" s="254" t="s">
        <v>177</v>
      </c>
      <c r="C190" s="254">
        <v>770</v>
      </c>
      <c r="D190" s="256">
        <v>766</v>
      </c>
      <c r="E190" s="256">
        <v>760.05</v>
      </c>
      <c r="F190" s="256">
        <v>750.09999999999991</v>
      </c>
      <c r="G190" s="256">
        <v>744.14999999999986</v>
      </c>
      <c r="H190" s="256">
        <v>775.95</v>
      </c>
      <c r="I190" s="256">
        <v>781.90000000000009</v>
      </c>
      <c r="J190" s="256">
        <v>791.85000000000014</v>
      </c>
      <c r="K190" s="254">
        <v>771.95</v>
      </c>
      <c r="L190" s="254">
        <v>756.05</v>
      </c>
      <c r="M190" s="254">
        <v>17.977180000000001</v>
      </c>
    </row>
    <row r="191" spans="1:13">
      <c r="A191" s="273">
        <v>182</v>
      </c>
      <c r="B191" s="254" t="s">
        <v>183</v>
      </c>
      <c r="C191" s="254">
        <v>3274.95</v>
      </c>
      <c r="D191" s="256">
        <v>3266.4166666666665</v>
      </c>
      <c r="E191" s="256">
        <v>3250.1333333333332</v>
      </c>
      <c r="F191" s="256">
        <v>3225.3166666666666</v>
      </c>
      <c r="G191" s="256">
        <v>3209.0333333333333</v>
      </c>
      <c r="H191" s="256">
        <v>3291.2333333333331</v>
      </c>
      <c r="I191" s="256">
        <v>3307.5166666666669</v>
      </c>
      <c r="J191" s="256">
        <v>3332.333333333333</v>
      </c>
      <c r="K191" s="254">
        <v>3282.7</v>
      </c>
      <c r="L191" s="254">
        <v>3241.6</v>
      </c>
      <c r="M191" s="254">
        <v>26.4071</v>
      </c>
    </row>
    <row r="192" spans="1:13">
      <c r="A192" s="273">
        <v>183</v>
      </c>
      <c r="B192" s="254" t="s">
        <v>782</v>
      </c>
      <c r="C192" s="254">
        <v>763.05</v>
      </c>
      <c r="D192" s="256">
        <v>760.11666666666667</v>
      </c>
      <c r="E192" s="256">
        <v>754.18333333333339</v>
      </c>
      <c r="F192" s="256">
        <v>745.31666666666672</v>
      </c>
      <c r="G192" s="256">
        <v>739.38333333333344</v>
      </c>
      <c r="H192" s="256">
        <v>768.98333333333335</v>
      </c>
      <c r="I192" s="256">
        <v>774.91666666666652</v>
      </c>
      <c r="J192" s="256">
        <v>783.7833333333333</v>
      </c>
      <c r="K192" s="254">
        <v>766.05</v>
      </c>
      <c r="L192" s="254">
        <v>751.25</v>
      </c>
      <c r="M192" s="254">
        <v>21.049140000000001</v>
      </c>
    </row>
    <row r="193" spans="1:13">
      <c r="A193" s="273">
        <v>184</v>
      </c>
      <c r="B193" s="254" t="s">
        <v>178</v>
      </c>
      <c r="C193" s="254">
        <v>4246.6000000000004</v>
      </c>
      <c r="D193" s="256">
        <v>4268.3833333333341</v>
      </c>
      <c r="E193" s="256">
        <v>4200.4666666666681</v>
      </c>
      <c r="F193" s="256">
        <v>4154.3333333333339</v>
      </c>
      <c r="G193" s="256">
        <v>4086.4166666666679</v>
      </c>
      <c r="H193" s="256">
        <v>4314.5166666666682</v>
      </c>
      <c r="I193" s="256">
        <v>4382.4333333333343</v>
      </c>
      <c r="J193" s="256">
        <v>4428.5666666666684</v>
      </c>
      <c r="K193" s="254">
        <v>4336.3</v>
      </c>
      <c r="L193" s="254">
        <v>4222.25</v>
      </c>
      <c r="M193" s="254">
        <v>1.6967300000000001</v>
      </c>
    </row>
    <row r="194" spans="1:13">
      <c r="A194" s="273">
        <v>185</v>
      </c>
      <c r="B194" s="254" t="s">
        <v>179</v>
      </c>
      <c r="C194" s="254">
        <v>317.10000000000002</v>
      </c>
      <c r="D194" s="256">
        <v>314.15000000000003</v>
      </c>
      <c r="E194" s="256">
        <v>309.20000000000005</v>
      </c>
      <c r="F194" s="256">
        <v>301.3</v>
      </c>
      <c r="G194" s="256">
        <v>296.35000000000002</v>
      </c>
      <c r="H194" s="256">
        <v>322.05000000000007</v>
      </c>
      <c r="I194" s="256">
        <v>327</v>
      </c>
      <c r="J194" s="256">
        <v>334.90000000000009</v>
      </c>
      <c r="K194" s="254">
        <v>319.10000000000002</v>
      </c>
      <c r="L194" s="254">
        <v>306.25</v>
      </c>
      <c r="M194" s="254">
        <v>1121.83313</v>
      </c>
    </row>
    <row r="195" spans="1:13">
      <c r="A195" s="273">
        <v>186</v>
      </c>
      <c r="B195" s="254" t="s">
        <v>181</v>
      </c>
      <c r="C195" s="254">
        <v>123.85</v>
      </c>
      <c r="D195" s="256">
        <v>123.5</v>
      </c>
      <c r="E195" s="256">
        <v>122.5</v>
      </c>
      <c r="F195" s="256">
        <v>121.15</v>
      </c>
      <c r="G195" s="256">
        <v>120.15</v>
      </c>
      <c r="H195" s="256">
        <v>124.85</v>
      </c>
      <c r="I195" s="256">
        <v>125.85</v>
      </c>
      <c r="J195" s="256">
        <v>127.19999999999999</v>
      </c>
      <c r="K195" s="254">
        <v>124.5</v>
      </c>
      <c r="L195" s="254">
        <v>122.15</v>
      </c>
      <c r="M195" s="254">
        <v>197.73453000000001</v>
      </c>
    </row>
    <row r="196" spans="1:13">
      <c r="A196" s="273">
        <v>187</v>
      </c>
      <c r="B196" s="245" t="s">
        <v>182</v>
      </c>
      <c r="C196" s="245">
        <v>1218.6500000000001</v>
      </c>
      <c r="D196" s="280">
        <v>1200.7166666666667</v>
      </c>
      <c r="E196" s="280">
        <v>1176.4333333333334</v>
      </c>
      <c r="F196" s="280">
        <v>1134.2166666666667</v>
      </c>
      <c r="G196" s="280">
        <v>1109.9333333333334</v>
      </c>
      <c r="H196" s="280">
        <v>1242.9333333333334</v>
      </c>
      <c r="I196" s="280">
        <v>1267.2166666666667</v>
      </c>
      <c r="J196" s="280">
        <v>1309.4333333333334</v>
      </c>
      <c r="K196" s="245">
        <v>1225</v>
      </c>
      <c r="L196" s="245">
        <v>1158.5</v>
      </c>
      <c r="M196" s="245">
        <v>167.45625999999999</v>
      </c>
    </row>
    <row r="197" spans="1:13">
      <c r="A197" s="273">
        <v>188</v>
      </c>
      <c r="B197" s="245" t="s">
        <v>184</v>
      </c>
      <c r="C197" s="245">
        <v>1045.9000000000001</v>
      </c>
      <c r="D197" s="280">
        <v>1045.1666666666667</v>
      </c>
      <c r="E197" s="280">
        <v>1030.8333333333335</v>
      </c>
      <c r="F197" s="280">
        <v>1015.7666666666667</v>
      </c>
      <c r="G197" s="280">
        <v>1001.4333333333334</v>
      </c>
      <c r="H197" s="280">
        <v>1060.2333333333336</v>
      </c>
      <c r="I197" s="280">
        <v>1074.5666666666671</v>
      </c>
      <c r="J197" s="280">
        <v>1089.6333333333337</v>
      </c>
      <c r="K197" s="245">
        <v>1059.5</v>
      </c>
      <c r="L197" s="245">
        <v>1030.0999999999999</v>
      </c>
      <c r="M197" s="245">
        <v>37.138910000000003</v>
      </c>
    </row>
    <row r="198" spans="1:13">
      <c r="A198" s="273">
        <v>189</v>
      </c>
      <c r="B198" s="245" t="s">
        <v>164</v>
      </c>
      <c r="C198" s="245">
        <v>1080.6500000000001</v>
      </c>
      <c r="D198" s="280">
        <v>1079.7833333333333</v>
      </c>
      <c r="E198" s="280">
        <v>1066.7166666666667</v>
      </c>
      <c r="F198" s="280">
        <v>1052.7833333333333</v>
      </c>
      <c r="G198" s="280">
        <v>1039.7166666666667</v>
      </c>
      <c r="H198" s="280">
        <v>1093.7166666666667</v>
      </c>
      <c r="I198" s="280">
        <v>1106.7833333333333</v>
      </c>
      <c r="J198" s="280">
        <v>1120.7166666666667</v>
      </c>
      <c r="K198" s="245">
        <v>1092.8499999999999</v>
      </c>
      <c r="L198" s="245">
        <v>1065.8499999999999</v>
      </c>
      <c r="M198" s="245">
        <v>11.72898</v>
      </c>
    </row>
    <row r="199" spans="1:13">
      <c r="A199" s="273">
        <v>190</v>
      </c>
      <c r="B199" s="245" t="s">
        <v>185</v>
      </c>
      <c r="C199" s="245">
        <v>1727.25</v>
      </c>
      <c r="D199" s="280">
        <v>1742.8833333333332</v>
      </c>
      <c r="E199" s="280">
        <v>1702.3666666666663</v>
      </c>
      <c r="F199" s="280">
        <v>1677.4833333333331</v>
      </c>
      <c r="G199" s="280">
        <v>1636.9666666666662</v>
      </c>
      <c r="H199" s="280">
        <v>1767.7666666666664</v>
      </c>
      <c r="I199" s="280">
        <v>1808.2833333333333</v>
      </c>
      <c r="J199" s="280">
        <v>1833.1666666666665</v>
      </c>
      <c r="K199" s="245">
        <v>1783.4</v>
      </c>
      <c r="L199" s="245">
        <v>1718</v>
      </c>
      <c r="M199" s="245">
        <v>21.88364</v>
      </c>
    </row>
    <row r="200" spans="1:13">
      <c r="A200" s="273">
        <v>191</v>
      </c>
      <c r="B200" s="245" t="s">
        <v>186</v>
      </c>
      <c r="C200" s="245">
        <v>2949.55</v>
      </c>
      <c r="D200" s="280">
        <v>2940.75</v>
      </c>
      <c r="E200" s="280">
        <v>2925.6</v>
      </c>
      <c r="F200" s="280">
        <v>2901.65</v>
      </c>
      <c r="G200" s="280">
        <v>2886.5</v>
      </c>
      <c r="H200" s="280">
        <v>2964.7</v>
      </c>
      <c r="I200" s="280">
        <v>2979.8499999999995</v>
      </c>
      <c r="J200" s="280">
        <v>3003.7999999999997</v>
      </c>
      <c r="K200" s="245">
        <v>2955.9</v>
      </c>
      <c r="L200" s="245">
        <v>2916.8</v>
      </c>
      <c r="M200" s="245">
        <v>1.12436</v>
      </c>
    </row>
    <row r="201" spans="1:13">
      <c r="A201" s="273">
        <v>192</v>
      </c>
      <c r="B201" s="245" t="s">
        <v>187</v>
      </c>
      <c r="C201" s="245">
        <v>470.45</v>
      </c>
      <c r="D201" s="280">
        <v>467.81666666666666</v>
      </c>
      <c r="E201" s="280">
        <v>463.83333333333331</v>
      </c>
      <c r="F201" s="280">
        <v>457.21666666666664</v>
      </c>
      <c r="G201" s="280">
        <v>453.23333333333329</v>
      </c>
      <c r="H201" s="280">
        <v>474.43333333333334</v>
      </c>
      <c r="I201" s="280">
        <v>478.41666666666669</v>
      </c>
      <c r="J201" s="280">
        <v>485.03333333333336</v>
      </c>
      <c r="K201" s="245">
        <v>471.8</v>
      </c>
      <c r="L201" s="245">
        <v>461.2</v>
      </c>
      <c r="M201" s="245">
        <v>4.4546700000000001</v>
      </c>
    </row>
    <row r="202" spans="1:13">
      <c r="A202" s="273">
        <v>193</v>
      </c>
      <c r="B202" s="245" t="s">
        <v>492</v>
      </c>
      <c r="C202" s="245">
        <v>908.9</v>
      </c>
      <c r="D202" s="280">
        <v>904.81666666666661</v>
      </c>
      <c r="E202" s="280">
        <v>897.43333333333317</v>
      </c>
      <c r="F202" s="280">
        <v>885.96666666666658</v>
      </c>
      <c r="G202" s="280">
        <v>878.58333333333314</v>
      </c>
      <c r="H202" s="280">
        <v>916.28333333333319</v>
      </c>
      <c r="I202" s="280">
        <v>923.66666666666663</v>
      </c>
      <c r="J202" s="280">
        <v>935.13333333333321</v>
      </c>
      <c r="K202" s="245">
        <v>912.2</v>
      </c>
      <c r="L202" s="245">
        <v>893.35</v>
      </c>
      <c r="M202" s="245">
        <v>2.8365800000000001</v>
      </c>
    </row>
    <row r="203" spans="1:13">
      <c r="A203" s="273">
        <v>194</v>
      </c>
      <c r="B203" s="245" t="s">
        <v>193</v>
      </c>
      <c r="C203" s="245">
        <v>816.9</v>
      </c>
      <c r="D203" s="280">
        <v>813.4666666666667</v>
      </c>
      <c r="E203" s="280">
        <v>805.43333333333339</v>
      </c>
      <c r="F203" s="280">
        <v>793.9666666666667</v>
      </c>
      <c r="G203" s="280">
        <v>785.93333333333339</v>
      </c>
      <c r="H203" s="280">
        <v>824.93333333333339</v>
      </c>
      <c r="I203" s="280">
        <v>832.9666666666667</v>
      </c>
      <c r="J203" s="280">
        <v>844.43333333333339</v>
      </c>
      <c r="K203" s="245">
        <v>821.5</v>
      </c>
      <c r="L203" s="245">
        <v>802</v>
      </c>
      <c r="M203" s="245">
        <v>46.415210000000002</v>
      </c>
    </row>
    <row r="204" spans="1:13">
      <c r="A204" s="273">
        <v>195</v>
      </c>
      <c r="B204" s="245" t="s">
        <v>191</v>
      </c>
      <c r="C204" s="245">
        <v>6925.1</v>
      </c>
      <c r="D204" s="280">
        <v>6899.3833333333341</v>
      </c>
      <c r="E204" s="280">
        <v>6836.7666666666682</v>
      </c>
      <c r="F204" s="280">
        <v>6748.4333333333343</v>
      </c>
      <c r="G204" s="280">
        <v>6685.8166666666684</v>
      </c>
      <c r="H204" s="280">
        <v>6987.7166666666681</v>
      </c>
      <c r="I204" s="280">
        <v>7050.3333333333348</v>
      </c>
      <c r="J204" s="280">
        <v>7138.6666666666679</v>
      </c>
      <c r="K204" s="245">
        <v>6962</v>
      </c>
      <c r="L204" s="245">
        <v>6811.05</v>
      </c>
      <c r="M204" s="245">
        <v>3.8239800000000002</v>
      </c>
    </row>
    <row r="205" spans="1:13">
      <c r="A205" s="273">
        <v>196</v>
      </c>
      <c r="B205" s="245" t="s">
        <v>192</v>
      </c>
      <c r="C205" s="245">
        <v>37.950000000000003</v>
      </c>
      <c r="D205" s="280">
        <v>37.866666666666667</v>
      </c>
      <c r="E205" s="280">
        <v>37.583333333333336</v>
      </c>
      <c r="F205" s="280">
        <v>37.216666666666669</v>
      </c>
      <c r="G205" s="280">
        <v>36.933333333333337</v>
      </c>
      <c r="H205" s="280">
        <v>38.233333333333334</v>
      </c>
      <c r="I205" s="280">
        <v>38.516666666666666</v>
      </c>
      <c r="J205" s="280">
        <v>38.883333333333333</v>
      </c>
      <c r="K205" s="245">
        <v>38.15</v>
      </c>
      <c r="L205" s="245">
        <v>37.5</v>
      </c>
      <c r="M205" s="245">
        <v>116.28898</v>
      </c>
    </row>
    <row r="206" spans="1:13">
      <c r="A206" s="273">
        <v>197</v>
      </c>
      <c r="B206" s="245" t="s">
        <v>189</v>
      </c>
      <c r="C206" s="245">
        <v>1432.45</v>
      </c>
      <c r="D206" s="280">
        <v>1430</v>
      </c>
      <c r="E206" s="280">
        <v>1422.45</v>
      </c>
      <c r="F206" s="280">
        <v>1412.45</v>
      </c>
      <c r="G206" s="280">
        <v>1404.9</v>
      </c>
      <c r="H206" s="280">
        <v>1440</v>
      </c>
      <c r="I206" s="280">
        <v>1447.5500000000002</v>
      </c>
      <c r="J206" s="280">
        <v>1457.55</v>
      </c>
      <c r="K206" s="245">
        <v>1437.55</v>
      </c>
      <c r="L206" s="245">
        <v>1420</v>
      </c>
      <c r="M206" s="245">
        <v>1.3125</v>
      </c>
    </row>
    <row r="207" spans="1:13">
      <c r="A207" s="273">
        <v>198</v>
      </c>
      <c r="B207" s="245" t="s">
        <v>141</v>
      </c>
      <c r="C207" s="245">
        <v>663.85</v>
      </c>
      <c r="D207" s="280">
        <v>660.56666666666661</v>
      </c>
      <c r="E207" s="280">
        <v>656.13333333333321</v>
      </c>
      <c r="F207" s="280">
        <v>648.41666666666663</v>
      </c>
      <c r="G207" s="280">
        <v>643.98333333333323</v>
      </c>
      <c r="H207" s="280">
        <v>668.28333333333319</v>
      </c>
      <c r="I207" s="280">
        <v>672.71666666666658</v>
      </c>
      <c r="J207" s="280">
        <v>680.43333333333317</v>
      </c>
      <c r="K207" s="245">
        <v>665</v>
      </c>
      <c r="L207" s="245">
        <v>652.85</v>
      </c>
      <c r="M207" s="245">
        <v>9.3331499999999998</v>
      </c>
    </row>
    <row r="208" spans="1:13">
      <c r="A208" s="273">
        <v>199</v>
      </c>
      <c r="B208" s="245" t="s">
        <v>277</v>
      </c>
      <c r="C208" s="245">
        <v>258.45</v>
      </c>
      <c r="D208" s="280">
        <v>259.74999999999994</v>
      </c>
      <c r="E208" s="280">
        <v>256.59999999999991</v>
      </c>
      <c r="F208" s="280">
        <v>254.74999999999994</v>
      </c>
      <c r="G208" s="280">
        <v>251.59999999999991</v>
      </c>
      <c r="H208" s="280">
        <v>261.59999999999991</v>
      </c>
      <c r="I208" s="280">
        <v>264.74999999999989</v>
      </c>
      <c r="J208" s="280">
        <v>266.59999999999991</v>
      </c>
      <c r="K208" s="245">
        <v>262.89999999999998</v>
      </c>
      <c r="L208" s="245">
        <v>257.89999999999998</v>
      </c>
      <c r="M208" s="245">
        <v>3.6177000000000001</v>
      </c>
    </row>
    <row r="209" spans="1:13">
      <c r="A209" s="273">
        <v>200</v>
      </c>
      <c r="B209" s="245" t="s">
        <v>504</v>
      </c>
      <c r="C209" s="245">
        <v>745.8</v>
      </c>
      <c r="D209" s="280">
        <v>739.66666666666663</v>
      </c>
      <c r="E209" s="280">
        <v>726.58333333333326</v>
      </c>
      <c r="F209" s="280">
        <v>707.36666666666667</v>
      </c>
      <c r="G209" s="280">
        <v>694.2833333333333</v>
      </c>
      <c r="H209" s="280">
        <v>758.88333333333321</v>
      </c>
      <c r="I209" s="280">
        <v>771.96666666666647</v>
      </c>
      <c r="J209" s="280">
        <v>791.18333333333317</v>
      </c>
      <c r="K209" s="245">
        <v>752.75</v>
      </c>
      <c r="L209" s="245">
        <v>720.45</v>
      </c>
      <c r="M209" s="245">
        <v>7.2876200000000004</v>
      </c>
    </row>
    <row r="210" spans="1:13">
      <c r="A210" s="273">
        <v>201</v>
      </c>
      <c r="B210" s="245" t="s">
        <v>194</v>
      </c>
      <c r="C210" s="245">
        <v>272.25</v>
      </c>
      <c r="D210" s="280">
        <v>270.75</v>
      </c>
      <c r="E210" s="280">
        <v>267.10000000000002</v>
      </c>
      <c r="F210" s="280">
        <v>261.95000000000005</v>
      </c>
      <c r="G210" s="280">
        <v>258.30000000000007</v>
      </c>
      <c r="H210" s="280">
        <v>275.89999999999998</v>
      </c>
      <c r="I210" s="280">
        <v>279.54999999999995</v>
      </c>
      <c r="J210" s="280">
        <v>284.69999999999993</v>
      </c>
      <c r="K210" s="245">
        <v>274.39999999999998</v>
      </c>
      <c r="L210" s="245">
        <v>265.60000000000002</v>
      </c>
      <c r="M210" s="245">
        <v>101.7693</v>
      </c>
    </row>
    <row r="211" spans="1:13">
      <c r="A211" s="273">
        <v>202</v>
      </c>
      <c r="B211" s="245" t="s">
        <v>118</v>
      </c>
      <c r="C211" s="245">
        <v>8.85</v>
      </c>
      <c r="D211" s="280">
        <v>8.8666666666666671</v>
      </c>
      <c r="E211" s="280">
        <v>8.7333333333333343</v>
      </c>
      <c r="F211" s="280">
        <v>8.6166666666666671</v>
      </c>
      <c r="G211" s="280">
        <v>8.4833333333333343</v>
      </c>
      <c r="H211" s="280">
        <v>8.9833333333333343</v>
      </c>
      <c r="I211" s="280">
        <v>9.1166666666666671</v>
      </c>
      <c r="J211" s="280">
        <v>9.2333333333333343</v>
      </c>
      <c r="K211" s="245">
        <v>9</v>
      </c>
      <c r="L211" s="245">
        <v>8.75</v>
      </c>
      <c r="M211" s="245">
        <v>990.89056000000005</v>
      </c>
    </row>
    <row r="212" spans="1:13">
      <c r="A212" s="273">
        <v>203</v>
      </c>
      <c r="B212" s="245" t="s">
        <v>195</v>
      </c>
      <c r="C212" s="245">
        <v>1005.5</v>
      </c>
      <c r="D212" s="280">
        <v>1008.4333333333334</v>
      </c>
      <c r="E212" s="280">
        <v>1000.2166666666668</v>
      </c>
      <c r="F212" s="280">
        <v>994.93333333333339</v>
      </c>
      <c r="G212" s="280">
        <v>986.71666666666681</v>
      </c>
      <c r="H212" s="280">
        <v>1013.7166666666668</v>
      </c>
      <c r="I212" s="280">
        <v>1021.9333333333335</v>
      </c>
      <c r="J212" s="280">
        <v>1027.2166666666667</v>
      </c>
      <c r="K212" s="245">
        <v>1016.65</v>
      </c>
      <c r="L212" s="245">
        <v>1003.15</v>
      </c>
      <c r="M212" s="245">
        <v>7.7918900000000004</v>
      </c>
    </row>
    <row r="213" spans="1:13">
      <c r="A213" s="273">
        <v>204</v>
      </c>
      <c r="B213" s="245" t="s">
        <v>510</v>
      </c>
      <c r="C213" s="245">
        <v>2232.15</v>
      </c>
      <c r="D213" s="280">
        <v>2239.2333333333336</v>
      </c>
      <c r="E213" s="280">
        <v>2214.916666666667</v>
      </c>
      <c r="F213" s="280">
        <v>2197.6833333333334</v>
      </c>
      <c r="G213" s="280">
        <v>2173.3666666666668</v>
      </c>
      <c r="H213" s="280">
        <v>2256.4666666666672</v>
      </c>
      <c r="I213" s="280">
        <v>2280.7833333333338</v>
      </c>
      <c r="J213" s="280">
        <v>2298.0166666666673</v>
      </c>
      <c r="K213" s="245">
        <v>2263.5500000000002</v>
      </c>
      <c r="L213" s="245">
        <v>2222</v>
      </c>
      <c r="M213" s="245">
        <v>0.91186999999999996</v>
      </c>
    </row>
    <row r="214" spans="1:13">
      <c r="A214" s="273">
        <v>205</v>
      </c>
      <c r="B214" s="245" t="s">
        <v>196</v>
      </c>
      <c r="C214" s="280">
        <v>532.15</v>
      </c>
      <c r="D214" s="280">
        <v>531.2166666666667</v>
      </c>
      <c r="E214" s="280">
        <v>526.03333333333342</v>
      </c>
      <c r="F214" s="280">
        <v>519.91666666666674</v>
      </c>
      <c r="G214" s="280">
        <v>514.73333333333346</v>
      </c>
      <c r="H214" s="280">
        <v>537.33333333333337</v>
      </c>
      <c r="I214" s="280">
        <v>542.51666666666677</v>
      </c>
      <c r="J214" s="280">
        <v>548.63333333333333</v>
      </c>
      <c r="K214" s="280">
        <v>536.4</v>
      </c>
      <c r="L214" s="280">
        <v>525.1</v>
      </c>
      <c r="M214" s="280">
        <v>53.776870000000002</v>
      </c>
    </row>
    <row r="215" spans="1:13">
      <c r="A215" s="273">
        <v>206</v>
      </c>
      <c r="B215" s="245" t="s">
        <v>197</v>
      </c>
      <c r="C215" s="280">
        <v>13.3</v>
      </c>
      <c r="D215" s="280">
        <v>13.35</v>
      </c>
      <c r="E215" s="280">
        <v>13.25</v>
      </c>
      <c r="F215" s="280">
        <v>13.200000000000001</v>
      </c>
      <c r="G215" s="280">
        <v>13.100000000000001</v>
      </c>
      <c r="H215" s="280">
        <v>13.399999999999999</v>
      </c>
      <c r="I215" s="280">
        <v>13.499999999999996</v>
      </c>
      <c r="J215" s="280">
        <v>13.549999999999997</v>
      </c>
      <c r="K215" s="280">
        <v>13.45</v>
      </c>
      <c r="L215" s="280">
        <v>13.3</v>
      </c>
      <c r="M215" s="280">
        <v>615.58173999999997</v>
      </c>
    </row>
    <row r="216" spans="1:13">
      <c r="A216" s="273">
        <v>207</v>
      </c>
      <c r="B216" s="245" t="s">
        <v>198</v>
      </c>
      <c r="C216" s="280">
        <v>219.65</v>
      </c>
      <c r="D216" s="280">
        <v>219.10000000000002</v>
      </c>
      <c r="E216" s="280">
        <v>217.90000000000003</v>
      </c>
      <c r="F216" s="280">
        <v>216.15</v>
      </c>
      <c r="G216" s="280">
        <v>214.95000000000002</v>
      </c>
      <c r="H216" s="280">
        <v>220.85000000000005</v>
      </c>
      <c r="I216" s="280">
        <v>222.05000000000004</v>
      </c>
      <c r="J216" s="280">
        <v>223.80000000000007</v>
      </c>
      <c r="K216" s="280">
        <v>220.3</v>
      </c>
      <c r="L216" s="280">
        <v>217.35</v>
      </c>
      <c r="M216" s="280">
        <v>56.69182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0" sqref="D20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57"/>
      <c r="B1" s="557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44385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54" t="s">
        <v>16</v>
      </c>
      <c r="B9" s="555" t="s">
        <v>18</v>
      </c>
      <c r="C9" s="553" t="s">
        <v>19</v>
      </c>
      <c r="D9" s="553" t="s">
        <v>20</v>
      </c>
      <c r="E9" s="553" t="s">
        <v>21</v>
      </c>
      <c r="F9" s="553"/>
      <c r="G9" s="553"/>
      <c r="H9" s="553" t="s">
        <v>22</v>
      </c>
      <c r="I9" s="553"/>
      <c r="J9" s="553"/>
      <c r="K9" s="251"/>
      <c r="L9" s="258"/>
      <c r="M9" s="259"/>
    </row>
    <row r="10" spans="1:15" ht="42.75" customHeight="1">
      <c r="A10" s="549"/>
      <c r="B10" s="551"/>
      <c r="C10" s="556" t="s">
        <v>23</v>
      </c>
      <c r="D10" s="556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19" t="s">
        <v>284</v>
      </c>
      <c r="C11" s="417">
        <v>24327.25</v>
      </c>
      <c r="D11" s="418">
        <v>24491.75</v>
      </c>
      <c r="E11" s="418">
        <v>24085.5</v>
      </c>
      <c r="F11" s="418">
        <v>23843.75</v>
      </c>
      <c r="G11" s="418">
        <v>23437.5</v>
      </c>
      <c r="H11" s="418">
        <v>24733.5</v>
      </c>
      <c r="I11" s="418">
        <v>25139.75</v>
      </c>
      <c r="J11" s="418">
        <v>25381.5</v>
      </c>
      <c r="K11" s="417">
        <v>24898</v>
      </c>
      <c r="L11" s="417">
        <v>24250</v>
      </c>
      <c r="M11" s="417">
        <v>4.4519999999999997E-2</v>
      </c>
    </row>
    <row r="12" spans="1:15" ht="12" customHeight="1">
      <c r="A12" s="245">
        <v>2</v>
      </c>
      <c r="B12" s="419" t="s">
        <v>763</v>
      </c>
      <c r="C12" s="417">
        <v>1742.1</v>
      </c>
      <c r="D12" s="418">
        <v>1743.3333333333333</v>
      </c>
      <c r="E12" s="418">
        <v>1728.9666666666665</v>
      </c>
      <c r="F12" s="418">
        <v>1715.8333333333333</v>
      </c>
      <c r="G12" s="418">
        <v>1701.4666666666665</v>
      </c>
      <c r="H12" s="418">
        <v>1756.4666666666665</v>
      </c>
      <c r="I12" s="418">
        <v>1770.8333333333333</v>
      </c>
      <c r="J12" s="418">
        <v>1783.9666666666665</v>
      </c>
      <c r="K12" s="417">
        <v>1757.7</v>
      </c>
      <c r="L12" s="417">
        <v>1730.2</v>
      </c>
      <c r="M12" s="417">
        <v>0.69427000000000005</v>
      </c>
    </row>
    <row r="13" spans="1:15" ht="12" customHeight="1">
      <c r="A13" s="245">
        <v>3</v>
      </c>
      <c r="B13" s="419" t="s">
        <v>793</v>
      </c>
      <c r="C13" s="417">
        <v>1892.4</v>
      </c>
      <c r="D13" s="418">
        <v>1895.75</v>
      </c>
      <c r="E13" s="418">
        <v>1871.65</v>
      </c>
      <c r="F13" s="418">
        <v>1850.9</v>
      </c>
      <c r="G13" s="418">
        <v>1826.8000000000002</v>
      </c>
      <c r="H13" s="418">
        <v>1916.5</v>
      </c>
      <c r="I13" s="418">
        <v>1940.6</v>
      </c>
      <c r="J13" s="418">
        <v>1961.35</v>
      </c>
      <c r="K13" s="417">
        <v>1919.85</v>
      </c>
      <c r="L13" s="417">
        <v>1875</v>
      </c>
      <c r="M13" s="417">
        <v>0.27224999999999999</v>
      </c>
    </row>
    <row r="14" spans="1:15" ht="12" customHeight="1">
      <c r="A14" s="245">
        <v>4</v>
      </c>
      <c r="B14" s="419" t="s">
        <v>38</v>
      </c>
      <c r="C14" s="417">
        <v>2036.55</v>
      </c>
      <c r="D14" s="418">
        <v>2031.3</v>
      </c>
      <c r="E14" s="418">
        <v>2018.1499999999999</v>
      </c>
      <c r="F14" s="418">
        <v>1999.75</v>
      </c>
      <c r="G14" s="418">
        <v>1986.6</v>
      </c>
      <c r="H14" s="418">
        <v>2049.6999999999998</v>
      </c>
      <c r="I14" s="418">
        <v>2062.85</v>
      </c>
      <c r="J14" s="418">
        <v>2081.25</v>
      </c>
      <c r="K14" s="417">
        <v>2044.45</v>
      </c>
      <c r="L14" s="417">
        <v>2012.9</v>
      </c>
      <c r="M14" s="417">
        <v>3.3972699999999998</v>
      </c>
    </row>
    <row r="15" spans="1:15" ht="12" customHeight="1">
      <c r="A15" s="245">
        <v>5</v>
      </c>
      <c r="B15" s="419" t="s">
        <v>285</v>
      </c>
      <c r="C15" s="417">
        <v>2169.9</v>
      </c>
      <c r="D15" s="418">
        <v>2177.2833333333333</v>
      </c>
      <c r="E15" s="418">
        <v>2132.5666666666666</v>
      </c>
      <c r="F15" s="418">
        <v>2095.2333333333331</v>
      </c>
      <c r="G15" s="418">
        <v>2050.5166666666664</v>
      </c>
      <c r="H15" s="418">
        <v>2214.6166666666668</v>
      </c>
      <c r="I15" s="418">
        <v>2259.333333333333</v>
      </c>
      <c r="J15" s="418">
        <v>2296.666666666667</v>
      </c>
      <c r="K15" s="417">
        <v>2222</v>
      </c>
      <c r="L15" s="417">
        <v>2139.9499999999998</v>
      </c>
      <c r="M15" s="417">
        <v>1.35057</v>
      </c>
    </row>
    <row r="16" spans="1:15" ht="12" customHeight="1">
      <c r="A16" s="245">
        <v>6</v>
      </c>
      <c r="B16" s="419" t="s">
        <v>286</v>
      </c>
      <c r="C16" s="417">
        <v>1600.65</v>
      </c>
      <c r="D16" s="418">
        <v>1604.0333333333335</v>
      </c>
      <c r="E16" s="418">
        <v>1588.666666666667</v>
      </c>
      <c r="F16" s="418">
        <v>1576.6833333333334</v>
      </c>
      <c r="G16" s="418">
        <v>1561.3166666666668</v>
      </c>
      <c r="H16" s="418">
        <v>1616.0166666666671</v>
      </c>
      <c r="I16" s="418">
        <v>1631.3833333333334</v>
      </c>
      <c r="J16" s="418">
        <v>1643.3666666666672</v>
      </c>
      <c r="K16" s="417">
        <v>1619.4</v>
      </c>
      <c r="L16" s="417">
        <v>1592.05</v>
      </c>
      <c r="M16" s="417">
        <v>1.1189800000000001</v>
      </c>
    </row>
    <row r="17" spans="1:13" ht="12" customHeight="1">
      <c r="A17" s="245">
        <v>7</v>
      </c>
      <c r="B17" s="419" t="s">
        <v>222</v>
      </c>
      <c r="C17" s="417">
        <v>1125</v>
      </c>
      <c r="D17" s="418">
        <v>1116.3333333333333</v>
      </c>
      <c r="E17" s="418">
        <v>1099.6666666666665</v>
      </c>
      <c r="F17" s="418">
        <v>1074.3333333333333</v>
      </c>
      <c r="G17" s="418">
        <v>1057.6666666666665</v>
      </c>
      <c r="H17" s="418">
        <v>1141.6666666666665</v>
      </c>
      <c r="I17" s="418">
        <v>1158.333333333333</v>
      </c>
      <c r="J17" s="418">
        <v>1183.6666666666665</v>
      </c>
      <c r="K17" s="417">
        <v>1133</v>
      </c>
      <c r="L17" s="417">
        <v>1091</v>
      </c>
      <c r="M17" s="417">
        <v>15.42754</v>
      </c>
    </row>
    <row r="18" spans="1:13" ht="12" customHeight="1">
      <c r="A18" s="245">
        <v>8</v>
      </c>
      <c r="B18" s="419" t="s">
        <v>716</v>
      </c>
      <c r="C18" s="417">
        <v>732.75</v>
      </c>
      <c r="D18" s="418">
        <v>732.69999999999993</v>
      </c>
      <c r="E18" s="418">
        <v>723.39999999999986</v>
      </c>
      <c r="F18" s="418">
        <v>714.05</v>
      </c>
      <c r="G18" s="418">
        <v>704.74999999999989</v>
      </c>
      <c r="H18" s="418">
        <v>742.04999999999984</v>
      </c>
      <c r="I18" s="418">
        <v>751.3499999999998</v>
      </c>
      <c r="J18" s="418">
        <v>760.69999999999982</v>
      </c>
      <c r="K18" s="417">
        <v>742</v>
      </c>
      <c r="L18" s="417">
        <v>723.35</v>
      </c>
      <c r="M18" s="417">
        <v>2.5301300000000002</v>
      </c>
    </row>
    <row r="19" spans="1:13" ht="12" customHeight="1">
      <c r="A19" s="245">
        <v>9</v>
      </c>
      <c r="B19" s="419" t="s">
        <v>717</v>
      </c>
      <c r="C19" s="417">
        <v>863.2</v>
      </c>
      <c r="D19" s="418">
        <v>857.88333333333333</v>
      </c>
      <c r="E19" s="418">
        <v>850.66666666666663</v>
      </c>
      <c r="F19" s="418">
        <v>838.13333333333333</v>
      </c>
      <c r="G19" s="418">
        <v>830.91666666666663</v>
      </c>
      <c r="H19" s="418">
        <v>870.41666666666663</v>
      </c>
      <c r="I19" s="418">
        <v>877.63333333333333</v>
      </c>
      <c r="J19" s="418">
        <v>890.16666666666663</v>
      </c>
      <c r="K19" s="417">
        <v>865.1</v>
      </c>
      <c r="L19" s="417">
        <v>845.35</v>
      </c>
      <c r="M19" s="417">
        <v>16.468599999999999</v>
      </c>
    </row>
    <row r="20" spans="1:13" ht="12" customHeight="1">
      <c r="A20" s="245">
        <v>10</v>
      </c>
      <c r="B20" s="419" t="s">
        <v>287</v>
      </c>
      <c r="C20" s="417">
        <v>2974.05</v>
      </c>
      <c r="D20" s="418">
        <v>2944.6833333333329</v>
      </c>
      <c r="E20" s="418">
        <v>2889.3666666666659</v>
      </c>
      <c r="F20" s="418">
        <v>2804.6833333333329</v>
      </c>
      <c r="G20" s="418">
        <v>2749.3666666666659</v>
      </c>
      <c r="H20" s="418">
        <v>3029.3666666666659</v>
      </c>
      <c r="I20" s="418">
        <v>3084.6833333333325</v>
      </c>
      <c r="J20" s="418">
        <v>3169.3666666666659</v>
      </c>
      <c r="K20" s="417">
        <v>3000</v>
      </c>
      <c r="L20" s="417">
        <v>2860</v>
      </c>
      <c r="M20" s="417">
        <v>3.59477</v>
      </c>
    </row>
    <row r="21" spans="1:13" ht="12" customHeight="1">
      <c r="A21" s="245">
        <v>11</v>
      </c>
      <c r="B21" s="419" t="s">
        <v>288</v>
      </c>
      <c r="C21" s="417">
        <v>17260.599999999999</v>
      </c>
      <c r="D21" s="418">
        <v>17224.433333333334</v>
      </c>
      <c r="E21" s="418">
        <v>17093.866666666669</v>
      </c>
      <c r="F21" s="418">
        <v>16927.133333333335</v>
      </c>
      <c r="G21" s="418">
        <v>16796.566666666669</v>
      </c>
      <c r="H21" s="418">
        <v>17391.166666666668</v>
      </c>
      <c r="I21" s="418">
        <v>17521.733333333334</v>
      </c>
      <c r="J21" s="418">
        <v>17688.466666666667</v>
      </c>
      <c r="K21" s="417">
        <v>17355</v>
      </c>
      <c r="L21" s="417">
        <v>17057.7</v>
      </c>
      <c r="M21" s="417">
        <v>0.11796</v>
      </c>
    </row>
    <row r="22" spans="1:13" ht="12" customHeight="1">
      <c r="A22" s="245">
        <v>12</v>
      </c>
      <c r="B22" s="419" t="s">
        <v>40</v>
      </c>
      <c r="C22" s="417">
        <v>1425.65</v>
      </c>
      <c r="D22" s="418">
        <v>1415.9166666666667</v>
      </c>
      <c r="E22" s="418">
        <v>1394.7333333333336</v>
      </c>
      <c r="F22" s="418">
        <v>1363.8166666666668</v>
      </c>
      <c r="G22" s="418">
        <v>1342.6333333333337</v>
      </c>
      <c r="H22" s="418">
        <v>1446.8333333333335</v>
      </c>
      <c r="I22" s="418">
        <v>1468.0166666666664</v>
      </c>
      <c r="J22" s="418">
        <v>1498.9333333333334</v>
      </c>
      <c r="K22" s="417">
        <v>1437.1</v>
      </c>
      <c r="L22" s="417">
        <v>1385</v>
      </c>
      <c r="M22" s="417">
        <v>55.497509999999998</v>
      </c>
    </row>
    <row r="23" spans="1:13">
      <c r="A23" s="245">
        <v>13</v>
      </c>
      <c r="B23" s="419" t="s">
        <v>289</v>
      </c>
      <c r="C23" s="417">
        <v>1017.05</v>
      </c>
      <c r="D23" s="418">
        <v>1004.7333333333335</v>
      </c>
      <c r="E23" s="418">
        <v>974.46666666666692</v>
      </c>
      <c r="F23" s="418">
        <v>931.88333333333344</v>
      </c>
      <c r="G23" s="418">
        <v>901.6166666666669</v>
      </c>
      <c r="H23" s="418">
        <v>1047.3166666666671</v>
      </c>
      <c r="I23" s="418">
        <v>1077.5833333333335</v>
      </c>
      <c r="J23" s="418">
        <v>1120.166666666667</v>
      </c>
      <c r="K23" s="417">
        <v>1035</v>
      </c>
      <c r="L23" s="417">
        <v>962.15</v>
      </c>
      <c r="M23" s="417">
        <v>2.4729100000000002</v>
      </c>
    </row>
    <row r="24" spans="1:13">
      <c r="A24" s="245">
        <v>14</v>
      </c>
      <c r="B24" s="419" t="s">
        <v>41</v>
      </c>
      <c r="C24" s="417">
        <v>720.1</v>
      </c>
      <c r="D24" s="418">
        <v>716.36666666666667</v>
      </c>
      <c r="E24" s="418">
        <v>709.73333333333335</v>
      </c>
      <c r="F24" s="418">
        <v>699.36666666666667</v>
      </c>
      <c r="G24" s="418">
        <v>692.73333333333335</v>
      </c>
      <c r="H24" s="418">
        <v>726.73333333333335</v>
      </c>
      <c r="I24" s="418">
        <v>733.36666666666679</v>
      </c>
      <c r="J24" s="418">
        <v>743.73333333333335</v>
      </c>
      <c r="K24" s="417">
        <v>723</v>
      </c>
      <c r="L24" s="417">
        <v>706</v>
      </c>
      <c r="M24" s="417">
        <v>87.199910000000003</v>
      </c>
    </row>
    <row r="25" spans="1:13">
      <c r="A25" s="245">
        <v>15</v>
      </c>
      <c r="B25" s="419" t="s">
        <v>804</v>
      </c>
      <c r="C25" s="417">
        <v>900.8</v>
      </c>
      <c r="D25" s="418">
        <v>894.36666666666667</v>
      </c>
      <c r="E25" s="418">
        <v>878.73333333333335</v>
      </c>
      <c r="F25" s="418">
        <v>856.66666666666663</v>
      </c>
      <c r="G25" s="418">
        <v>841.0333333333333</v>
      </c>
      <c r="H25" s="418">
        <v>916.43333333333339</v>
      </c>
      <c r="I25" s="418">
        <v>932.06666666666683</v>
      </c>
      <c r="J25" s="418">
        <v>954.13333333333344</v>
      </c>
      <c r="K25" s="417">
        <v>910</v>
      </c>
      <c r="L25" s="417">
        <v>872.3</v>
      </c>
      <c r="M25" s="417">
        <v>10.74532</v>
      </c>
    </row>
    <row r="26" spans="1:13">
      <c r="A26" s="245">
        <v>16</v>
      </c>
      <c r="B26" s="419" t="s">
        <v>290</v>
      </c>
      <c r="C26" s="417">
        <v>939.7</v>
      </c>
      <c r="D26" s="418">
        <v>934.2833333333333</v>
      </c>
      <c r="E26" s="418">
        <v>911.56666666666661</v>
      </c>
      <c r="F26" s="418">
        <v>883.43333333333328</v>
      </c>
      <c r="G26" s="418">
        <v>860.71666666666658</v>
      </c>
      <c r="H26" s="418">
        <v>962.41666666666663</v>
      </c>
      <c r="I26" s="418">
        <v>985.13333333333333</v>
      </c>
      <c r="J26" s="418">
        <v>1013.2666666666667</v>
      </c>
      <c r="K26" s="417">
        <v>957</v>
      </c>
      <c r="L26" s="417">
        <v>906.15</v>
      </c>
      <c r="M26" s="417">
        <v>3.93384</v>
      </c>
    </row>
    <row r="27" spans="1:13">
      <c r="A27" s="245">
        <v>17</v>
      </c>
      <c r="B27" s="419" t="s">
        <v>223</v>
      </c>
      <c r="C27" s="417">
        <v>114.4</v>
      </c>
      <c r="D27" s="418">
        <v>114.89999999999999</v>
      </c>
      <c r="E27" s="418">
        <v>113.19999999999999</v>
      </c>
      <c r="F27" s="418">
        <v>112</v>
      </c>
      <c r="G27" s="418">
        <v>110.3</v>
      </c>
      <c r="H27" s="418">
        <v>116.09999999999998</v>
      </c>
      <c r="I27" s="418">
        <v>117.8</v>
      </c>
      <c r="J27" s="418">
        <v>118.99999999999997</v>
      </c>
      <c r="K27" s="417">
        <v>116.6</v>
      </c>
      <c r="L27" s="417">
        <v>113.7</v>
      </c>
      <c r="M27" s="417">
        <v>21.52007</v>
      </c>
    </row>
    <row r="28" spans="1:13">
      <c r="A28" s="245">
        <v>18</v>
      </c>
      <c r="B28" s="419" t="s">
        <v>224</v>
      </c>
      <c r="C28" s="417">
        <v>213.5</v>
      </c>
      <c r="D28" s="418">
        <v>214.04999999999998</v>
      </c>
      <c r="E28" s="418">
        <v>211.89999999999998</v>
      </c>
      <c r="F28" s="418">
        <v>210.29999999999998</v>
      </c>
      <c r="G28" s="418">
        <v>208.14999999999998</v>
      </c>
      <c r="H28" s="418">
        <v>215.64999999999998</v>
      </c>
      <c r="I28" s="418">
        <v>217.8</v>
      </c>
      <c r="J28" s="418">
        <v>219.39999999999998</v>
      </c>
      <c r="K28" s="417">
        <v>216.2</v>
      </c>
      <c r="L28" s="417">
        <v>212.45</v>
      </c>
      <c r="M28" s="417">
        <v>11.352880000000001</v>
      </c>
    </row>
    <row r="29" spans="1:13">
      <c r="A29" s="245">
        <v>19</v>
      </c>
      <c r="B29" s="419" t="s">
        <v>291</v>
      </c>
      <c r="C29" s="417">
        <v>401.9</v>
      </c>
      <c r="D29" s="418">
        <v>404.23333333333335</v>
      </c>
      <c r="E29" s="418">
        <v>396.41666666666669</v>
      </c>
      <c r="F29" s="418">
        <v>390.93333333333334</v>
      </c>
      <c r="G29" s="418">
        <v>383.11666666666667</v>
      </c>
      <c r="H29" s="418">
        <v>409.7166666666667</v>
      </c>
      <c r="I29" s="418">
        <v>417.5333333333333</v>
      </c>
      <c r="J29" s="418">
        <v>423.01666666666671</v>
      </c>
      <c r="K29" s="417">
        <v>412.05</v>
      </c>
      <c r="L29" s="417">
        <v>398.75</v>
      </c>
      <c r="M29" s="417">
        <v>2.78898</v>
      </c>
    </row>
    <row r="30" spans="1:13">
      <c r="A30" s="245">
        <v>20</v>
      </c>
      <c r="B30" s="419" t="s">
        <v>292</v>
      </c>
      <c r="C30" s="417">
        <v>351.35</v>
      </c>
      <c r="D30" s="418">
        <v>348.7</v>
      </c>
      <c r="E30" s="418">
        <v>344.9</v>
      </c>
      <c r="F30" s="418">
        <v>338.45</v>
      </c>
      <c r="G30" s="418">
        <v>334.65</v>
      </c>
      <c r="H30" s="418">
        <v>355.15</v>
      </c>
      <c r="I30" s="418">
        <v>358.95000000000005</v>
      </c>
      <c r="J30" s="418">
        <v>365.4</v>
      </c>
      <c r="K30" s="417">
        <v>352.5</v>
      </c>
      <c r="L30" s="417">
        <v>342.25</v>
      </c>
      <c r="M30" s="417">
        <v>2.8443399999999999</v>
      </c>
    </row>
    <row r="31" spans="1:13">
      <c r="A31" s="245">
        <v>21</v>
      </c>
      <c r="B31" s="419" t="s">
        <v>718</v>
      </c>
      <c r="C31" s="417">
        <v>4490.8999999999996</v>
      </c>
      <c r="D31" s="418">
        <v>4483.6333333333332</v>
      </c>
      <c r="E31" s="418">
        <v>4447.2666666666664</v>
      </c>
      <c r="F31" s="418">
        <v>4403.6333333333332</v>
      </c>
      <c r="G31" s="418">
        <v>4367.2666666666664</v>
      </c>
      <c r="H31" s="418">
        <v>4527.2666666666664</v>
      </c>
      <c r="I31" s="418">
        <v>4563.6333333333332</v>
      </c>
      <c r="J31" s="418">
        <v>4607.2666666666664</v>
      </c>
      <c r="K31" s="417">
        <v>4520</v>
      </c>
      <c r="L31" s="417">
        <v>4440</v>
      </c>
      <c r="M31" s="417">
        <v>0.24399000000000001</v>
      </c>
    </row>
    <row r="32" spans="1:13">
      <c r="A32" s="245">
        <v>22</v>
      </c>
      <c r="B32" s="419" t="s">
        <v>225</v>
      </c>
      <c r="C32" s="417">
        <v>2169.0500000000002</v>
      </c>
      <c r="D32" s="418">
        <v>2167.3166666666671</v>
      </c>
      <c r="E32" s="418">
        <v>2136.733333333334</v>
      </c>
      <c r="F32" s="418">
        <v>2104.416666666667</v>
      </c>
      <c r="G32" s="418">
        <v>2073.8333333333339</v>
      </c>
      <c r="H32" s="418">
        <v>2199.6333333333341</v>
      </c>
      <c r="I32" s="418">
        <v>2230.2166666666672</v>
      </c>
      <c r="J32" s="418">
        <v>2262.5333333333342</v>
      </c>
      <c r="K32" s="417">
        <v>2197.9</v>
      </c>
      <c r="L32" s="417">
        <v>2135</v>
      </c>
      <c r="M32" s="417">
        <v>0.72475999999999996</v>
      </c>
    </row>
    <row r="33" spans="1:13">
      <c r="A33" s="245">
        <v>23</v>
      </c>
      <c r="B33" s="419" t="s">
        <v>293</v>
      </c>
      <c r="C33" s="417">
        <v>2330.65</v>
      </c>
      <c r="D33" s="418">
        <v>2329.8833333333332</v>
      </c>
      <c r="E33" s="418">
        <v>2313.8666666666663</v>
      </c>
      <c r="F33" s="418">
        <v>2297.083333333333</v>
      </c>
      <c r="G33" s="418">
        <v>2281.0666666666662</v>
      </c>
      <c r="H33" s="418">
        <v>2346.6666666666665</v>
      </c>
      <c r="I33" s="418">
        <v>2362.6833333333329</v>
      </c>
      <c r="J33" s="418">
        <v>2379.4666666666667</v>
      </c>
      <c r="K33" s="417">
        <v>2345.9</v>
      </c>
      <c r="L33" s="417">
        <v>2313.1</v>
      </c>
      <c r="M33" s="417">
        <v>4.8030000000000003E-2</v>
      </c>
    </row>
    <row r="34" spans="1:13">
      <c r="A34" s="245">
        <v>24</v>
      </c>
      <c r="B34" s="419" t="s">
        <v>719</v>
      </c>
      <c r="C34" s="417">
        <v>129.80000000000001</v>
      </c>
      <c r="D34" s="418">
        <v>130.41666666666666</v>
      </c>
      <c r="E34" s="418">
        <v>128.13333333333333</v>
      </c>
      <c r="F34" s="418">
        <v>126.46666666666667</v>
      </c>
      <c r="G34" s="418">
        <v>124.18333333333334</v>
      </c>
      <c r="H34" s="418">
        <v>132.08333333333331</v>
      </c>
      <c r="I34" s="418">
        <v>134.36666666666667</v>
      </c>
      <c r="J34" s="418">
        <v>136.0333333333333</v>
      </c>
      <c r="K34" s="417">
        <v>132.69999999999999</v>
      </c>
      <c r="L34" s="417">
        <v>128.75</v>
      </c>
      <c r="M34" s="417">
        <v>8.3130900000000008</v>
      </c>
    </row>
    <row r="35" spans="1:13">
      <c r="A35" s="245">
        <v>25</v>
      </c>
      <c r="B35" s="419" t="s">
        <v>294</v>
      </c>
      <c r="C35" s="417">
        <v>986.2</v>
      </c>
      <c r="D35" s="418">
        <v>985.31666666666661</v>
      </c>
      <c r="E35" s="418">
        <v>978.33333333333326</v>
      </c>
      <c r="F35" s="418">
        <v>970.4666666666667</v>
      </c>
      <c r="G35" s="418">
        <v>963.48333333333335</v>
      </c>
      <c r="H35" s="418">
        <v>993.18333333333317</v>
      </c>
      <c r="I35" s="418">
        <v>1000.1666666666665</v>
      </c>
      <c r="J35" s="418">
        <v>1008.0333333333331</v>
      </c>
      <c r="K35" s="417">
        <v>992.3</v>
      </c>
      <c r="L35" s="417">
        <v>977.45</v>
      </c>
      <c r="M35" s="417">
        <v>1.2348699999999999</v>
      </c>
    </row>
    <row r="36" spans="1:13">
      <c r="A36" s="245">
        <v>26</v>
      </c>
      <c r="B36" s="419" t="s">
        <v>226</v>
      </c>
      <c r="C36" s="417">
        <v>3313</v>
      </c>
      <c r="D36" s="418">
        <v>3305.9166666666665</v>
      </c>
      <c r="E36" s="418">
        <v>3282.1333333333332</v>
      </c>
      <c r="F36" s="418">
        <v>3251.2666666666669</v>
      </c>
      <c r="G36" s="418">
        <v>3227.4833333333336</v>
      </c>
      <c r="H36" s="418">
        <v>3336.7833333333328</v>
      </c>
      <c r="I36" s="418">
        <v>3360.5666666666666</v>
      </c>
      <c r="J36" s="418">
        <v>3391.4333333333325</v>
      </c>
      <c r="K36" s="417">
        <v>3329.7</v>
      </c>
      <c r="L36" s="417">
        <v>3275.05</v>
      </c>
      <c r="M36" s="417">
        <v>1.1593899999999999</v>
      </c>
    </row>
    <row r="37" spans="1:13">
      <c r="A37" s="245">
        <v>27</v>
      </c>
      <c r="B37" s="419" t="s">
        <v>720</v>
      </c>
      <c r="C37" s="417">
        <v>3653.2</v>
      </c>
      <c r="D37" s="418">
        <v>3674.6666666666665</v>
      </c>
      <c r="E37" s="418">
        <v>3619.5333333333328</v>
      </c>
      <c r="F37" s="418">
        <v>3585.8666666666663</v>
      </c>
      <c r="G37" s="418">
        <v>3530.7333333333327</v>
      </c>
      <c r="H37" s="418">
        <v>3708.333333333333</v>
      </c>
      <c r="I37" s="418">
        <v>3763.4666666666672</v>
      </c>
      <c r="J37" s="418">
        <v>3797.1333333333332</v>
      </c>
      <c r="K37" s="417">
        <v>3729.8</v>
      </c>
      <c r="L37" s="417">
        <v>3641</v>
      </c>
      <c r="M37" s="417">
        <v>0.56359000000000004</v>
      </c>
    </row>
    <row r="38" spans="1:13">
      <c r="A38" s="245">
        <v>28</v>
      </c>
      <c r="B38" s="419" t="s">
        <v>778</v>
      </c>
      <c r="C38" s="417">
        <v>26.65</v>
      </c>
      <c r="D38" s="418">
        <v>26.766666666666666</v>
      </c>
      <c r="E38" s="418">
        <v>26.43333333333333</v>
      </c>
      <c r="F38" s="418">
        <v>26.216666666666665</v>
      </c>
      <c r="G38" s="418">
        <v>25.883333333333329</v>
      </c>
      <c r="H38" s="418">
        <v>26.983333333333331</v>
      </c>
      <c r="I38" s="418">
        <v>27.316666666666666</v>
      </c>
      <c r="J38" s="418">
        <v>27.533333333333331</v>
      </c>
      <c r="K38" s="417">
        <v>27.1</v>
      </c>
      <c r="L38" s="417">
        <v>26.55</v>
      </c>
      <c r="M38" s="417">
        <v>47.255699999999997</v>
      </c>
    </row>
    <row r="39" spans="1:13">
      <c r="A39" s="245">
        <v>29</v>
      </c>
      <c r="B39" s="419" t="s">
        <v>44</v>
      </c>
      <c r="C39" s="417">
        <v>738.35</v>
      </c>
      <c r="D39" s="418">
        <v>739.2833333333333</v>
      </c>
      <c r="E39" s="418">
        <v>734.06666666666661</v>
      </c>
      <c r="F39" s="418">
        <v>729.7833333333333</v>
      </c>
      <c r="G39" s="418">
        <v>724.56666666666661</v>
      </c>
      <c r="H39" s="418">
        <v>743.56666666666661</v>
      </c>
      <c r="I39" s="418">
        <v>748.7833333333333</v>
      </c>
      <c r="J39" s="418">
        <v>753.06666666666661</v>
      </c>
      <c r="K39" s="417">
        <v>744.5</v>
      </c>
      <c r="L39" s="417">
        <v>735</v>
      </c>
      <c r="M39" s="417">
        <v>12.19238</v>
      </c>
    </row>
    <row r="40" spans="1:13">
      <c r="A40" s="245">
        <v>30</v>
      </c>
      <c r="B40" s="419" t="s">
        <v>296</v>
      </c>
      <c r="C40" s="417">
        <v>3006.65</v>
      </c>
      <c r="D40" s="418">
        <v>3007.25</v>
      </c>
      <c r="E40" s="418">
        <v>2979.4</v>
      </c>
      <c r="F40" s="418">
        <v>2952.15</v>
      </c>
      <c r="G40" s="418">
        <v>2924.3</v>
      </c>
      <c r="H40" s="418">
        <v>3034.5</v>
      </c>
      <c r="I40" s="418">
        <v>3062.3500000000004</v>
      </c>
      <c r="J40" s="418">
        <v>3089.6</v>
      </c>
      <c r="K40" s="417">
        <v>3035.1</v>
      </c>
      <c r="L40" s="417">
        <v>2980</v>
      </c>
      <c r="M40" s="417">
        <v>0.67434000000000005</v>
      </c>
    </row>
    <row r="41" spans="1:13">
      <c r="A41" s="245">
        <v>31</v>
      </c>
      <c r="B41" s="419" t="s">
        <v>45</v>
      </c>
      <c r="C41" s="417">
        <v>357.45</v>
      </c>
      <c r="D41" s="418">
        <v>355.55</v>
      </c>
      <c r="E41" s="418">
        <v>352.55</v>
      </c>
      <c r="F41" s="418">
        <v>347.65</v>
      </c>
      <c r="G41" s="418">
        <v>344.65</v>
      </c>
      <c r="H41" s="418">
        <v>360.45000000000005</v>
      </c>
      <c r="I41" s="418">
        <v>363.45000000000005</v>
      </c>
      <c r="J41" s="418">
        <v>368.35000000000008</v>
      </c>
      <c r="K41" s="417">
        <v>358.55</v>
      </c>
      <c r="L41" s="417">
        <v>350.65</v>
      </c>
      <c r="M41" s="417">
        <v>43.342210000000001</v>
      </c>
    </row>
    <row r="42" spans="1:13">
      <c r="A42" s="245">
        <v>32</v>
      </c>
      <c r="B42" s="419" t="s">
        <v>877</v>
      </c>
      <c r="C42" s="417">
        <v>935.45</v>
      </c>
      <c r="D42" s="418">
        <v>935.81666666666661</v>
      </c>
      <c r="E42" s="418">
        <v>887.63333333333321</v>
      </c>
      <c r="F42" s="418">
        <v>839.81666666666661</v>
      </c>
      <c r="G42" s="418">
        <v>791.63333333333321</v>
      </c>
      <c r="H42" s="418">
        <v>983.63333333333321</v>
      </c>
      <c r="I42" s="418">
        <v>1031.8166666666666</v>
      </c>
      <c r="J42" s="418">
        <v>1079.6333333333332</v>
      </c>
      <c r="K42" s="417">
        <v>984</v>
      </c>
      <c r="L42" s="417">
        <v>888</v>
      </c>
      <c r="M42" s="417">
        <v>26.10455</v>
      </c>
    </row>
    <row r="43" spans="1:13">
      <c r="A43" s="245">
        <v>33</v>
      </c>
      <c r="B43" s="419" t="s">
        <v>46</v>
      </c>
      <c r="C43" s="417">
        <v>3715.6</v>
      </c>
      <c r="D43" s="418">
        <v>3723.6666666666665</v>
      </c>
      <c r="E43" s="418">
        <v>3689.5333333333328</v>
      </c>
      <c r="F43" s="418">
        <v>3663.4666666666662</v>
      </c>
      <c r="G43" s="418">
        <v>3629.3333333333326</v>
      </c>
      <c r="H43" s="418">
        <v>3749.7333333333331</v>
      </c>
      <c r="I43" s="418">
        <v>3783.8666666666672</v>
      </c>
      <c r="J43" s="418">
        <v>3809.9333333333334</v>
      </c>
      <c r="K43" s="417">
        <v>3757.8</v>
      </c>
      <c r="L43" s="417">
        <v>3697.6</v>
      </c>
      <c r="M43" s="417">
        <v>4.6600200000000003</v>
      </c>
    </row>
    <row r="44" spans="1:13">
      <c r="A44" s="245">
        <v>34</v>
      </c>
      <c r="B44" s="419" t="s">
        <v>47</v>
      </c>
      <c r="C44" s="417">
        <v>231.1</v>
      </c>
      <c r="D44" s="418">
        <v>230.03333333333333</v>
      </c>
      <c r="E44" s="418">
        <v>228.56666666666666</v>
      </c>
      <c r="F44" s="418">
        <v>226.03333333333333</v>
      </c>
      <c r="G44" s="418">
        <v>224.56666666666666</v>
      </c>
      <c r="H44" s="418">
        <v>232.56666666666666</v>
      </c>
      <c r="I44" s="418">
        <v>234.0333333333333</v>
      </c>
      <c r="J44" s="418">
        <v>236.56666666666666</v>
      </c>
      <c r="K44" s="417">
        <v>231.5</v>
      </c>
      <c r="L44" s="417">
        <v>227.5</v>
      </c>
      <c r="M44" s="417">
        <v>24.803840000000001</v>
      </c>
    </row>
    <row r="45" spans="1:13">
      <c r="A45" s="245">
        <v>35</v>
      </c>
      <c r="B45" s="419" t="s">
        <v>878</v>
      </c>
      <c r="C45" s="417">
        <v>360.75</v>
      </c>
      <c r="D45" s="418">
        <v>361.31666666666666</v>
      </c>
      <c r="E45" s="418">
        <v>354.63333333333333</v>
      </c>
      <c r="F45" s="418">
        <v>348.51666666666665</v>
      </c>
      <c r="G45" s="418">
        <v>341.83333333333331</v>
      </c>
      <c r="H45" s="418">
        <v>367.43333333333334</v>
      </c>
      <c r="I45" s="418">
        <v>374.11666666666662</v>
      </c>
      <c r="J45" s="418">
        <v>380.23333333333335</v>
      </c>
      <c r="K45" s="417">
        <v>368</v>
      </c>
      <c r="L45" s="417">
        <v>355.2</v>
      </c>
      <c r="M45" s="417">
        <v>1.2929900000000001</v>
      </c>
    </row>
    <row r="46" spans="1:13">
      <c r="A46" s="245">
        <v>36</v>
      </c>
      <c r="B46" s="419" t="s">
        <v>48</v>
      </c>
      <c r="C46" s="417">
        <v>123.55</v>
      </c>
      <c r="D46" s="418">
        <v>123.16666666666667</v>
      </c>
      <c r="E46" s="418">
        <v>122.38333333333334</v>
      </c>
      <c r="F46" s="418">
        <v>121.21666666666667</v>
      </c>
      <c r="G46" s="418">
        <v>120.43333333333334</v>
      </c>
      <c r="H46" s="418">
        <v>124.33333333333334</v>
      </c>
      <c r="I46" s="418">
        <v>125.11666666666667</v>
      </c>
      <c r="J46" s="418">
        <v>126.28333333333335</v>
      </c>
      <c r="K46" s="417">
        <v>123.95</v>
      </c>
      <c r="L46" s="417">
        <v>122</v>
      </c>
      <c r="M46" s="417">
        <v>71.607960000000006</v>
      </c>
    </row>
    <row r="47" spans="1:13">
      <c r="A47" s="245">
        <v>37</v>
      </c>
      <c r="B47" s="419" t="s">
        <v>297</v>
      </c>
      <c r="C47" s="417">
        <v>110.05</v>
      </c>
      <c r="D47" s="418">
        <v>110.21666666666665</v>
      </c>
      <c r="E47" s="418">
        <v>108.93333333333331</v>
      </c>
      <c r="F47" s="418">
        <v>107.81666666666665</v>
      </c>
      <c r="G47" s="418">
        <v>106.5333333333333</v>
      </c>
      <c r="H47" s="418">
        <v>111.33333333333331</v>
      </c>
      <c r="I47" s="418">
        <v>112.61666666666665</v>
      </c>
      <c r="J47" s="418">
        <v>113.73333333333332</v>
      </c>
      <c r="K47" s="417">
        <v>111.5</v>
      </c>
      <c r="L47" s="417">
        <v>109.1</v>
      </c>
      <c r="M47" s="417">
        <v>13.91136</v>
      </c>
    </row>
    <row r="48" spans="1:13">
      <c r="A48" s="245">
        <v>38</v>
      </c>
      <c r="B48" s="419" t="s">
        <v>50</v>
      </c>
      <c r="C48" s="417">
        <v>3040.1</v>
      </c>
      <c r="D48" s="418">
        <v>3040.1166666666668</v>
      </c>
      <c r="E48" s="418">
        <v>3011.2333333333336</v>
      </c>
      <c r="F48" s="418">
        <v>2982.3666666666668</v>
      </c>
      <c r="G48" s="418">
        <v>2953.4833333333336</v>
      </c>
      <c r="H48" s="418">
        <v>3068.9833333333336</v>
      </c>
      <c r="I48" s="418">
        <v>3097.8666666666668</v>
      </c>
      <c r="J48" s="418">
        <v>3126.7333333333336</v>
      </c>
      <c r="K48" s="417">
        <v>3069</v>
      </c>
      <c r="L48" s="417">
        <v>3011.25</v>
      </c>
      <c r="M48" s="417">
        <v>12.348649999999999</v>
      </c>
    </row>
    <row r="49" spans="1:13">
      <c r="A49" s="245">
        <v>39</v>
      </c>
      <c r="B49" s="419" t="s">
        <v>298</v>
      </c>
      <c r="C49" s="417">
        <v>151.5</v>
      </c>
      <c r="D49" s="418">
        <v>152.5</v>
      </c>
      <c r="E49" s="418">
        <v>149.94999999999999</v>
      </c>
      <c r="F49" s="418">
        <v>148.39999999999998</v>
      </c>
      <c r="G49" s="418">
        <v>145.84999999999997</v>
      </c>
      <c r="H49" s="418">
        <v>154.05000000000001</v>
      </c>
      <c r="I49" s="418">
        <v>156.60000000000002</v>
      </c>
      <c r="J49" s="418">
        <v>158.15000000000003</v>
      </c>
      <c r="K49" s="417">
        <v>155.05000000000001</v>
      </c>
      <c r="L49" s="417">
        <v>150.94999999999999</v>
      </c>
      <c r="M49" s="417">
        <v>4.2728599999999997</v>
      </c>
    </row>
    <row r="50" spans="1:13">
      <c r="A50" s="245">
        <v>40</v>
      </c>
      <c r="B50" s="419" t="s">
        <v>299</v>
      </c>
      <c r="C50" s="417">
        <v>3611.65</v>
      </c>
      <c r="D50" s="418">
        <v>3616.2166666666667</v>
      </c>
      <c r="E50" s="418">
        <v>3598.0833333333335</v>
      </c>
      <c r="F50" s="418">
        <v>3584.5166666666669</v>
      </c>
      <c r="G50" s="418">
        <v>3566.3833333333337</v>
      </c>
      <c r="H50" s="418">
        <v>3629.7833333333333</v>
      </c>
      <c r="I50" s="418">
        <v>3647.9166666666665</v>
      </c>
      <c r="J50" s="418">
        <v>3661.4833333333331</v>
      </c>
      <c r="K50" s="417">
        <v>3634.35</v>
      </c>
      <c r="L50" s="417">
        <v>3602.65</v>
      </c>
      <c r="M50" s="417">
        <v>7.9250000000000001E-2</v>
      </c>
    </row>
    <row r="51" spans="1:13">
      <c r="A51" s="245">
        <v>41</v>
      </c>
      <c r="B51" s="419" t="s">
        <v>300</v>
      </c>
      <c r="C51" s="417">
        <v>2031</v>
      </c>
      <c r="D51" s="418">
        <v>2044.3666666666668</v>
      </c>
      <c r="E51" s="418">
        <v>2003.5333333333338</v>
      </c>
      <c r="F51" s="418">
        <v>1976.0666666666671</v>
      </c>
      <c r="G51" s="418">
        <v>1935.233333333334</v>
      </c>
      <c r="H51" s="418">
        <v>2071.8333333333335</v>
      </c>
      <c r="I51" s="418">
        <v>2112.6666666666665</v>
      </c>
      <c r="J51" s="418">
        <v>2140.1333333333332</v>
      </c>
      <c r="K51" s="417">
        <v>2085.1999999999998</v>
      </c>
      <c r="L51" s="417">
        <v>2016.9</v>
      </c>
      <c r="M51" s="417">
        <v>1.8120400000000001</v>
      </c>
    </row>
    <row r="52" spans="1:13">
      <c r="A52" s="245">
        <v>42</v>
      </c>
      <c r="B52" s="419" t="s">
        <v>301</v>
      </c>
      <c r="C52" s="417">
        <v>9293.25</v>
      </c>
      <c r="D52" s="418">
        <v>9307.6833333333325</v>
      </c>
      <c r="E52" s="418">
        <v>9235.616666666665</v>
      </c>
      <c r="F52" s="418">
        <v>9177.9833333333318</v>
      </c>
      <c r="G52" s="418">
        <v>9105.9166666666642</v>
      </c>
      <c r="H52" s="418">
        <v>9365.3166666666657</v>
      </c>
      <c r="I52" s="418">
        <v>9437.383333333335</v>
      </c>
      <c r="J52" s="418">
        <v>9495.0166666666664</v>
      </c>
      <c r="K52" s="417">
        <v>9379.75</v>
      </c>
      <c r="L52" s="417">
        <v>9250.0499999999993</v>
      </c>
      <c r="M52" s="417">
        <v>0.16725000000000001</v>
      </c>
    </row>
    <row r="53" spans="1:13">
      <c r="A53" s="245">
        <v>43</v>
      </c>
      <c r="B53" s="419" t="s">
        <v>52</v>
      </c>
      <c r="C53" s="417">
        <v>965.2</v>
      </c>
      <c r="D53" s="418">
        <v>969.5333333333333</v>
      </c>
      <c r="E53" s="418">
        <v>957.66666666666663</v>
      </c>
      <c r="F53" s="418">
        <v>950.13333333333333</v>
      </c>
      <c r="G53" s="418">
        <v>938.26666666666665</v>
      </c>
      <c r="H53" s="418">
        <v>977.06666666666661</v>
      </c>
      <c r="I53" s="418">
        <v>988.93333333333339</v>
      </c>
      <c r="J53" s="418">
        <v>996.46666666666658</v>
      </c>
      <c r="K53" s="417">
        <v>981.4</v>
      </c>
      <c r="L53" s="417">
        <v>962</v>
      </c>
      <c r="M53" s="417">
        <v>16.20439</v>
      </c>
    </row>
    <row r="54" spans="1:13">
      <c r="A54" s="245">
        <v>44</v>
      </c>
      <c r="B54" s="419" t="s">
        <v>302</v>
      </c>
      <c r="C54" s="417">
        <v>624.79999999999995</v>
      </c>
      <c r="D54" s="418">
        <v>629.31666666666672</v>
      </c>
      <c r="E54" s="418">
        <v>604.53333333333342</v>
      </c>
      <c r="F54" s="418">
        <v>584.26666666666665</v>
      </c>
      <c r="G54" s="418">
        <v>559.48333333333335</v>
      </c>
      <c r="H54" s="418">
        <v>649.58333333333348</v>
      </c>
      <c r="I54" s="418">
        <v>674.36666666666679</v>
      </c>
      <c r="J54" s="418">
        <v>694.63333333333355</v>
      </c>
      <c r="K54" s="417">
        <v>654.1</v>
      </c>
      <c r="L54" s="417">
        <v>609.04999999999995</v>
      </c>
      <c r="M54" s="417">
        <v>21.786490000000001</v>
      </c>
    </row>
    <row r="55" spans="1:13">
      <c r="A55" s="245">
        <v>45</v>
      </c>
      <c r="B55" s="419" t="s">
        <v>227</v>
      </c>
      <c r="C55" s="417">
        <v>3396.4</v>
      </c>
      <c r="D55" s="418">
        <v>3374.7999999999997</v>
      </c>
      <c r="E55" s="418">
        <v>3347.5999999999995</v>
      </c>
      <c r="F55" s="418">
        <v>3298.7999999999997</v>
      </c>
      <c r="G55" s="418">
        <v>3271.5999999999995</v>
      </c>
      <c r="H55" s="418">
        <v>3423.5999999999995</v>
      </c>
      <c r="I55" s="418">
        <v>3450.7999999999993</v>
      </c>
      <c r="J55" s="418">
        <v>3499.5999999999995</v>
      </c>
      <c r="K55" s="417">
        <v>3402</v>
      </c>
      <c r="L55" s="417">
        <v>3326</v>
      </c>
      <c r="M55" s="417">
        <v>2.7602099999999998</v>
      </c>
    </row>
    <row r="56" spans="1:13">
      <c r="A56" s="245">
        <v>46</v>
      </c>
      <c r="B56" s="419" t="s">
        <v>54</v>
      </c>
      <c r="C56" s="417">
        <v>762.9</v>
      </c>
      <c r="D56" s="418">
        <v>759.7166666666667</v>
      </c>
      <c r="E56" s="418">
        <v>755.43333333333339</v>
      </c>
      <c r="F56" s="418">
        <v>747.9666666666667</v>
      </c>
      <c r="G56" s="418">
        <v>743.68333333333339</v>
      </c>
      <c r="H56" s="418">
        <v>767.18333333333339</v>
      </c>
      <c r="I56" s="418">
        <v>771.4666666666667</v>
      </c>
      <c r="J56" s="418">
        <v>778.93333333333339</v>
      </c>
      <c r="K56" s="417">
        <v>764</v>
      </c>
      <c r="L56" s="417">
        <v>752.25</v>
      </c>
      <c r="M56" s="417">
        <v>35.73368</v>
      </c>
    </row>
    <row r="57" spans="1:13">
      <c r="A57" s="245">
        <v>47</v>
      </c>
      <c r="B57" s="419" t="s">
        <v>303</v>
      </c>
      <c r="C57" s="417">
        <v>2632.35</v>
      </c>
      <c r="D57" s="418">
        <v>2631.6166666666668</v>
      </c>
      <c r="E57" s="418">
        <v>2581.2333333333336</v>
      </c>
      <c r="F57" s="418">
        <v>2530.1166666666668</v>
      </c>
      <c r="G57" s="418">
        <v>2479.7333333333336</v>
      </c>
      <c r="H57" s="418">
        <v>2682.7333333333336</v>
      </c>
      <c r="I57" s="418">
        <v>2733.1166666666668</v>
      </c>
      <c r="J57" s="418">
        <v>2784.2333333333336</v>
      </c>
      <c r="K57" s="417">
        <v>2682</v>
      </c>
      <c r="L57" s="417">
        <v>2580.5</v>
      </c>
      <c r="M57" s="417">
        <v>0.53949999999999998</v>
      </c>
    </row>
    <row r="58" spans="1:13">
      <c r="A58" s="245">
        <v>48</v>
      </c>
      <c r="B58" s="419" t="s">
        <v>304</v>
      </c>
      <c r="C58" s="417">
        <v>1323.5</v>
      </c>
      <c r="D58" s="418">
        <v>1330.7</v>
      </c>
      <c r="E58" s="418">
        <v>1299.3000000000002</v>
      </c>
      <c r="F58" s="418">
        <v>1275.1000000000001</v>
      </c>
      <c r="G58" s="418">
        <v>1243.7000000000003</v>
      </c>
      <c r="H58" s="418">
        <v>1354.9</v>
      </c>
      <c r="I58" s="418">
        <v>1386.3000000000002</v>
      </c>
      <c r="J58" s="418">
        <v>1410.5</v>
      </c>
      <c r="K58" s="417">
        <v>1362.1</v>
      </c>
      <c r="L58" s="417">
        <v>1306.5</v>
      </c>
      <c r="M58" s="417">
        <v>10.10018</v>
      </c>
    </row>
    <row r="59" spans="1:13">
      <c r="A59" s="245">
        <v>49</v>
      </c>
      <c r="B59" s="419" t="s">
        <v>305</v>
      </c>
      <c r="C59" s="417">
        <v>958.55</v>
      </c>
      <c r="D59" s="418">
        <v>959</v>
      </c>
      <c r="E59" s="418">
        <v>949.65</v>
      </c>
      <c r="F59" s="418">
        <v>940.75</v>
      </c>
      <c r="G59" s="418">
        <v>931.4</v>
      </c>
      <c r="H59" s="418">
        <v>967.9</v>
      </c>
      <c r="I59" s="418">
        <v>977.24999999999989</v>
      </c>
      <c r="J59" s="418">
        <v>986.15</v>
      </c>
      <c r="K59" s="417">
        <v>968.35</v>
      </c>
      <c r="L59" s="417">
        <v>950.1</v>
      </c>
      <c r="M59" s="417">
        <v>5.0743999999999998</v>
      </c>
    </row>
    <row r="60" spans="1:13" ht="12" customHeight="1">
      <c r="A60" s="245">
        <v>50</v>
      </c>
      <c r="B60" s="419" t="s">
        <v>55</v>
      </c>
      <c r="C60" s="417">
        <v>4188.25</v>
      </c>
      <c r="D60" s="418">
        <v>4194.083333333333</v>
      </c>
      <c r="E60" s="418">
        <v>4164.1666666666661</v>
      </c>
      <c r="F60" s="418">
        <v>4140.083333333333</v>
      </c>
      <c r="G60" s="418">
        <v>4110.1666666666661</v>
      </c>
      <c r="H60" s="418">
        <v>4218.1666666666661</v>
      </c>
      <c r="I60" s="418">
        <v>4248.0833333333321</v>
      </c>
      <c r="J60" s="418">
        <v>4272.1666666666661</v>
      </c>
      <c r="K60" s="417">
        <v>4224</v>
      </c>
      <c r="L60" s="417">
        <v>4170</v>
      </c>
      <c r="M60" s="417">
        <v>3.92794</v>
      </c>
    </row>
    <row r="61" spans="1:13">
      <c r="A61" s="245">
        <v>51</v>
      </c>
      <c r="B61" s="419" t="s">
        <v>306</v>
      </c>
      <c r="C61" s="417">
        <v>296.75</v>
      </c>
      <c r="D61" s="418">
        <v>297.11666666666667</v>
      </c>
      <c r="E61" s="418">
        <v>289.78333333333336</v>
      </c>
      <c r="F61" s="418">
        <v>282.81666666666666</v>
      </c>
      <c r="G61" s="418">
        <v>275.48333333333335</v>
      </c>
      <c r="H61" s="418">
        <v>304.08333333333337</v>
      </c>
      <c r="I61" s="418">
        <v>311.41666666666663</v>
      </c>
      <c r="J61" s="418">
        <v>318.38333333333338</v>
      </c>
      <c r="K61" s="417">
        <v>304.45</v>
      </c>
      <c r="L61" s="417">
        <v>290.14999999999998</v>
      </c>
      <c r="M61" s="417">
        <v>19.5884</v>
      </c>
    </row>
    <row r="62" spans="1:13">
      <c r="A62" s="245">
        <v>52</v>
      </c>
      <c r="B62" s="419" t="s">
        <v>307</v>
      </c>
      <c r="C62" s="417">
        <v>1052.05</v>
      </c>
      <c r="D62" s="418">
        <v>1062.5166666666667</v>
      </c>
      <c r="E62" s="418">
        <v>1031.0333333333333</v>
      </c>
      <c r="F62" s="418">
        <v>1010.0166666666667</v>
      </c>
      <c r="G62" s="418">
        <v>978.5333333333333</v>
      </c>
      <c r="H62" s="418">
        <v>1083.5333333333333</v>
      </c>
      <c r="I62" s="418">
        <v>1115.0166666666664</v>
      </c>
      <c r="J62" s="418">
        <v>1136.0333333333333</v>
      </c>
      <c r="K62" s="417">
        <v>1094</v>
      </c>
      <c r="L62" s="417">
        <v>1041.5</v>
      </c>
      <c r="M62" s="417">
        <v>4.0156799999999997</v>
      </c>
    </row>
    <row r="63" spans="1:13">
      <c r="A63" s="245">
        <v>53</v>
      </c>
      <c r="B63" s="419" t="s">
        <v>58</v>
      </c>
      <c r="C63" s="417">
        <v>6198.6</v>
      </c>
      <c r="D63" s="418">
        <v>6215</v>
      </c>
      <c r="E63" s="418">
        <v>6144</v>
      </c>
      <c r="F63" s="418">
        <v>6089.4</v>
      </c>
      <c r="G63" s="418">
        <v>6018.4</v>
      </c>
      <c r="H63" s="418">
        <v>6269.6</v>
      </c>
      <c r="I63" s="418">
        <v>6340.6</v>
      </c>
      <c r="J63" s="418">
        <v>6395.2000000000007</v>
      </c>
      <c r="K63" s="417">
        <v>6286</v>
      </c>
      <c r="L63" s="417">
        <v>6160.4</v>
      </c>
      <c r="M63" s="417">
        <v>19.47925</v>
      </c>
    </row>
    <row r="64" spans="1:13">
      <c r="A64" s="245">
        <v>54</v>
      </c>
      <c r="B64" s="419" t="s">
        <v>57</v>
      </c>
      <c r="C64" s="417">
        <v>12374.15</v>
      </c>
      <c r="D64" s="418">
        <v>12257.716666666667</v>
      </c>
      <c r="E64" s="418">
        <v>12116.433333333334</v>
      </c>
      <c r="F64" s="418">
        <v>11858.716666666667</v>
      </c>
      <c r="G64" s="418">
        <v>11717.433333333334</v>
      </c>
      <c r="H64" s="418">
        <v>12515.433333333334</v>
      </c>
      <c r="I64" s="418">
        <v>12656.716666666667</v>
      </c>
      <c r="J64" s="418">
        <v>12914.433333333334</v>
      </c>
      <c r="K64" s="417">
        <v>12399</v>
      </c>
      <c r="L64" s="417">
        <v>12000</v>
      </c>
      <c r="M64" s="417">
        <v>4.048</v>
      </c>
    </row>
    <row r="65" spans="1:13">
      <c r="A65" s="245">
        <v>55</v>
      </c>
      <c r="B65" s="419" t="s">
        <v>228</v>
      </c>
      <c r="C65" s="417">
        <v>3785.6</v>
      </c>
      <c r="D65" s="418">
        <v>3796.2166666666667</v>
      </c>
      <c r="E65" s="418">
        <v>3744.4833333333336</v>
      </c>
      <c r="F65" s="418">
        <v>3703.3666666666668</v>
      </c>
      <c r="G65" s="418">
        <v>3651.6333333333337</v>
      </c>
      <c r="H65" s="418">
        <v>3837.3333333333335</v>
      </c>
      <c r="I65" s="418">
        <v>3889.0666666666662</v>
      </c>
      <c r="J65" s="418">
        <v>3930.1833333333334</v>
      </c>
      <c r="K65" s="417">
        <v>3847.95</v>
      </c>
      <c r="L65" s="417">
        <v>3755.1</v>
      </c>
      <c r="M65" s="417">
        <v>0.26556999999999997</v>
      </c>
    </row>
    <row r="66" spans="1:13">
      <c r="A66" s="245">
        <v>56</v>
      </c>
      <c r="B66" s="419" t="s">
        <v>879</v>
      </c>
      <c r="C66" s="417">
        <v>2759.3</v>
      </c>
      <c r="D66" s="418">
        <v>2766.7833333333333</v>
      </c>
      <c r="E66" s="418">
        <v>2738.5666666666666</v>
      </c>
      <c r="F66" s="418">
        <v>2717.8333333333335</v>
      </c>
      <c r="G66" s="418">
        <v>2689.6166666666668</v>
      </c>
      <c r="H66" s="418">
        <v>2787.5166666666664</v>
      </c>
      <c r="I66" s="418">
        <v>2815.7333333333327</v>
      </c>
      <c r="J66" s="418">
        <v>2836.4666666666662</v>
      </c>
      <c r="K66" s="417">
        <v>2795</v>
      </c>
      <c r="L66" s="417">
        <v>2746.05</v>
      </c>
      <c r="M66" s="417">
        <v>0.31435000000000002</v>
      </c>
    </row>
    <row r="67" spans="1:13">
      <c r="A67" s="245">
        <v>57</v>
      </c>
      <c r="B67" s="419" t="s">
        <v>59</v>
      </c>
      <c r="C67" s="417">
        <v>2291.3000000000002</v>
      </c>
      <c r="D67" s="418">
        <v>2298.7333333333336</v>
      </c>
      <c r="E67" s="418">
        <v>2280.5666666666671</v>
      </c>
      <c r="F67" s="418">
        <v>2269.8333333333335</v>
      </c>
      <c r="G67" s="418">
        <v>2251.666666666667</v>
      </c>
      <c r="H67" s="418">
        <v>2309.4666666666672</v>
      </c>
      <c r="I67" s="418">
        <v>2327.6333333333332</v>
      </c>
      <c r="J67" s="418">
        <v>2338.3666666666672</v>
      </c>
      <c r="K67" s="417">
        <v>2316.9</v>
      </c>
      <c r="L67" s="417">
        <v>2288</v>
      </c>
      <c r="M67" s="417">
        <v>2.7560699999999998</v>
      </c>
    </row>
    <row r="68" spans="1:13">
      <c r="A68" s="245">
        <v>58</v>
      </c>
      <c r="B68" s="419" t="s">
        <v>308</v>
      </c>
      <c r="C68" s="417">
        <v>139.55000000000001</v>
      </c>
      <c r="D68" s="418">
        <v>139.91666666666666</v>
      </c>
      <c r="E68" s="418">
        <v>138.13333333333333</v>
      </c>
      <c r="F68" s="418">
        <v>136.71666666666667</v>
      </c>
      <c r="G68" s="418">
        <v>134.93333333333334</v>
      </c>
      <c r="H68" s="418">
        <v>141.33333333333331</v>
      </c>
      <c r="I68" s="418">
        <v>143.11666666666667</v>
      </c>
      <c r="J68" s="418">
        <v>144.5333333333333</v>
      </c>
      <c r="K68" s="417">
        <v>141.69999999999999</v>
      </c>
      <c r="L68" s="417">
        <v>138.5</v>
      </c>
      <c r="M68" s="417">
        <v>3.5131800000000002</v>
      </c>
    </row>
    <row r="69" spans="1:13">
      <c r="A69" s="245">
        <v>59</v>
      </c>
      <c r="B69" s="419" t="s">
        <v>309</v>
      </c>
      <c r="C69" s="417">
        <v>344.25</v>
      </c>
      <c r="D69" s="418">
        <v>341.7</v>
      </c>
      <c r="E69" s="418">
        <v>336.45</v>
      </c>
      <c r="F69" s="418">
        <v>328.65</v>
      </c>
      <c r="G69" s="418">
        <v>323.39999999999998</v>
      </c>
      <c r="H69" s="418">
        <v>349.5</v>
      </c>
      <c r="I69" s="418">
        <v>354.75</v>
      </c>
      <c r="J69" s="418">
        <v>362.55</v>
      </c>
      <c r="K69" s="417">
        <v>346.95</v>
      </c>
      <c r="L69" s="417">
        <v>333.9</v>
      </c>
      <c r="M69" s="417">
        <v>8.2218599999999995</v>
      </c>
    </row>
    <row r="70" spans="1:13">
      <c r="A70" s="245">
        <v>60</v>
      </c>
      <c r="B70" s="419" t="s">
        <v>229</v>
      </c>
      <c r="C70" s="417">
        <v>320.55</v>
      </c>
      <c r="D70" s="418">
        <v>320.41666666666669</v>
      </c>
      <c r="E70" s="418">
        <v>318.13333333333338</v>
      </c>
      <c r="F70" s="418">
        <v>315.7166666666667</v>
      </c>
      <c r="G70" s="418">
        <v>313.43333333333339</v>
      </c>
      <c r="H70" s="418">
        <v>322.83333333333337</v>
      </c>
      <c r="I70" s="418">
        <v>325.11666666666667</v>
      </c>
      <c r="J70" s="418">
        <v>327.53333333333336</v>
      </c>
      <c r="K70" s="417">
        <v>322.7</v>
      </c>
      <c r="L70" s="417">
        <v>318</v>
      </c>
      <c r="M70" s="417">
        <v>41.226370000000003</v>
      </c>
    </row>
    <row r="71" spans="1:13">
      <c r="A71" s="245">
        <v>61</v>
      </c>
      <c r="B71" s="419" t="s">
        <v>60</v>
      </c>
      <c r="C71" s="417">
        <v>86.05</v>
      </c>
      <c r="D71" s="418">
        <v>85.666666666666671</v>
      </c>
      <c r="E71" s="418">
        <v>85.033333333333346</v>
      </c>
      <c r="F71" s="418">
        <v>84.01666666666668</v>
      </c>
      <c r="G71" s="418">
        <v>83.383333333333354</v>
      </c>
      <c r="H71" s="418">
        <v>86.683333333333337</v>
      </c>
      <c r="I71" s="418">
        <v>87.316666666666663</v>
      </c>
      <c r="J71" s="418">
        <v>88.333333333333329</v>
      </c>
      <c r="K71" s="417">
        <v>86.3</v>
      </c>
      <c r="L71" s="417">
        <v>84.65</v>
      </c>
      <c r="M71" s="417">
        <v>233.04711</v>
      </c>
    </row>
    <row r="72" spans="1:13">
      <c r="A72" s="245">
        <v>62</v>
      </c>
      <c r="B72" s="419" t="s">
        <v>61</v>
      </c>
      <c r="C72" s="417">
        <v>76.150000000000006</v>
      </c>
      <c r="D72" s="418">
        <v>76.316666666666677</v>
      </c>
      <c r="E72" s="418">
        <v>75.683333333333351</v>
      </c>
      <c r="F72" s="418">
        <v>75.216666666666669</v>
      </c>
      <c r="G72" s="418">
        <v>74.583333333333343</v>
      </c>
      <c r="H72" s="418">
        <v>76.78333333333336</v>
      </c>
      <c r="I72" s="418">
        <v>77.416666666666686</v>
      </c>
      <c r="J72" s="418">
        <v>77.883333333333368</v>
      </c>
      <c r="K72" s="417">
        <v>76.95</v>
      </c>
      <c r="L72" s="417">
        <v>75.849999999999994</v>
      </c>
      <c r="M72" s="417">
        <v>19.967359999999999</v>
      </c>
    </row>
    <row r="73" spans="1:13">
      <c r="A73" s="245">
        <v>63</v>
      </c>
      <c r="B73" s="419" t="s">
        <v>310</v>
      </c>
      <c r="C73" s="417">
        <v>25.2</v>
      </c>
      <c r="D73" s="418">
        <v>25.333333333333332</v>
      </c>
      <c r="E73" s="418">
        <v>25.016666666666666</v>
      </c>
      <c r="F73" s="418">
        <v>24.833333333333332</v>
      </c>
      <c r="G73" s="418">
        <v>24.516666666666666</v>
      </c>
      <c r="H73" s="418">
        <v>25.516666666666666</v>
      </c>
      <c r="I73" s="418">
        <v>25.833333333333336</v>
      </c>
      <c r="J73" s="418">
        <v>26.016666666666666</v>
      </c>
      <c r="K73" s="417">
        <v>25.65</v>
      </c>
      <c r="L73" s="417">
        <v>25.15</v>
      </c>
      <c r="M73" s="417">
        <v>41.556840000000001</v>
      </c>
    </row>
    <row r="74" spans="1:13">
      <c r="A74" s="245">
        <v>64</v>
      </c>
      <c r="B74" s="419" t="s">
        <v>62</v>
      </c>
      <c r="C74" s="417">
        <v>1577</v>
      </c>
      <c r="D74" s="418">
        <v>1581.2666666666667</v>
      </c>
      <c r="E74" s="418">
        <v>1564.7333333333333</v>
      </c>
      <c r="F74" s="418">
        <v>1552.4666666666667</v>
      </c>
      <c r="G74" s="418">
        <v>1535.9333333333334</v>
      </c>
      <c r="H74" s="418">
        <v>1593.5333333333333</v>
      </c>
      <c r="I74" s="418">
        <v>1610.0666666666666</v>
      </c>
      <c r="J74" s="418">
        <v>1622.3333333333333</v>
      </c>
      <c r="K74" s="417">
        <v>1597.8</v>
      </c>
      <c r="L74" s="417">
        <v>1569</v>
      </c>
      <c r="M74" s="417">
        <v>2.5596100000000002</v>
      </c>
    </row>
    <row r="75" spans="1:13">
      <c r="A75" s="245">
        <v>65</v>
      </c>
      <c r="B75" s="419" t="s">
        <v>311</v>
      </c>
      <c r="C75" s="417">
        <v>5666.4</v>
      </c>
      <c r="D75" s="418">
        <v>5663.8</v>
      </c>
      <c r="E75" s="418">
        <v>5627.6</v>
      </c>
      <c r="F75" s="418">
        <v>5588.8</v>
      </c>
      <c r="G75" s="418">
        <v>5552.6</v>
      </c>
      <c r="H75" s="418">
        <v>5702.6</v>
      </c>
      <c r="I75" s="418">
        <v>5738.7999999999993</v>
      </c>
      <c r="J75" s="418">
        <v>5777.6</v>
      </c>
      <c r="K75" s="417">
        <v>5700</v>
      </c>
      <c r="L75" s="417">
        <v>5625</v>
      </c>
      <c r="M75" s="417">
        <v>9.11E-2</v>
      </c>
    </row>
    <row r="76" spans="1:13" s="13" customFormat="1">
      <c r="A76" s="245">
        <v>66</v>
      </c>
      <c r="B76" s="419" t="s">
        <v>65</v>
      </c>
      <c r="C76" s="417">
        <v>846.15</v>
      </c>
      <c r="D76" s="418">
        <v>836.75</v>
      </c>
      <c r="E76" s="418">
        <v>823.5</v>
      </c>
      <c r="F76" s="418">
        <v>800.85</v>
      </c>
      <c r="G76" s="418">
        <v>787.6</v>
      </c>
      <c r="H76" s="418">
        <v>859.4</v>
      </c>
      <c r="I76" s="418">
        <v>872.65</v>
      </c>
      <c r="J76" s="418">
        <v>895.3</v>
      </c>
      <c r="K76" s="417">
        <v>850</v>
      </c>
      <c r="L76" s="417">
        <v>814.1</v>
      </c>
      <c r="M76" s="417">
        <v>28.809349999999998</v>
      </c>
    </row>
    <row r="77" spans="1:13" s="13" customFormat="1">
      <c r="A77" s="245">
        <v>67</v>
      </c>
      <c r="B77" s="419" t="s">
        <v>312</v>
      </c>
      <c r="C77" s="417">
        <v>375.05</v>
      </c>
      <c r="D77" s="418">
        <v>373.91666666666669</v>
      </c>
      <c r="E77" s="418">
        <v>371.03333333333336</v>
      </c>
      <c r="F77" s="418">
        <v>367.01666666666665</v>
      </c>
      <c r="G77" s="418">
        <v>364.13333333333333</v>
      </c>
      <c r="H77" s="418">
        <v>377.93333333333339</v>
      </c>
      <c r="I77" s="418">
        <v>380.81666666666672</v>
      </c>
      <c r="J77" s="418">
        <v>384.83333333333343</v>
      </c>
      <c r="K77" s="417">
        <v>376.8</v>
      </c>
      <c r="L77" s="417">
        <v>369.9</v>
      </c>
      <c r="M77" s="417">
        <v>2.1338699999999999</v>
      </c>
    </row>
    <row r="78" spans="1:13" s="13" customFormat="1">
      <c r="A78" s="245">
        <v>68</v>
      </c>
      <c r="B78" s="419" t="s">
        <v>64</v>
      </c>
      <c r="C78" s="417">
        <v>182.9</v>
      </c>
      <c r="D78" s="418">
        <v>181.73333333333335</v>
      </c>
      <c r="E78" s="418">
        <v>180.06666666666669</v>
      </c>
      <c r="F78" s="418">
        <v>177.23333333333335</v>
      </c>
      <c r="G78" s="418">
        <v>175.56666666666669</v>
      </c>
      <c r="H78" s="418">
        <v>184.56666666666669</v>
      </c>
      <c r="I78" s="418">
        <v>186.23333333333332</v>
      </c>
      <c r="J78" s="418">
        <v>189.06666666666669</v>
      </c>
      <c r="K78" s="417">
        <v>183.4</v>
      </c>
      <c r="L78" s="417">
        <v>178.9</v>
      </c>
      <c r="M78" s="417">
        <v>59.449800000000003</v>
      </c>
    </row>
    <row r="79" spans="1:13" s="13" customFormat="1">
      <c r="A79" s="245">
        <v>69</v>
      </c>
      <c r="B79" s="419" t="s">
        <v>66</v>
      </c>
      <c r="C79" s="417">
        <v>806.3</v>
      </c>
      <c r="D79" s="418">
        <v>794.65</v>
      </c>
      <c r="E79" s="418">
        <v>779.65</v>
      </c>
      <c r="F79" s="418">
        <v>753</v>
      </c>
      <c r="G79" s="418">
        <v>738</v>
      </c>
      <c r="H79" s="418">
        <v>821.3</v>
      </c>
      <c r="I79" s="418">
        <v>836.3</v>
      </c>
      <c r="J79" s="418">
        <v>862.94999999999993</v>
      </c>
      <c r="K79" s="417">
        <v>809.65</v>
      </c>
      <c r="L79" s="417">
        <v>768</v>
      </c>
      <c r="M79" s="417">
        <v>76.742329999999995</v>
      </c>
    </row>
    <row r="80" spans="1:13" s="13" customFormat="1">
      <c r="A80" s="245">
        <v>70</v>
      </c>
      <c r="B80" s="419" t="s">
        <v>69</v>
      </c>
      <c r="C80" s="417">
        <v>67.8</v>
      </c>
      <c r="D80" s="418">
        <v>66.63333333333334</v>
      </c>
      <c r="E80" s="418">
        <v>65.066666666666677</v>
      </c>
      <c r="F80" s="418">
        <v>62.333333333333336</v>
      </c>
      <c r="G80" s="418">
        <v>60.766666666666673</v>
      </c>
      <c r="H80" s="418">
        <v>69.366666666666674</v>
      </c>
      <c r="I80" s="418">
        <v>70.933333333333337</v>
      </c>
      <c r="J80" s="418">
        <v>73.666666666666686</v>
      </c>
      <c r="K80" s="417">
        <v>68.2</v>
      </c>
      <c r="L80" s="417">
        <v>63.9</v>
      </c>
      <c r="M80" s="417">
        <v>1076.1024500000001</v>
      </c>
    </row>
    <row r="81" spans="1:13" s="13" customFormat="1">
      <c r="A81" s="245">
        <v>71</v>
      </c>
      <c r="B81" s="419" t="s">
        <v>73</v>
      </c>
      <c r="C81" s="417">
        <v>460.5</v>
      </c>
      <c r="D81" s="418">
        <v>458.11666666666662</v>
      </c>
      <c r="E81" s="418">
        <v>454.83333333333326</v>
      </c>
      <c r="F81" s="418">
        <v>449.16666666666663</v>
      </c>
      <c r="G81" s="418">
        <v>445.88333333333327</v>
      </c>
      <c r="H81" s="418">
        <v>463.78333333333325</v>
      </c>
      <c r="I81" s="418">
        <v>467.06666666666666</v>
      </c>
      <c r="J81" s="418">
        <v>472.73333333333323</v>
      </c>
      <c r="K81" s="417">
        <v>461.4</v>
      </c>
      <c r="L81" s="417">
        <v>452.45</v>
      </c>
      <c r="M81" s="417">
        <v>30.0029</v>
      </c>
    </row>
    <row r="82" spans="1:13" s="13" customFormat="1">
      <c r="A82" s="245">
        <v>72</v>
      </c>
      <c r="B82" s="419" t="s">
        <v>721</v>
      </c>
      <c r="C82" s="417">
        <v>13419.35</v>
      </c>
      <c r="D82" s="418">
        <v>13448.816666666666</v>
      </c>
      <c r="E82" s="418">
        <v>13308.633333333331</v>
      </c>
      <c r="F82" s="418">
        <v>13197.916666666666</v>
      </c>
      <c r="G82" s="418">
        <v>13057.733333333332</v>
      </c>
      <c r="H82" s="418">
        <v>13559.533333333331</v>
      </c>
      <c r="I82" s="418">
        <v>13699.716666666665</v>
      </c>
      <c r="J82" s="418">
        <v>13810.433333333331</v>
      </c>
      <c r="K82" s="417">
        <v>13589</v>
      </c>
      <c r="L82" s="417">
        <v>13338.1</v>
      </c>
      <c r="M82" s="417">
        <v>1.881E-2</v>
      </c>
    </row>
    <row r="83" spans="1:13" s="13" customFormat="1">
      <c r="A83" s="245">
        <v>73</v>
      </c>
      <c r="B83" s="419" t="s">
        <v>68</v>
      </c>
      <c r="C83" s="417">
        <v>529.6</v>
      </c>
      <c r="D83" s="418">
        <v>527.80000000000007</v>
      </c>
      <c r="E83" s="418">
        <v>525.00000000000011</v>
      </c>
      <c r="F83" s="418">
        <v>520.40000000000009</v>
      </c>
      <c r="G83" s="418">
        <v>517.60000000000014</v>
      </c>
      <c r="H83" s="418">
        <v>532.40000000000009</v>
      </c>
      <c r="I83" s="418">
        <v>535.20000000000005</v>
      </c>
      <c r="J83" s="418">
        <v>539.80000000000007</v>
      </c>
      <c r="K83" s="417">
        <v>530.6</v>
      </c>
      <c r="L83" s="417">
        <v>523.20000000000005</v>
      </c>
      <c r="M83" s="417">
        <v>65.462860000000006</v>
      </c>
    </row>
    <row r="84" spans="1:13" s="13" customFormat="1">
      <c r="A84" s="245">
        <v>74</v>
      </c>
      <c r="B84" s="419" t="s">
        <v>70</v>
      </c>
      <c r="C84" s="417">
        <v>392.1</v>
      </c>
      <c r="D84" s="418">
        <v>390.40000000000003</v>
      </c>
      <c r="E84" s="418">
        <v>386.70000000000005</v>
      </c>
      <c r="F84" s="418">
        <v>381.3</v>
      </c>
      <c r="G84" s="418">
        <v>377.6</v>
      </c>
      <c r="H84" s="418">
        <v>395.80000000000007</v>
      </c>
      <c r="I84" s="418">
        <v>399.5</v>
      </c>
      <c r="J84" s="418">
        <v>404.90000000000009</v>
      </c>
      <c r="K84" s="417">
        <v>394.1</v>
      </c>
      <c r="L84" s="417">
        <v>385</v>
      </c>
      <c r="M84" s="417">
        <v>26.86889</v>
      </c>
    </row>
    <row r="85" spans="1:13" s="13" customFormat="1">
      <c r="A85" s="245">
        <v>75</v>
      </c>
      <c r="B85" s="419" t="s">
        <v>313</v>
      </c>
      <c r="C85" s="417">
        <v>1244.7</v>
      </c>
      <c r="D85" s="418">
        <v>1244.7</v>
      </c>
      <c r="E85" s="418">
        <v>1234.2</v>
      </c>
      <c r="F85" s="418">
        <v>1223.7</v>
      </c>
      <c r="G85" s="418">
        <v>1213.2</v>
      </c>
      <c r="H85" s="418">
        <v>1255.2</v>
      </c>
      <c r="I85" s="418">
        <v>1265.7</v>
      </c>
      <c r="J85" s="418">
        <v>1276.2</v>
      </c>
      <c r="K85" s="417">
        <v>1255.2</v>
      </c>
      <c r="L85" s="417">
        <v>1234.2</v>
      </c>
      <c r="M85" s="417">
        <v>0.80667</v>
      </c>
    </row>
    <row r="86" spans="1:13" s="13" customFormat="1">
      <c r="A86" s="245">
        <v>76</v>
      </c>
      <c r="B86" s="419" t="s">
        <v>314</v>
      </c>
      <c r="C86" s="417">
        <v>383.6</v>
      </c>
      <c r="D86" s="418">
        <v>384.86666666666662</v>
      </c>
      <c r="E86" s="418">
        <v>380.03333333333325</v>
      </c>
      <c r="F86" s="418">
        <v>376.46666666666664</v>
      </c>
      <c r="G86" s="418">
        <v>371.63333333333327</v>
      </c>
      <c r="H86" s="418">
        <v>388.43333333333322</v>
      </c>
      <c r="I86" s="418">
        <v>393.26666666666659</v>
      </c>
      <c r="J86" s="418">
        <v>396.8333333333332</v>
      </c>
      <c r="K86" s="417">
        <v>389.7</v>
      </c>
      <c r="L86" s="417">
        <v>381.3</v>
      </c>
      <c r="M86" s="417">
        <v>7.4165900000000002</v>
      </c>
    </row>
    <row r="87" spans="1:13" s="13" customFormat="1">
      <c r="A87" s="245">
        <v>77</v>
      </c>
      <c r="B87" s="419" t="s">
        <v>315</v>
      </c>
      <c r="C87" s="417">
        <v>113.15</v>
      </c>
      <c r="D87" s="418">
        <v>113.95</v>
      </c>
      <c r="E87" s="418">
        <v>112</v>
      </c>
      <c r="F87" s="418">
        <v>110.85</v>
      </c>
      <c r="G87" s="418">
        <v>108.89999999999999</v>
      </c>
      <c r="H87" s="418">
        <v>115.10000000000001</v>
      </c>
      <c r="I87" s="418">
        <v>117.05000000000003</v>
      </c>
      <c r="J87" s="418">
        <v>118.20000000000002</v>
      </c>
      <c r="K87" s="417">
        <v>115.9</v>
      </c>
      <c r="L87" s="417">
        <v>112.8</v>
      </c>
      <c r="M87" s="417">
        <v>3.2474799999999999</v>
      </c>
    </row>
    <row r="88" spans="1:13" s="13" customFormat="1">
      <c r="A88" s="245">
        <v>78</v>
      </c>
      <c r="B88" s="419" t="s">
        <v>316</v>
      </c>
      <c r="C88" s="417">
        <v>5875.75</v>
      </c>
      <c r="D88" s="418">
        <v>5881.8833333333341</v>
      </c>
      <c r="E88" s="418">
        <v>5803.7666666666682</v>
      </c>
      <c r="F88" s="418">
        <v>5731.7833333333338</v>
      </c>
      <c r="G88" s="418">
        <v>5653.6666666666679</v>
      </c>
      <c r="H88" s="418">
        <v>5953.8666666666686</v>
      </c>
      <c r="I88" s="418">
        <v>6031.9833333333354</v>
      </c>
      <c r="J88" s="418">
        <v>6103.966666666669</v>
      </c>
      <c r="K88" s="417">
        <v>5960</v>
      </c>
      <c r="L88" s="417">
        <v>5809.9</v>
      </c>
      <c r="M88" s="417">
        <v>0.18089</v>
      </c>
    </row>
    <row r="89" spans="1:13" s="13" customFormat="1">
      <c r="A89" s="245">
        <v>79</v>
      </c>
      <c r="B89" s="419" t="s">
        <v>317</v>
      </c>
      <c r="C89" s="417">
        <v>857.25</v>
      </c>
      <c r="D89" s="418">
        <v>855.01666666666677</v>
      </c>
      <c r="E89" s="418">
        <v>845.48333333333358</v>
      </c>
      <c r="F89" s="418">
        <v>833.71666666666681</v>
      </c>
      <c r="G89" s="418">
        <v>824.18333333333362</v>
      </c>
      <c r="H89" s="418">
        <v>866.78333333333353</v>
      </c>
      <c r="I89" s="418">
        <v>876.31666666666661</v>
      </c>
      <c r="J89" s="418">
        <v>888.08333333333348</v>
      </c>
      <c r="K89" s="417">
        <v>864.55</v>
      </c>
      <c r="L89" s="417">
        <v>843.25</v>
      </c>
      <c r="M89" s="417">
        <v>0.70684000000000002</v>
      </c>
    </row>
    <row r="90" spans="1:13" s="13" customFormat="1">
      <c r="A90" s="245">
        <v>80</v>
      </c>
      <c r="B90" s="419" t="s">
        <v>230</v>
      </c>
      <c r="C90" s="417">
        <v>1306.25</v>
      </c>
      <c r="D90" s="418">
        <v>1308.7166666666667</v>
      </c>
      <c r="E90" s="418">
        <v>1300.5333333333333</v>
      </c>
      <c r="F90" s="418">
        <v>1294.8166666666666</v>
      </c>
      <c r="G90" s="418">
        <v>1286.6333333333332</v>
      </c>
      <c r="H90" s="418">
        <v>1314.4333333333334</v>
      </c>
      <c r="I90" s="418">
        <v>1322.6166666666668</v>
      </c>
      <c r="J90" s="418">
        <v>1328.3333333333335</v>
      </c>
      <c r="K90" s="417">
        <v>1316.9</v>
      </c>
      <c r="L90" s="417">
        <v>1303</v>
      </c>
      <c r="M90" s="417">
        <v>0.37186000000000002</v>
      </c>
    </row>
    <row r="91" spans="1:13" s="13" customFormat="1">
      <c r="A91" s="245">
        <v>81</v>
      </c>
      <c r="B91" s="419" t="s">
        <v>71</v>
      </c>
      <c r="C91" s="417">
        <v>15498.35</v>
      </c>
      <c r="D91" s="418">
        <v>15496.083333333334</v>
      </c>
      <c r="E91" s="418">
        <v>15382.266666666668</v>
      </c>
      <c r="F91" s="418">
        <v>15266.183333333334</v>
      </c>
      <c r="G91" s="418">
        <v>15152.366666666669</v>
      </c>
      <c r="H91" s="418">
        <v>15612.166666666668</v>
      </c>
      <c r="I91" s="418">
        <v>15725.983333333334</v>
      </c>
      <c r="J91" s="418">
        <v>15842.066666666668</v>
      </c>
      <c r="K91" s="417">
        <v>15609.9</v>
      </c>
      <c r="L91" s="417">
        <v>15380</v>
      </c>
      <c r="M91" s="417">
        <v>0.55608999999999997</v>
      </c>
    </row>
    <row r="92" spans="1:13" s="13" customFormat="1">
      <c r="A92" s="245">
        <v>82</v>
      </c>
      <c r="B92" s="419" t="s">
        <v>318</v>
      </c>
      <c r="C92" s="417">
        <v>295</v>
      </c>
      <c r="D92" s="418">
        <v>293.13333333333338</v>
      </c>
      <c r="E92" s="418">
        <v>287.41666666666674</v>
      </c>
      <c r="F92" s="418">
        <v>279.83333333333337</v>
      </c>
      <c r="G92" s="418">
        <v>274.11666666666673</v>
      </c>
      <c r="H92" s="418">
        <v>300.71666666666675</v>
      </c>
      <c r="I92" s="418">
        <v>306.43333333333334</v>
      </c>
      <c r="J92" s="418">
        <v>314.01666666666677</v>
      </c>
      <c r="K92" s="417">
        <v>298.85000000000002</v>
      </c>
      <c r="L92" s="417">
        <v>285.55</v>
      </c>
      <c r="M92" s="417">
        <v>12.681950000000001</v>
      </c>
    </row>
    <row r="93" spans="1:13" s="13" customFormat="1">
      <c r="A93" s="245">
        <v>83</v>
      </c>
      <c r="B93" s="419" t="s">
        <v>74</v>
      </c>
      <c r="C93" s="417">
        <v>3521.35</v>
      </c>
      <c r="D93" s="418">
        <v>3523.1166666666668</v>
      </c>
      <c r="E93" s="418">
        <v>3504.2333333333336</v>
      </c>
      <c r="F93" s="418">
        <v>3487.1166666666668</v>
      </c>
      <c r="G93" s="418">
        <v>3468.2333333333336</v>
      </c>
      <c r="H93" s="418">
        <v>3540.2333333333336</v>
      </c>
      <c r="I93" s="418">
        <v>3559.1166666666668</v>
      </c>
      <c r="J93" s="418">
        <v>3576.2333333333336</v>
      </c>
      <c r="K93" s="417">
        <v>3542</v>
      </c>
      <c r="L93" s="417">
        <v>3506</v>
      </c>
      <c r="M93" s="417">
        <v>5.2448199999999998</v>
      </c>
    </row>
    <row r="94" spans="1:13" s="13" customFormat="1">
      <c r="A94" s="245">
        <v>84</v>
      </c>
      <c r="B94" s="419" t="s">
        <v>880</v>
      </c>
      <c r="C94" s="417">
        <v>168.35</v>
      </c>
      <c r="D94" s="418">
        <v>168.31666666666669</v>
      </c>
      <c r="E94" s="418">
        <v>165.13333333333338</v>
      </c>
      <c r="F94" s="418">
        <v>161.91666666666669</v>
      </c>
      <c r="G94" s="418">
        <v>158.73333333333338</v>
      </c>
      <c r="H94" s="418">
        <v>171.53333333333339</v>
      </c>
      <c r="I94" s="418">
        <v>174.71666666666673</v>
      </c>
      <c r="J94" s="418">
        <v>177.93333333333339</v>
      </c>
      <c r="K94" s="417">
        <v>171.5</v>
      </c>
      <c r="L94" s="417">
        <v>165.1</v>
      </c>
      <c r="M94" s="417">
        <v>59.359589999999997</v>
      </c>
    </row>
    <row r="95" spans="1:13" s="13" customFormat="1">
      <c r="A95" s="245">
        <v>85</v>
      </c>
      <c r="B95" s="419" t="s">
        <v>319</v>
      </c>
      <c r="C95" s="417">
        <v>404.3</v>
      </c>
      <c r="D95" s="418">
        <v>400.38333333333338</v>
      </c>
      <c r="E95" s="418">
        <v>392.91666666666674</v>
      </c>
      <c r="F95" s="418">
        <v>381.53333333333336</v>
      </c>
      <c r="G95" s="418">
        <v>374.06666666666672</v>
      </c>
      <c r="H95" s="418">
        <v>411.76666666666677</v>
      </c>
      <c r="I95" s="418">
        <v>419.23333333333335</v>
      </c>
      <c r="J95" s="418">
        <v>430.61666666666679</v>
      </c>
      <c r="K95" s="417">
        <v>407.85</v>
      </c>
      <c r="L95" s="417">
        <v>389</v>
      </c>
      <c r="M95" s="417">
        <v>7.3424899999999997</v>
      </c>
    </row>
    <row r="96" spans="1:13" s="13" customFormat="1">
      <c r="A96" s="245">
        <v>86</v>
      </c>
      <c r="B96" s="419" t="s">
        <v>80</v>
      </c>
      <c r="C96" s="417">
        <v>753</v>
      </c>
      <c r="D96" s="418">
        <v>754.55000000000007</v>
      </c>
      <c r="E96" s="418">
        <v>749.45000000000016</v>
      </c>
      <c r="F96" s="418">
        <v>745.90000000000009</v>
      </c>
      <c r="G96" s="418">
        <v>740.80000000000018</v>
      </c>
      <c r="H96" s="418">
        <v>758.10000000000014</v>
      </c>
      <c r="I96" s="418">
        <v>763.2</v>
      </c>
      <c r="J96" s="418">
        <v>766.75000000000011</v>
      </c>
      <c r="K96" s="417">
        <v>759.65</v>
      </c>
      <c r="L96" s="417">
        <v>751</v>
      </c>
      <c r="M96" s="417">
        <v>1.74024</v>
      </c>
    </row>
    <row r="97" spans="1:13" s="13" customFormat="1">
      <c r="A97" s="245">
        <v>87</v>
      </c>
      <c r="B97" s="419" t="s">
        <v>320</v>
      </c>
      <c r="C97" s="417">
        <v>2662.45</v>
      </c>
      <c r="D97" s="418">
        <v>2679.2333333333331</v>
      </c>
      <c r="E97" s="418">
        <v>2608.4666666666662</v>
      </c>
      <c r="F97" s="418">
        <v>2554.4833333333331</v>
      </c>
      <c r="G97" s="418">
        <v>2483.7166666666662</v>
      </c>
      <c r="H97" s="418">
        <v>2733.2166666666662</v>
      </c>
      <c r="I97" s="418">
        <v>2803.9833333333336</v>
      </c>
      <c r="J97" s="418">
        <v>2857.9666666666662</v>
      </c>
      <c r="K97" s="417">
        <v>2750</v>
      </c>
      <c r="L97" s="417">
        <v>2625.25</v>
      </c>
      <c r="M97" s="417">
        <v>0.17709</v>
      </c>
    </row>
    <row r="98" spans="1:13" s="13" customFormat="1">
      <c r="A98" s="245">
        <v>88</v>
      </c>
      <c r="B98" s="419" t="s">
        <v>761</v>
      </c>
      <c r="C98" s="417">
        <v>359.1</v>
      </c>
      <c r="D98" s="418">
        <v>357.26666666666671</v>
      </c>
      <c r="E98" s="418">
        <v>350.98333333333341</v>
      </c>
      <c r="F98" s="418">
        <v>342.86666666666667</v>
      </c>
      <c r="G98" s="418">
        <v>336.58333333333337</v>
      </c>
      <c r="H98" s="418">
        <v>365.38333333333344</v>
      </c>
      <c r="I98" s="418">
        <v>371.66666666666674</v>
      </c>
      <c r="J98" s="418">
        <v>379.78333333333347</v>
      </c>
      <c r="K98" s="417">
        <v>363.55</v>
      </c>
      <c r="L98" s="417">
        <v>349.15</v>
      </c>
      <c r="M98" s="417">
        <v>4.6257700000000002</v>
      </c>
    </row>
    <row r="99" spans="1:13" s="13" customFormat="1">
      <c r="A99" s="245">
        <v>89</v>
      </c>
      <c r="B99" s="419" t="s">
        <v>75</v>
      </c>
      <c r="C99" s="417">
        <v>638.1</v>
      </c>
      <c r="D99" s="418">
        <v>636.06666666666672</v>
      </c>
      <c r="E99" s="418">
        <v>632.58333333333348</v>
      </c>
      <c r="F99" s="418">
        <v>627.06666666666672</v>
      </c>
      <c r="G99" s="418">
        <v>623.58333333333348</v>
      </c>
      <c r="H99" s="418">
        <v>641.58333333333348</v>
      </c>
      <c r="I99" s="418">
        <v>645.06666666666683</v>
      </c>
      <c r="J99" s="418">
        <v>650.58333333333348</v>
      </c>
      <c r="K99" s="417">
        <v>639.54999999999995</v>
      </c>
      <c r="L99" s="417">
        <v>630.54999999999995</v>
      </c>
      <c r="M99" s="417">
        <v>19.432089999999999</v>
      </c>
    </row>
    <row r="100" spans="1:13" s="13" customFormat="1">
      <c r="A100" s="245">
        <v>90</v>
      </c>
      <c r="B100" s="419" t="s">
        <v>321</v>
      </c>
      <c r="C100" s="417">
        <v>514</v>
      </c>
      <c r="D100" s="418">
        <v>514.66666666666663</v>
      </c>
      <c r="E100" s="418">
        <v>511.43333333333328</v>
      </c>
      <c r="F100" s="418">
        <v>508.86666666666667</v>
      </c>
      <c r="G100" s="418">
        <v>505.63333333333333</v>
      </c>
      <c r="H100" s="418">
        <v>517.23333333333323</v>
      </c>
      <c r="I100" s="418">
        <v>520.46666666666658</v>
      </c>
      <c r="J100" s="418">
        <v>523.03333333333319</v>
      </c>
      <c r="K100" s="417">
        <v>517.9</v>
      </c>
      <c r="L100" s="417">
        <v>512.1</v>
      </c>
      <c r="M100" s="417">
        <v>1.9314100000000001</v>
      </c>
    </row>
    <row r="101" spans="1:13">
      <c r="A101" s="245">
        <v>91</v>
      </c>
      <c r="B101" s="419" t="s">
        <v>76</v>
      </c>
      <c r="C101" s="417">
        <v>154.55000000000001</v>
      </c>
      <c r="D101" s="418">
        <v>154.05000000000001</v>
      </c>
      <c r="E101" s="418">
        <v>152.95000000000002</v>
      </c>
      <c r="F101" s="418">
        <v>151.35</v>
      </c>
      <c r="G101" s="418">
        <v>150.25</v>
      </c>
      <c r="H101" s="418">
        <v>155.65000000000003</v>
      </c>
      <c r="I101" s="418">
        <v>156.75000000000006</v>
      </c>
      <c r="J101" s="418">
        <v>158.35000000000005</v>
      </c>
      <c r="K101" s="417">
        <v>155.15</v>
      </c>
      <c r="L101" s="417">
        <v>152.44999999999999</v>
      </c>
      <c r="M101" s="417">
        <v>56.197870000000002</v>
      </c>
    </row>
    <row r="102" spans="1:13">
      <c r="A102" s="245">
        <v>92</v>
      </c>
      <c r="B102" s="419" t="s">
        <v>322</v>
      </c>
      <c r="C102" s="417">
        <v>671.15</v>
      </c>
      <c r="D102" s="418">
        <v>674.63333333333333</v>
      </c>
      <c r="E102" s="418">
        <v>662.91666666666663</v>
      </c>
      <c r="F102" s="418">
        <v>654.68333333333328</v>
      </c>
      <c r="G102" s="418">
        <v>642.96666666666658</v>
      </c>
      <c r="H102" s="418">
        <v>682.86666666666667</v>
      </c>
      <c r="I102" s="418">
        <v>694.58333333333337</v>
      </c>
      <c r="J102" s="418">
        <v>702.81666666666672</v>
      </c>
      <c r="K102" s="417">
        <v>686.35</v>
      </c>
      <c r="L102" s="417">
        <v>666.4</v>
      </c>
      <c r="M102" s="417">
        <v>1.44865</v>
      </c>
    </row>
    <row r="103" spans="1:13">
      <c r="A103" s="245">
        <v>93</v>
      </c>
      <c r="B103" s="419" t="s">
        <v>323</v>
      </c>
      <c r="C103" s="417">
        <v>526.85</v>
      </c>
      <c r="D103" s="418">
        <v>527.23333333333323</v>
      </c>
      <c r="E103" s="418">
        <v>521.46666666666647</v>
      </c>
      <c r="F103" s="418">
        <v>516.08333333333326</v>
      </c>
      <c r="G103" s="418">
        <v>510.31666666666649</v>
      </c>
      <c r="H103" s="418">
        <v>532.61666666666645</v>
      </c>
      <c r="I103" s="418">
        <v>538.3833333333331</v>
      </c>
      <c r="J103" s="418">
        <v>543.76666666666642</v>
      </c>
      <c r="K103" s="417">
        <v>533</v>
      </c>
      <c r="L103" s="417">
        <v>521.85</v>
      </c>
      <c r="M103" s="417">
        <v>0.38149</v>
      </c>
    </row>
    <row r="104" spans="1:13">
      <c r="A104" s="245">
        <v>94</v>
      </c>
      <c r="B104" s="419" t="s">
        <v>324</v>
      </c>
      <c r="C104" s="417">
        <v>670.25</v>
      </c>
      <c r="D104" s="418">
        <v>652.9666666666667</v>
      </c>
      <c r="E104" s="418">
        <v>629.28333333333342</v>
      </c>
      <c r="F104" s="418">
        <v>588.31666666666672</v>
      </c>
      <c r="G104" s="418">
        <v>564.63333333333344</v>
      </c>
      <c r="H104" s="418">
        <v>693.93333333333339</v>
      </c>
      <c r="I104" s="418">
        <v>717.61666666666679</v>
      </c>
      <c r="J104" s="418">
        <v>758.58333333333337</v>
      </c>
      <c r="K104" s="417">
        <v>676.65</v>
      </c>
      <c r="L104" s="417">
        <v>612</v>
      </c>
      <c r="M104" s="417">
        <v>7.3803299999999998</v>
      </c>
    </row>
    <row r="105" spans="1:13">
      <c r="A105" s="245">
        <v>95</v>
      </c>
      <c r="B105" s="419" t="s">
        <v>77</v>
      </c>
      <c r="C105" s="417">
        <v>146.55000000000001</v>
      </c>
      <c r="D105" s="418">
        <v>146.83333333333334</v>
      </c>
      <c r="E105" s="418">
        <v>145.41666666666669</v>
      </c>
      <c r="F105" s="418">
        <v>144.28333333333333</v>
      </c>
      <c r="G105" s="418">
        <v>142.86666666666667</v>
      </c>
      <c r="H105" s="418">
        <v>147.9666666666667</v>
      </c>
      <c r="I105" s="418">
        <v>149.38333333333338</v>
      </c>
      <c r="J105" s="418">
        <v>150.51666666666671</v>
      </c>
      <c r="K105" s="417">
        <v>148.25</v>
      </c>
      <c r="L105" s="417">
        <v>145.69999999999999</v>
      </c>
      <c r="M105" s="417">
        <v>8.2877799999999997</v>
      </c>
    </row>
    <row r="106" spans="1:13">
      <c r="A106" s="245">
        <v>96</v>
      </c>
      <c r="B106" s="419" t="s">
        <v>325</v>
      </c>
      <c r="C106" s="417">
        <v>1325.6</v>
      </c>
      <c r="D106" s="418">
        <v>1330.5</v>
      </c>
      <c r="E106" s="418">
        <v>1317.1</v>
      </c>
      <c r="F106" s="418">
        <v>1308.5999999999999</v>
      </c>
      <c r="G106" s="418">
        <v>1295.1999999999998</v>
      </c>
      <c r="H106" s="418">
        <v>1339</v>
      </c>
      <c r="I106" s="418">
        <v>1352.4</v>
      </c>
      <c r="J106" s="418">
        <v>1360.9</v>
      </c>
      <c r="K106" s="417">
        <v>1343.9</v>
      </c>
      <c r="L106" s="417">
        <v>1322</v>
      </c>
      <c r="M106" s="417">
        <v>1.1850400000000001</v>
      </c>
    </row>
    <row r="107" spans="1:13">
      <c r="A107" s="245">
        <v>97</v>
      </c>
      <c r="B107" s="419" t="s">
        <v>326</v>
      </c>
      <c r="C107" s="417">
        <v>26.8</v>
      </c>
      <c r="D107" s="418">
        <v>26.816666666666666</v>
      </c>
      <c r="E107" s="418">
        <v>26.183333333333334</v>
      </c>
      <c r="F107" s="418">
        <v>25.566666666666666</v>
      </c>
      <c r="G107" s="418">
        <v>24.933333333333334</v>
      </c>
      <c r="H107" s="418">
        <v>27.433333333333334</v>
      </c>
      <c r="I107" s="418">
        <v>28.066666666666666</v>
      </c>
      <c r="J107" s="418">
        <v>28.683333333333334</v>
      </c>
      <c r="K107" s="417">
        <v>27.45</v>
      </c>
      <c r="L107" s="417">
        <v>26.2</v>
      </c>
      <c r="M107" s="417">
        <v>128.52669</v>
      </c>
    </row>
    <row r="108" spans="1:13">
      <c r="A108" s="245">
        <v>98</v>
      </c>
      <c r="B108" s="419" t="s">
        <v>327</v>
      </c>
      <c r="C108" s="417">
        <v>1022.55</v>
      </c>
      <c r="D108" s="418">
        <v>1020.8333333333334</v>
      </c>
      <c r="E108" s="418">
        <v>1012.7166666666667</v>
      </c>
      <c r="F108" s="418">
        <v>1002.8833333333333</v>
      </c>
      <c r="G108" s="418">
        <v>994.76666666666665</v>
      </c>
      <c r="H108" s="418">
        <v>1030.6666666666667</v>
      </c>
      <c r="I108" s="418">
        <v>1038.7833333333333</v>
      </c>
      <c r="J108" s="418">
        <v>1048.6166666666668</v>
      </c>
      <c r="K108" s="417">
        <v>1028.95</v>
      </c>
      <c r="L108" s="417">
        <v>1011</v>
      </c>
      <c r="M108" s="417">
        <v>2.8198099999999999</v>
      </c>
    </row>
    <row r="109" spans="1:13">
      <c r="A109" s="245">
        <v>99</v>
      </c>
      <c r="B109" s="419" t="s">
        <v>328</v>
      </c>
      <c r="C109" s="417">
        <v>410.55</v>
      </c>
      <c r="D109" s="418">
        <v>410.01666666666665</v>
      </c>
      <c r="E109" s="418">
        <v>405.5333333333333</v>
      </c>
      <c r="F109" s="418">
        <v>400.51666666666665</v>
      </c>
      <c r="G109" s="418">
        <v>396.0333333333333</v>
      </c>
      <c r="H109" s="418">
        <v>415.0333333333333</v>
      </c>
      <c r="I109" s="418">
        <v>419.51666666666665</v>
      </c>
      <c r="J109" s="418">
        <v>424.5333333333333</v>
      </c>
      <c r="K109" s="417">
        <v>414.5</v>
      </c>
      <c r="L109" s="417">
        <v>405</v>
      </c>
      <c r="M109" s="417">
        <v>0.89398</v>
      </c>
    </row>
    <row r="110" spans="1:13">
      <c r="A110" s="245">
        <v>100</v>
      </c>
      <c r="B110" s="419" t="s">
        <v>79</v>
      </c>
      <c r="C110" s="417">
        <v>687.5</v>
      </c>
      <c r="D110" s="418">
        <v>689.48333333333323</v>
      </c>
      <c r="E110" s="418">
        <v>678.06666666666649</v>
      </c>
      <c r="F110" s="418">
        <v>668.63333333333321</v>
      </c>
      <c r="G110" s="418">
        <v>657.21666666666647</v>
      </c>
      <c r="H110" s="418">
        <v>698.91666666666652</v>
      </c>
      <c r="I110" s="418">
        <v>710.33333333333326</v>
      </c>
      <c r="J110" s="418">
        <v>719.76666666666654</v>
      </c>
      <c r="K110" s="417">
        <v>700.9</v>
      </c>
      <c r="L110" s="417">
        <v>680.05</v>
      </c>
      <c r="M110" s="417">
        <v>10.520770000000001</v>
      </c>
    </row>
    <row r="111" spans="1:13">
      <c r="A111" s="245">
        <v>101</v>
      </c>
      <c r="B111" s="419" t="s">
        <v>329</v>
      </c>
      <c r="C111" s="417">
        <v>4488.8</v>
      </c>
      <c r="D111" s="418">
        <v>4469.8</v>
      </c>
      <c r="E111" s="418">
        <v>4439.6000000000004</v>
      </c>
      <c r="F111" s="418">
        <v>4390.4000000000005</v>
      </c>
      <c r="G111" s="418">
        <v>4360.2000000000007</v>
      </c>
      <c r="H111" s="418">
        <v>4519</v>
      </c>
      <c r="I111" s="418">
        <v>4549.1999999999989</v>
      </c>
      <c r="J111" s="418">
        <v>4598.3999999999996</v>
      </c>
      <c r="K111" s="417">
        <v>4500</v>
      </c>
      <c r="L111" s="417">
        <v>4420.6000000000004</v>
      </c>
      <c r="M111" s="417">
        <v>0.11765</v>
      </c>
    </row>
    <row r="112" spans="1:13">
      <c r="A112" s="245">
        <v>102</v>
      </c>
      <c r="B112" s="419" t="s">
        <v>330</v>
      </c>
      <c r="C112" s="417">
        <v>190.5</v>
      </c>
      <c r="D112" s="418">
        <v>190.98333333333335</v>
      </c>
      <c r="E112" s="418">
        <v>187.01666666666671</v>
      </c>
      <c r="F112" s="418">
        <v>183.53333333333336</v>
      </c>
      <c r="G112" s="418">
        <v>179.56666666666672</v>
      </c>
      <c r="H112" s="418">
        <v>194.4666666666667</v>
      </c>
      <c r="I112" s="418">
        <v>198.43333333333334</v>
      </c>
      <c r="J112" s="418">
        <v>201.91666666666669</v>
      </c>
      <c r="K112" s="417">
        <v>194.95</v>
      </c>
      <c r="L112" s="417">
        <v>187.5</v>
      </c>
      <c r="M112" s="417">
        <v>5.65191</v>
      </c>
    </row>
    <row r="113" spans="1:13">
      <c r="A113" s="245">
        <v>103</v>
      </c>
      <c r="B113" s="419" t="s">
        <v>331</v>
      </c>
      <c r="C113" s="417">
        <v>294.89999999999998</v>
      </c>
      <c r="D113" s="418">
        <v>295.96666666666664</v>
      </c>
      <c r="E113" s="418">
        <v>292.43333333333328</v>
      </c>
      <c r="F113" s="418">
        <v>289.96666666666664</v>
      </c>
      <c r="G113" s="418">
        <v>286.43333333333328</v>
      </c>
      <c r="H113" s="418">
        <v>298.43333333333328</v>
      </c>
      <c r="I113" s="418">
        <v>301.9666666666667</v>
      </c>
      <c r="J113" s="418">
        <v>304.43333333333328</v>
      </c>
      <c r="K113" s="417">
        <v>299.5</v>
      </c>
      <c r="L113" s="417">
        <v>293.5</v>
      </c>
      <c r="M113" s="417">
        <v>8.9690300000000001</v>
      </c>
    </row>
    <row r="114" spans="1:13">
      <c r="A114" s="245">
        <v>104</v>
      </c>
      <c r="B114" s="419" t="s">
        <v>332</v>
      </c>
      <c r="C114" s="417">
        <v>643.95000000000005</v>
      </c>
      <c r="D114" s="418">
        <v>644.36666666666667</v>
      </c>
      <c r="E114" s="418">
        <v>633.13333333333333</v>
      </c>
      <c r="F114" s="418">
        <v>622.31666666666661</v>
      </c>
      <c r="G114" s="418">
        <v>611.08333333333326</v>
      </c>
      <c r="H114" s="418">
        <v>655.18333333333339</v>
      </c>
      <c r="I114" s="418">
        <v>666.41666666666674</v>
      </c>
      <c r="J114" s="418">
        <v>677.23333333333346</v>
      </c>
      <c r="K114" s="417">
        <v>655.6</v>
      </c>
      <c r="L114" s="417">
        <v>633.54999999999995</v>
      </c>
      <c r="M114" s="417">
        <v>0.37687999999999999</v>
      </c>
    </row>
    <row r="115" spans="1:13">
      <c r="A115" s="245">
        <v>105</v>
      </c>
      <c r="B115" s="419" t="s">
        <v>81</v>
      </c>
      <c r="C115" s="417">
        <v>518.95000000000005</v>
      </c>
      <c r="D115" s="418">
        <v>521.58333333333337</v>
      </c>
      <c r="E115" s="418">
        <v>512.66666666666674</v>
      </c>
      <c r="F115" s="418">
        <v>506.38333333333333</v>
      </c>
      <c r="G115" s="418">
        <v>497.4666666666667</v>
      </c>
      <c r="H115" s="418">
        <v>527.86666666666679</v>
      </c>
      <c r="I115" s="418">
        <v>536.78333333333353</v>
      </c>
      <c r="J115" s="418">
        <v>543.06666666666683</v>
      </c>
      <c r="K115" s="417">
        <v>530.5</v>
      </c>
      <c r="L115" s="417">
        <v>515.29999999999995</v>
      </c>
      <c r="M115" s="417">
        <v>26.53267</v>
      </c>
    </row>
    <row r="116" spans="1:13">
      <c r="A116" s="245">
        <v>106</v>
      </c>
      <c r="B116" s="419" t="s">
        <v>82</v>
      </c>
      <c r="C116" s="417">
        <v>965.2</v>
      </c>
      <c r="D116" s="418">
        <v>965.05000000000007</v>
      </c>
      <c r="E116" s="418">
        <v>961.15000000000009</v>
      </c>
      <c r="F116" s="418">
        <v>957.1</v>
      </c>
      <c r="G116" s="418">
        <v>953.2</v>
      </c>
      <c r="H116" s="418">
        <v>969.10000000000014</v>
      </c>
      <c r="I116" s="418">
        <v>973</v>
      </c>
      <c r="J116" s="418">
        <v>977.05000000000018</v>
      </c>
      <c r="K116" s="417">
        <v>968.95</v>
      </c>
      <c r="L116" s="417">
        <v>961</v>
      </c>
      <c r="M116" s="417">
        <v>17.404389999999999</v>
      </c>
    </row>
    <row r="117" spans="1:13">
      <c r="A117" s="245">
        <v>107</v>
      </c>
      <c r="B117" s="419" t="s">
        <v>231</v>
      </c>
      <c r="C117" s="417">
        <v>164.95</v>
      </c>
      <c r="D117" s="418">
        <v>165.36666666666667</v>
      </c>
      <c r="E117" s="418">
        <v>163.98333333333335</v>
      </c>
      <c r="F117" s="418">
        <v>163.01666666666668</v>
      </c>
      <c r="G117" s="418">
        <v>161.63333333333335</v>
      </c>
      <c r="H117" s="418">
        <v>166.33333333333334</v>
      </c>
      <c r="I117" s="418">
        <v>167.71666666666667</v>
      </c>
      <c r="J117" s="418">
        <v>168.68333333333334</v>
      </c>
      <c r="K117" s="417">
        <v>166.75</v>
      </c>
      <c r="L117" s="417">
        <v>164.4</v>
      </c>
      <c r="M117" s="417">
        <v>14.74851</v>
      </c>
    </row>
    <row r="118" spans="1:13">
      <c r="A118" s="245">
        <v>108</v>
      </c>
      <c r="B118" s="419" t="s">
        <v>83</v>
      </c>
      <c r="C118" s="417">
        <v>147.55000000000001</v>
      </c>
      <c r="D118" s="418">
        <v>147.61666666666667</v>
      </c>
      <c r="E118" s="418">
        <v>146.48333333333335</v>
      </c>
      <c r="F118" s="418">
        <v>145.41666666666669</v>
      </c>
      <c r="G118" s="418">
        <v>144.28333333333336</v>
      </c>
      <c r="H118" s="418">
        <v>148.68333333333334</v>
      </c>
      <c r="I118" s="418">
        <v>149.81666666666666</v>
      </c>
      <c r="J118" s="418">
        <v>150.88333333333333</v>
      </c>
      <c r="K118" s="417">
        <v>148.75</v>
      </c>
      <c r="L118" s="417">
        <v>146.55000000000001</v>
      </c>
      <c r="M118" s="417">
        <v>60.678040000000003</v>
      </c>
    </row>
    <row r="119" spans="1:13">
      <c r="A119" s="245">
        <v>109</v>
      </c>
      <c r="B119" s="419" t="s">
        <v>333</v>
      </c>
      <c r="C119" s="417">
        <v>386.85</v>
      </c>
      <c r="D119" s="418">
        <v>389.43333333333339</v>
      </c>
      <c r="E119" s="418">
        <v>383.26666666666677</v>
      </c>
      <c r="F119" s="418">
        <v>379.68333333333339</v>
      </c>
      <c r="G119" s="418">
        <v>373.51666666666677</v>
      </c>
      <c r="H119" s="418">
        <v>393.01666666666677</v>
      </c>
      <c r="I119" s="418">
        <v>399.18333333333339</v>
      </c>
      <c r="J119" s="418">
        <v>402.76666666666677</v>
      </c>
      <c r="K119" s="417">
        <v>395.6</v>
      </c>
      <c r="L119" s="417">
        <v>385.85</v>
      </c>
      <c r="M119" s="417">
        <v>3.17008</v>
      </c>
    </row>
    <row r="120" spans="1:13">
      <c r="A120" s="245">
        <v>110</v>
      </c>
      <c r="B120" s="419" t="s">
        <v>798</v>
      </c>
      <c r="C120" s="417">
        <v>4245.05</v>
      </c>
      <c r="D120" s="418">
        <v>4208.0333333333328</v>
      </c>
      <c r="E120" s="418">
        <v>4157.0666666666657</v>
      </c>
      <c r="F120" s="418">
        <v>4069.083333333333</v>
      </c>
      <c r="G120" s="418">
        <v>4018.1166666666659</v>
      </c>
      <c r="H120" s="418">
        <v>4296.0166666666655</v>
      </c>
      <c r="I120" s="418">
        <v>4346.9833333333327</v>
      </c>
      <c r="J120" s="418">
        <v>4434.9666666666653</v>
      </c>
      <c r="K120" s="417">
        <v>4259</v>
      </c>
      <c r="L120" s="417">
        <v>4120.05</v>
      </c>
      <c r="M120" s="417">
        <v>3.64907</v>
      </c>
    </row>
    <row r="121" spans="1:13">
      <c r="A121" s="245">
        <v>111</v>
      </c>
      <c r="B121" s="419" t="s">
        <v>84</v>
      </c>
      <c r="C121" s="417">
        <v>1725.2</v>
      </c>
      <c r="D121" s="418">
        <v>1713.6333333333332</v>
      </c>
      <c r="E121" s="418">
        <v>1697.2666666666664</v>
      </c>
      <c r="F121" s="418">
        <v>1669.3333333333333</v>
      </c>
      <c r="G121" s="418">
        <v>1652.9666666666665</v>
      </c>
      <c r="H121" s="418">
        <v>1741.5666666666664</v>
      </c>
      <c r="I121" s="418">
        <v>1757.9333333333332</v>
      </c>
      <c r="J121" s="418">
        <v>1785.8666666666663</v>
      </c>
      <c r="K121" s="417">
        <v>1730</v>
      </c>
      <c r="L121" s="417">
        <v>1685.7</v>
      </c>
      <c r="M121" s="417">
        <v>6.6236899999999999</v>
      </c>
    </row>
    <row r="122" spans="1:13">
      <c r="A122" s="245">
        <v>112</v>
      </c>
      <c r="B122" s="419" t="s">
        <v>881</v>
      </c>
      <c r="C122" s="417">
        <v>2938.85</v>
      </c>
      <c r="D122" s="418">
        <v>2960.9500000000003</v>
      </c>
      <c r="E122" s="418">
        <v>2907.9000000000005</v>
      </c>
      <c r="F122" s="418">
        <v>2876.9500000000003</v>
      </c>
      <c r="G122" s="418">
        <v>2823.9000000000005</v>
      </c>
      <c r="H122" s="418">
        <v>2991.9000000000005</v>
      </c>
      <c r="I122" s="418">
        <v>3044.9500000000007</v>
      </c>
      <c r="J122" s="418">
        <v>3075.9000000000005</v>
      </c>
      <c r="K122" s="417">
        <v>3014</v>
      </c>
      <c r="L122" s="417">
        <v>2930</v>
      </c>
      <c r="M122" s="417">
        <v>1.6982200000000001</v>
      </c>
    </row>
    <row r="123" spans="1:13">
      <c r="A123" s="245">
        <v>113</v>
      </c>
      <c r="B123" s="419" t="s">
        <v>85</v>
      </c>
      <c r="C123" s="417">
        <v>692.6</v>
      </c>
      <c r="D123" s="418">
        <v>694.48333333333323</v>
      </c>
      <c r="E123" s="418">
        <v>684.41666666666652</v>
      </c>
      <c r="F123" s="418">
        <v>676.23333333333323</v>
      </c>
      <c r="G123" s="418">
        <v>666.16666666666652</v>
      </c>
      <c r="H123" s="418">
        <v>702.66666666666652</v>
      </c>
      <c r="I123" s="418">
        <v>712.73333333333335</v>
      </c>
      <c r="J123" s="418">
        <v>720.91666666666652</v>
      </c>
      <c r="K123" s="417">
        <v>704.55</v>
      </c>
      <c r="L123" s="417">
        <v>686.3</v>
      </c>
      <c r="M123" s="417">
        <v>21.199729999999999</v>
      </c>
    </row>
    <row r="124" spans="1:13">
      <c r="A124" s="245">
        <v>114</v>
      </c>
      <c r="B124" s="419" t="s">
        <v>232</v>
      </c>
      <c r="C124" s="417">
        <v>898.95</v>
      </c>
      <c r="D124" s="418">
        <v>902.5333333333333</v>
      </c>
      <c r="E124" s="418">
        <v>892.56666666666661</v>
      </c>
      <c r="F124" s="418">
        <v>886.18333333333328</v>
      </c>
      <c r="G124" s="418">
        <v>876.21666666666658</v>
      </c>
      <c r="H124" s="418">
        <v>908.91666666666663</v>
      </c>
      <c r="I124" s="418">
        <v>918.88333333333333</v>
      </c>
      <c r="J124" s="418">
        <v>925.26666666666665</v>
      </c>
      <c r="K124" s="417">
        <v>912.5</v>
      </c>
      <c r="L124" s="417">
        <v>896.15</v>
      </c>
      <c r="M124" s="417">
        <v>1.70946</v>
      </c>
    </row>
    <row r="125" spans="1:13">
      <c r="A125" s="245">
        <v>115</v>
      </c>
      <c r="B125" s="419" t="s">
        <v>334</v>
      </c>
      <c r="C125" s="417">
        <v>721.3</v>
      </c>
      <c r="D125" s="418">
        <v>720.66666666666663</v>
      </c>
      <c r="E125" s="418">
        <v>715.38333333333321</v>
      </c>
      <c r="F125" s="418">
        <v>709.46666666666658</v>
      </c>
      <c r="G125" s="418">
        <v>704.18333333333317</v>
      </c>
      <c r="H125" s="418">
        <v>726.58333333333326</v>
      </c>
      <c r="I125" s="418">
        <v>731.86666666666679</v>
      </c>
      <c r="J125" s="418">
        <v>737.7833333333333</v>
      </c>
      <c r="K125" s="417">
        <v>725.95</v>
      </c>
      <c r="L125" s="417">
        <v>714.75</v>
      </c>
      <c r="M125" s="417">
        <v>0.93281999999999998</v>
      </c>
    </row>
    <row r="126" spans="1:13">
      <c r="A126" s="245">
        <v>116</v>
      </c>
      <c r="B126" s="419" t="s">
        <v>233</v>
      </c>
      <c r="C126" s="417">
        <v>449.95</v>
      </c>
      <c r="D126" s="418">
        <v>445.25</v>
      </c>
      <c r="E126" s="418">
        <v>433.7</v>
      </c>
      <c r="F126" s="418">
        <v>417.45</v>
      </c>
      <c r="G126" s="418">
        <v>405.9</v>
      </c>
      <c r="H126" s="418">
        <v>461.5</v>
      </c>
      <c r="I126" s="418">
        <v>473.04999999999995</v>
      </c>
      <c r="J126" s="418">
        <v>489.3</v>
      </c>
      <c r="K126" s="417">
        <v>456.8</v>
      </c>
      <c r="L126" s="417">
        <v>429</v>
      </c>
      <c r="M126" s="417">
        <v>29.638529999999999</v>
      </c>
    </row>
    <row r="127" spans="1:13">
      <c r="A127" s="245">
        <v>117</v>
      </c>
      <c r="B127" s="419" t="s">
        <v>86</v>
      </c>
      <c r="C127" s="417">
        <v>866.95</v>
      </c>
      <c r="D127" s="418">
        <v>871.16666666666663</v>
      </c>
      <c r="E127" s="418">
        <v>856.5333333333333</v>
      </c>
      <c r="F127" s="418">
        <v>846.11666666666667</v>
      </c>
      <c r="G127" s="418">
        <v>831.48333333333335</v>
      </c>
      <c r="H127" s="418">
        <v>881.58333333333326</v>
      </c>
      <c r="I127" s="418">
        <v>896.2166666666667</v>
      </c>
      <c r="J127" s="418">
        <v>906.63333333333321</v>
      </c>
      <c r="K127" s="417">
        <v>885.8</v>
      </c>
      <c r="L127" s="417">
        <v>860.75</v>
      </c>
      <c r="M127" s="417">
        <v>10.87702</v>
      </c>
    </row>
    <row r="128" spans="1:13">
      <c r="A128" s="245">
        <v>118</v>
      </c>
      <c r="B128" s="419" t="s">
        <v>335</v>
      </c>
      <c r="C128" s="417">
        <v>849</v>
      </c>
      <c r="D128" s="418">
        <v>854</v>
      </c>
      <c r="E128" s="418">
        <v>841</v>
      </c>
      <c r="F128" s="418">
        <v>833</v>
      </c>
      <c r="G128" s="418">
        <v>820</v>
      </c>
      <c r="H128" s="418">
        <v>862</v>
      </c>
      <c r="I128" s="418">
        <v>875</v>
      </c>
      <c r="J128" s="418">
        <v>883</v>
      </c>
      <c r="K128" s="417">
        <v>867</v>
      </c>
      <c r="L128" s="417">
        <v>846</v>
      </c>
      <c r="M128" s="417">
        <v>1.18035</v>
      </c>
    </row>
    <row r="129" spans="1:13">
      <c r="A129" s="245">
        <v>119</v>
      </c>
      <c r="B129" s="419" t="s">
        <v>337</v>
      </c>
      <c r="C129" s="417">
        <v>103.7</v>
      </c>
      <c r="D129" s="418">
        <v>103.46666666666668</v>
      </c>
      <c r="E129" s="418">
        <v>102.78333333333336</v>
      </c>
      <c r="F129" s="418">
        <v>101.86666666666667</v>
      </c>
      <c r="G129" s="418">
        <v>101.18333333333335</v>
      </c>
      <c r="H129" s="418">
        <v>104.38333333333337</v>
      </c>
      <c r="I129" s="418">
        <v>105.06666666666668</v>
      </c>
      <c r="J129" s="418">
        <v>105.98333333333338</v>
      </c>
      <c r="K129" s="417">
        <v>104.15</v>
      </c>
      <c r="L129" s="417">
        <v>102.55</v>
      </c>
      <c r="M129" s="417">
        <v>6.7374999999999998</v>
      </c>
    </row>
    <row r="130" spans="1:13">
      <c r="A130" s="245">
        <v>120</v>
      </c>
      <c r="B130" s="419" t="s">
        <v>338</v>
      </c>
      <c r="C130" s="417">
        <v>890.05</v>
      </c>
      <c r="D130" s="418">
        <v>893.73333333333323</v>
      </c>
      <c r="E130" s="418">
        <v>879.31666666666649</v>
      </c>
      <c r="F130" s="418">
        <v>868.58333333333326</v>
      </c>
      <c r="G130" s="418">
        <v>854.16666666666652</v>
      </c>
      <c r="H130" s="418">
        <v>904.46666666666647</v>
      </c>
      <c r="I130" s="418">
        <v>918.88333333333321</v>
      </c>
      <c r="J130" s="418">
        <v>929.61666666666645</v>
      </c>
      <c r="K130" s="417">
        <v>908.15</v>
      </c>
      <c r="L130" s="417">
        <v>883</v>
      </c>
      <c r="M130" s="417">
        <v>1.11358</v>
      </c>
    </row>
    <row r="131" spans="1:13">
      <c r="A131" s="245">
        <v>121</v>
      </c>
      <c r="B131" s="419" t="s">
        <v>92</v>
      </c>
      <c r="C131" s="417">
        <v>294.89999999999998</v>
      </c>
      <c r="D131" s="418">
        <v>294.40000000000003</v>
      </c>
      <c r="E131" s="418">
        <v>290.30000000000007</v>
      </c>
      <c r="F131" s="418">
        <v>285.70000000000005</v>
      </c>
      <c r="G131" s="418">
        <v>281.60000000000008</v>
      </c>
      <c r="H131" s="418">
        <v>299.00000000000006</v>
      </c>
      <c r="I131" s="418">
        <v>303.10000000000008</v>
      </c>
      <c r="J131" s="418">
        <v>307.70000000000005</v>
      </c>
      <c r="K131" s="417">
        <v>298.5</v>
      </c>
      <c r="L131" s="417">
        <v>289.8</v>
      </c>
      <c r="M131" s="417">
        <v>77.958070000000006</v>
      </c>
    </row>
    <row r="132" spans="1:13">
      <c r="A132" s="245">
        <v>122</v>
      </c>
      <c r="B132" s="419" t="s">
        <v>87</v>
      </c>
      <c r="C132" s="417">
        <v>594.4</v>
      </c>
      <c r="D132" s="418">
        <v>592.83333333333337</v>
      </c>
      <c r="E132" s="418">
        <v>589.66666666666674</v>
      </c>
      <c r="F132" s="418">
        <v>584.93333333333339</v>
      </c>
      <c r="G132" s="418">
        <v>581.76666666666677</v>
      </c>
      <c r="H132" s="418">
        <v>597.56666666666672</v>
      </c>
      <c r="I132" s="418">
        <v>600.73333333333346</v>
      </c>
      <c r="J132" s="418">
        <v>605.4666666666667</v>
      </c>
      <c r="K132" s="417">
        <v>596</v>
      </c>
      <c r="L132" s="417">
        <v>588.1</v>
      </c>
      <c r="M132" s="417">
        <v>12.550330000000001</v>
      </c>
    </row>
    <row r="133" spans="1:13">
      <c r="A133" s="245">
        <v>123</v>
      </c>
      <c r="B133" s="419" t="s">
        <v>234</v>
      </c>
      <c r="C133" s="417">
        <v>2044.85</v>
      </c>
      <c r="D133" s="418">
        <v>2037.2666666666667</v>
      </c>
      <c r="E133" s="418">
        <v>2009.6333333333332</v>
      </c>
      <c r="F133" s="418">
        <v>1974.4166666666665</v>
      </c>
      <c r="G133" s="418">
        <v>1946.7833333333331</v>
      </c>
      <c r="H133" s="418">
        <v>2072.4833333333336</v>
      </c>
      <c r="I133" s="418">
        <v>2100.1166666666668</v>
      </c>
      <c r="J133" s="418">
        <v>2135.3333333333335</v>
      </c>
      <c r="K133" s="417">
        <v>2064.9</v>
      </c>
      <c r="L133" s="417">
        <v>2002.05</v>
      </c>
      <c r="M133" s="417">
        <v>2.5107599999999999</v>
      </c>
    </row>
    <row r="134" spans="1:13">
      <c r="A134" s="245">
        <v>124</v>
      </c>
      <c r="B134" s="419" t="s">
        <v>339</v>
      </c>
      <c r="C134" s="417">
        <v>1942.35</v>
      </c>
      <c r="D134" s="418">
        <v>1926.3999999999999</v>
      </c>
      <c r="E134" s="418">
        <v>1902.7999999999997</v>
      </c>
      <c r="F134" s="418">
        <v>1863.2499999999998</v>
      </c>
      <c r="G134" s="418">
        <v>1839.6499999999996</v>
      </c>
      <c r="H134" s="418">
        <v>1965.9499999999998</v>
      </c>
      <c r="I134" s="418">
        <v>1989.5499999999997</v>
      </c>
      <c r="J134" s="418">
        <v>2029.1</v>
      </c>
      <c r="K134" s="417">
        <v>1950</v>
      </c>
      <c r="L134" s="417">
        <v>1886.85</v>
      </c>
      <c r="M134" s="417">
        <v>19.656320000000001</v>
      </c>
    </row>
    <row r="135" spans="1:13">
      <c r="A135" s="245">
        <v>125</v>
      </c>
      <c r="B135" s="419" t="s">
        <v>340</v>
      </c>
      <c r="C135" s="417">
        <v>193.95</v>
      </c>
      <c r="D135" s="418">
        <v>193.54999999999998</v>
      </c>
      <c r="E135" s="418">
        <v>191.39999999999998</v>
      </c>
      <c r="F135" s="418">
        <v>188.85</v>
      </c>
      <c r="G135" s="418">
        <v>186.7</v>
      </c>
      <c r="H135" s="418">
        <v>196.09999999999997</v>
      </c>
      <c r="I135" s="418">
        <v>198.25</v>
      </c>
      <c r="J135" s="418">
        <v>200.79999999999995</v>
      </c>
      <c r="K135" s="417">
        <v>195.7</v>
      </c>
      <c r="L135" s="417">
        <v>191</v>
      </c>
      <c r="M135" s="417">
        <v>31.091159999999999</v>
      </c>
    </row>
    <row r="136" spans="1:13">
      <c r="A136" s="245">
        <v>126</v>
      </c>
      <c r="B136" s="419" t="s">
        <v>806</v>
      </c>
      <c r="C136" s="417">
        <v>182.85</v>
      </c>
      <c r="D136" s="418">
        <v>181.23333333333335</v>
      </c>
      <c r="E136" s="418">
        <v>179.6166666666667</v>
      </c>
      <c r="F136" s="418">
        <v>176.38333333333335</v>
      </c>
      <c r="G136" s="418">
        <v>174.76666666666671</v>
      </c>
      <c r="H136" s="418">
        <v>184.4666666666667</v>
      </c>
      <c r="I136" s="418">
        <v>186.08333333333337</v>
      </c>
      <c r="J136" s="418">
        <v>189.31666666666669</v>
      </c>
      <c r="K136" s="417">
        <v>182.85</v>
      </c>
      <c r="L136" s="417">
        <v>178</v>
      </c>
      <c r="M136" s="417">
        <v>85.292000000000002</v>
      </c>
    </row>
    <row r="137" spans="1:13">
      <c r="A137" s="245">
        <v>127</v>
      </c>
      <c r="B137" s="419" t="s">
        <v>722</v>
      </c>
      <c r="C137" s="417">
        <v>1001.1</v>
      </c>
      <c r="D137" s="418">
        <v>1000.5833333333334</v>
      </c>
      <c r="E137" s="418">
        <v>988.51666666666677</v>
      </c>
      <c r="F137" s="418">
        <v>975.93333333333339</v>
      </c>
      <c r="G137" s="418">
        <v>963.86666666666679</v>
      </c>
      <c r="H137" s="418">
        <v>1013.1666666666667</v>
      </c>
      <c r="I137" s="418">
        <v>1025.2333333333333</v>
      </c>
      <c r="J137" s="418">
        <v>1037.8166666666666</v>
      </c>
      <c r="K137" s="417">
        <v>1012.65</v>
      </c>
      <c r="L137" s="417">
        <v>988</v>
      </c>
      <c r="M137" s="417">
        <v>0.97940000000000005</v>
      </c>
    </row>
    <row r="138" spans="1:13">
      <c r="A138" s="245">
        <v>128</v>
      </c>
      <c r="B138" s="419" t="s">
        <v>342</v>
      </c>
      <c r="C138" s="417">
        <v>598.9</v>
      </c>
      <c r="D138" s="418">
        <v>594.58333333333326</v>
      </c>
      <c r="E138" s="418">
        <v>584.86666666666656</v>
      </c>
      <c r="F138" s="418">
        <v>570.83333333333326</v>
      </c>
      <c r="G138" s="418">
        <v>561.11666666666656</v>
      </c>
      <c r="H138" s="418">
        <v>608.61666666666656</v>
      </c>
      <c r="I138" s="418">
        <v>618.33333333333326</v>
      </c>
      <c r="J138" s="418">
        <v>632.36666666666656</v>
      </c>
      <c r="K138" s="417">
        <v>604.29999999999995</v>
      </c>
      <c r="L138" s="417">
        <v>580.54999999999995</v>
      </c>
      <c r="M138" s="417">
        <v>6.9207999999999998</v>
      </c>
    </row>
    <row r="139" spans="1:13">
      <c r="A139" s="245">
        <v>129</v>
      </c>
      <c r="B139" s="419" t="s">
        <v>89</v>
      </c>
      <c r="C139" s="417">
        <v>13.95</v>
      </c>
      <c r="D139" s="418">
        <v>13.983333333333334</v>
      </c>
      <c r="E139" s="418">
        <v>13.816666666666668</v>
      </c>
      <c r="F139" s="418">
        <v>13.683333333333334</v>
      </c>
      <c r="G139" s="418">
        <v>13.516666666666667</v>
      </c>
      <c r="H139" s="418">
        <v>14.116666666666669</v>
      </c>
      <c r="I139" s="418">
        <v>14.283333333333333</v>
      </c>
      <c r="J139" s="418">
        <v>14.41666666666667</v>
      </c>
      <c r="K139" s="417">
        <v>14.15</v>
      </c>
      <c r="L139" s="417">
        <v>13.85</v>
      </c>
      <c r="M139" s="417">
        <v>71.936409999999995</v>
      </c>
    </row>
    <row r="140" spans="1:13">
      <c r="A140" s="245">
        <v>130</v>
      </c>
      <c r="B140" s="419" t="s">
        <v>343</v>
      </c>
      <c r="C140" s="417">
        <v>203</v>
      </c>
      <c r="D140" s="418">
        <v>204.16666666666666</v>
      </c>
      <c r="E140" s="418">
        <v>200.43333333333331</v>
      </c>
      <c r="F140" s="418">
        <v>197.86666666666665</v>
      </c>
      <c r="G140" s="418">
        <v>194.1333333333333</v>
      </c>
      <c r="H140" s="418">
        <v>206.73333333333332</v>
      </c>
      <c r="I140" s="418">
        <v>210.46666666666667</v>
      </c>
      <c r="J140" s="418">
        <v>213.03333333333333</v>
      </c>
      <c r="K140" s="417">
        <v>207.9</v>
      </c>
      <c r="L140" s="417">
        <v>201.6</v>
      </c>
      <c r="M140" s="417">
        <v>3.2277200000000001</v>
      </c>
    </row>
    <row r="141" spans="1:13">
      <c r="A141" s="245">
        <v>131</v>
      </c>
      <c r="B141" s="419" t="s">
        <v>90</v>
      </c>
      <c r="C141" s="417">
        <v>4552.55</v>
      </c>
      <c r="D141" s="418">
        <v>4534.5333333333338</v>
      </c>
      <c r="E141" s="418">
        <v>4503.0166666666673</v>
      </c>
      <c r="F141" s="418">
        <v>4453.4833333333336</v>
      </c>
      <c r="G141" s="418">
        <v>4421.9666666666672</v>
      </c>
      <c r="H141" s="418">
        <v>4584.0666666666675</v>
      </c>
      <c r="I141" s="418">
        <v>4615.5833333333339</v>
      </c>
      <c r="J141" s="418">
        <v>4665.1166666666677</v>
      </c>
      <c r="K141" s="417">
        <v>4566.05</v>
      </c>
      <c r="L141" s="417">
        <v>4485</v>
      </c>
      <c r="M141" s="417">
        <v>3.3706100000000001</v>
      </c>
    </row>
    <row r="142" spans="1:13">
      <c r="A142" s="245">
        <v>132</v>
      </c>
      <c r="B142" s="419" t="s">
        <v>344</v>
      </c>
      <c r="C142" s="417">
        <v>4524.45</v>
      </c>
      <c r="D142" s="418">
        <v>4538.55</v>
      </c>
      <c r="E142" s="418">
        <v>4463.6000000000004</v>
      </c>
      <c r="F142" s="418">
        <v>4402.75</v>
      </c>
      <c r="G142" s="418">
        <v>4327.8</v>
      </c>
      <c r="H142" s="418">
        <v>4599.4000000000005</v>
      </c>
      <c r="I142" s="418">
        <v>4674.3499999999995</v>
      </c>
      <c r="J142" s="418">
        <v>4735.2000000000007</v>
      </c>
      <c r="K142" s="417">
        <v>4613.5</v>
      </c>
      <c r="L142" s="417">
        <v>4477.7</v>
      </c>
      <c r="M142" s="417">
        <v>2.9108800000000001</v>
      </c>
    </row>
    <row r="143" spans="1:13">
      <c r="A143" s="245">
        <v>133</v>
      </c>
      <c r="B143" s="419" t="s">
        <v>345</v>
      </c>
      <c r="C143" s="417">
        <v>3456.05</v>
      </c>
      <c r="D143" s="418">
        <v>3454.0833333333335</v>
      </c>
      <c r="E143" s="418">
        <v>3418.166666666667</v>
      </c>
      <c r="F143" s="418">
        <v>3380.2833333333333</v>
      </c>
      <c r="G143" s="418">
        <v>3344.3666666666668</v>
      </c>
      <c r="H143" s="418">
        <v>3491.9666666666672</v>
      </c>
      <c r="I143" s="418">
        <v>3527.8833333333341</v>
      </c>
      <c r="J143" s="418">
        <v>3565.7666666666673</v>
      </c>
      <c r="K143" s="417">
        <v>3490</v>
      </c>
      <c r="L143" s="417">
        <v>3416.2</v>
      </c>
      <c r="M143" s="417">
        <v>2.2847</v>
      </c>
    </row>
    <row r="144" spans="1:13">
      <c r="A144" s="245">
        <v>134</v>
      </c>
      <c r="B144" s="419" t="s">
        <v>93</v>
      </c>
      <c r="C144" s="417">
        <v>5562.1</v>
      </c>
      <c r="D144" s="418">
        <v>5563.916666666667</v>
      </c>
      <c r="E144" s="418">
        <v>5513.2333333333336</v>
      </c>
      <c r="F144" s="418">
        <v>5464.3666666666668</v>
      </c>
      <c r="G144" s="418">
        <v>5413.6833333333334</v>
      </c>
      <c r="H144" s="418">
        <v>5612.7833333333338</v>
      </c>
      <c r="I144" s="418">
        <v>5663.4666666666662</v>
      </c>
      <c r="J144" s="418">
        <v>5712.3333333333339</v>
      </c>
      <c r="K144" s="417">
        <v>5614.6</v>
      </c>
      <c r="L144" s="417">
        <v>5515.05</v>
      </c>
      <c r="M144" s="417">
        <v>5.3850800000000003</v>
      </c>
    </row>
    <row r="145" spans="1:13">
      <c r="A145" s="245">
        <v>135</v>
      </c>
      <c r="B145" s="419" t="s">
        <v>346</v>
      </c>
      <c r="C145" s="417">
        <v>416.9</v>
      </c>
      <c r="D145" s="418">
        <v>417.73333333333335</v>
      </c>
      <c r="E145" s="418">
        <v>414.4666666666667</v>
      </c>
      <c r="F145" s="418">
        <v>412.03333333333336</v>
      </c>
      <c r="G145" s="418">
        <v>408.76666666666671</v>
      </c>
      <c r="H145" s="418">
        <v>420.16666666666669</v>
      </c>
      <c r="I145" s="418">
        <v>423.43333333333334</v>
      </c>
      <c r="J145" s="418">
        <v>425.86666666666667</v>
      </c>
      <c r="K145" s="417">
        <v>421</v>
      </c>
      <c r="L145" s="417">
        <v>415.3</v>
      </c>
      <c r="M145" s="417">
        <v>3.32538</v>
      </c>
    </row>
    <row r="146" spans="1:13">
      <c r="A146" s="245">
        <v>136</v>
      </c>
      <c r="B146" s="419" t="s">
        <v>347</v>
      </c>
      <c r="C146" s="417">
        <v>117.45</v>
      </c>
      <c r="D146" s="418">
        <v>118.61666666666667</v>
      </c>
      <c r="E146" s="418">
        <v>114.43333333333335</v>
      </c>
      <c r="F146" s="418">
        <v>111.41666666666667</v>
      </c>
      <c r="G146" s="418">
        <v>107.23333333333335</v>
      </c>
      <c r="H146" s="418">
        <v>121.63333333333335</v>
      </c>
      <c r="I146" s="418">
        <v>125.81666666666669</v>
      </c>
      <c r="J146" s="418">
        <v>128.83333333333337</v>
      </c>
      <c r="K146" s="417">
        <v>122.8</v>
      </c>
      <c r="L146" s="417">
        <v>115.6</v>
      </c>
      <c r="M146" s="417">
        <v>26.92221</v>
      </c>
    </row>
    <row r="147" spans="1:13">
      <c r="A147" s="245">
        <v>137</v>
      </c>
      <c r="B147" s="419" t="s">
        <v>807</v>
      </c>
      <c r="C147" s="417">
        <v>275.14999999999998</v>
      </c>
      <c r="D147" s="418">
        <v>276.34999999999997</v>
      </c>
      <c r="E147" s="418">
        <v>273.34999999999991</v>
      </c>
      <c r="F147" s="418">
        <v>271.54999999999995</v>
      </c>
      <c r="G147" s="418">
        <v>268.5499999999999</v>
      </c>
      <c r="H147" s="418">
        <v>278.14999999999992</v>
      </c>
      <c r="I147" s="418">
        <v>281.15000000000003</v>
      </c>
      <c r="J147" s="418">
        <v>282.94999999999993</v>
      </c>
      <c r="K147" s="417">
        <v>279.35000000000002</v>
      </c>
      <c r="L147" s="417">
        <v>274.55</v>
      </c>
      <c r="M147" s="417">
        <v>1.3346100000000001</v>
      </c>
    </row>
    <row r="148" spans="1:13">
      <c r="A148" s="245">
        <v>138</v>
      </c>
      <c r="B148" s="419" t="s">
        <v>235</v>
      </c>
      <c r="C148" s="417">
        <v>81.400000000000006</v>
      </c>
      <c r="D148" s="418">
        <v>78.733333333333334</v>
      </c>
      <c r="E148" s="418">
        <v>76.066666666666663</v>
      </c>
      <c r="F148" s="418">
        <v>70.733333333333334</v>
      </c>
      <c r="G148" s="418">
        <v>68.066666666666663</v>
      </c>
      <c r="H148" s="418">
        <v>84.066666666666663</v>
      </c>
      <c r="I148" s="418">
        <v>86.73333333333332</v>
      </c>
      <c r="J148" s="418">
        <v>92.066666666666663</v>
      </c>
      <c r="K148" s="417">
        <v>81.400000000000006</v>
      </c>
      <c r="L148" s="417">
        <v>73.400000000000006</v>
      </c>
      <c r="M148" s="417">
        <v>162.52522999999999</v>
      </c>
    </row>
    <row r="149" spans="1:13">
      <c r="A149" s="245">
        <v>139</v>
      </c>
      <c r="B149" s="419" t="s">
        <v>94</v>
      </c>
      <c r="C149" s="417">
        <v>2710.85</v>
      </c>
      <c r="D149" s="418">
        <v>2715.5166666666669</v>
      </c>
      <c r="E149" s="418">
        <v>2692.1333333333337</v>
      </c>
      <c r="F149" s="418">
        <v>2673.416666666667</v>
      </c>
      <c r="G149" s="418">
        <v>2650.0333333333338</v>
      </c>
      <c r="H149" s="418">
        <v>2734.2333333333336</v>
      </c>
      <c r="I149" s="418">
        <v>2757.6166666666668</v>
      </c>
      <c r="J149" s="418">
        <v>2776.3333333333335</v>
      </c>
      <c r="K149" s="417">
        <v>2738.9</v>
      </c>
      <c r="L149" s="417">
        <v>2696.8</v>
      </c>
      <c r="M149" s="417">
        <v>5.1713199999999997</v>
      </c>
    </row>
    <row r="150" spans="1:13">
      <c r="A150" s="245">
        <v>140</v>
      </c>
      <c r="B150" s="419" t="s">
        <v>348</v>
      </c>
      <c r="C150" s="417">
        <v>214.75</v>
      </c>
      <c r="D150" s="418">
        <v>214.93333333333331</v>
      </c>
      <c r="E150" s="418">
        <v>211.86666666666662</v>
      </c>
      <c r="F150" s="418">
        <v>208.98333333333332</v>
      </c>
      <c r="G150" s="418">
        <v>205.91666666666663</v>
      </c>
      <c r="H150" s="418">
        <v>217.81666666666661</v>
      </c>
      <c r="I150" s="418">
        <v>220.88333333333327</v>
      </c>
      <c r="J150" s="418">
        <v>223.76666666666659</v>
      </c>
      <c r="K150" s="417">
        <v>218</v>
      </c>
      <c r="L150" s="417">
        <v>212.05</v>
      </c>
      <c r="M150" s="417">
        <v>1.1918500000000001</v>
      </c>
    </row>
    <row r="151" spans="1:13">
      <c r="A151" s="245">
        <v>141</v>
      </c>
      <c r="B151" s="419" t="s">
        <v>236</v>
      </c>
      <c r="C151" s="417">
        <v>552.35</v>
      </c>
      <c r="D151" s="418">
        <v>554.81666666666661</v>
      </c>
      <c r="E151" s="418">
        <v>544.63333333333321</v>
      </c>
      <c r="F151" s="418">
        <v>536.91666666666663</v>
      </c>
      <c r="G151" s="418">
        <v>526.73333333333323</v>
      </c>
      <c r="H151" s="418">
        <v>562.53333333333319</v>
      </c>
      <c r="I151" s="418">
        <v>572.71666666666658</v>
      </c>
      <c r="J151" s="418">
        <v>580.43333333333317</v>
      </c>
      <c r="K151" s="417">
        <v>565</v>
      </c>
      <c r="L151" s="417">
        <v>547.1</v>
      </c>
      <c r="M151" s="417">
        <v>11.610519999999999</v>
      </c>
    </row>
    <row r="152" spans="1:13">
      <c r="A152" s="245">
        <v>142</v>
      </c>
      <c r="B152" s="419" t="s">
        <v>237</v>
      </c>
      <c r="C152" s="417">
        <v>1637.05</v>
      </c>
      <c r="D152" s="418">
        <v>1641.6333333333332</v>
      </c>
      <c r="E152" s="418">
        <v>1625.3666666666663</v>
      </c>
      <c r="F152" s="418">
        <v>1613.6833333333332</v>
      </c>
      <c r="G152" s="418">
        <v>1597.4166666666663</v>
      </c>
      <c r="H152" s="418">
        <v>1653.3166666666664</v>
      </c>
      <c r="I152" s="418">
        <v>1669.5833333333333</v>
      </c>
      <c r="J152" s="418">
        <v>1681.2666666666664</v>
      </c>
      <c r="K152" s="417">
        <v>1657.9</v>
      </c>
      <c r="L152" s="417">
        <v>1629.95</v>
      </c>
      <c r="M152" s="417">
        <v>0.50617000000000001</v>
      </c>
    </row>
    <row r="153" spans="1:13">
      <c r="A153" s="245">
        <v>143</v>
      </c>
      <c r="B153" s="419" t="s">
        <v>238</v>
      </c>
      <c r="C153" s="417">
        <v>78.849999999999994</v>
      </c>
      <c r="D153" s="418">
        <v>78.933333333333337</v>
      </c>
      <c r="E153" s="418">
        <v>78.416666666666671</v>
      </c>
      <c r="F153" s="418">
        <v>77.983333333333334</v>
      </c>
      <c r="G153" s="418">
        <v>77.466666666666669</v>
      </c>
      <c r="H153" s="418">
        <v>79.366666666666674</v>
      </c>
      <c r="I153" s="418">
        <v>79.883333333333326</v>
      </c>
      <c r="J153" s="418">
        <v>80.316666666666677</v>
      </c>
      <c r="K153" s="417">
        <v>79.45</v>
      </c>
      <c r="L153" s="417">
        <v>78.5</v>
      </c>
      <c r="M153" s="417">
        <v>15.141500000000001</v>
      </c>
    </row>
    <row r="154" spans="1:13">
      <c r="A154" s="245">
        <v>144</v>
      </c>
      <c r="B154" s="419" t="s">
        <v>95</v>
      </c>
      <c r="C154" s="417">
        <v>111.1</v>
      </c>
      <c r="D154" s="418">
        <v>105.88333333333333</v>
      </c>
      <c r="E154" s="418">
        <v>98.966666666666654</v>
      </c>
      <c r="F154" s="418">
        <v>86.833333333333329</v>
      </c>
      <c r="G154" s="418">
        <v>79.916666666666657</v>
      </c>
      <c r="H154" s="418">
        <v>118.01666666666665</v>
      </c>
      <c r="I154" s="418">
        <v>124.93333333333334</v>
      </c>
      <c r="J154" s="418">
        <v>137.06666666666666</v>
      </c>
      <c r="K154" s="417">
        <v>112.8</v>
      </c>
      <c r="L154" s="417">
        <v>93.75</v>
      </c>
      <c r="M154" s="417">
        <v>265.56362000000001</v>
      </c>
    </row>
    <row r="155" spans="1:13">
      <c r="A155" s="245">
        <v>145</v>
      </c>
      <c r="B155" s="419" t="s">
        <v>349</v>
      </c>
      <c r="C155" s="417">
        <v>748.3</v>
      </c>
      <c r="D155" s="418">
        <v>747.26666666666677</v>
      </c>
      <c r="E155" s="418">
        <v>738.53333333333353</v>
      </c>
      <c r="F155" s="418">
        <v>728.76666666666677</v>
      </c>
      <c r="G155" s="418">
        <v>720.03333333333353</v>
      </c>
      <c r="H155" s="418">
        <v>757.03333333333353</v>
      </c>
      <c r="I155" s="418">
        <v>765.76666666666688</v>
      </c>
      <c r="J155" s="418">
        <v>775.53333333333353</v>
      </c>
      <c r="K155" s="417">
        <v>756</v>
      </c>
      <c r="L155" s="417">
        <v>737.5</v>
      </c>
      <c r="M155" s="417">
        <v>0.97136999999999996</v>
      </c>
    </row>
    <row r="156" spans="1:13">
      <c r="A156" s="245">
        <v>146</v>
      </c>
      <c r="B156" s="419" t="s">
        <v>96</v>
      </c>
      <c r="C156" s="417">
        <v>1203.95</v>
      </c>
      <c r="D156" s="418">
        <v>1200.4666666666665</v>
      </c>
      <c r="E156" s="418">
        <v>1193.9333333333329</v>
      </c>
      <c r="F156" s="418">
        <v>1183.9166666666665</v>
      </c>
      <c r="G156" s="418">
        <v>1177.383333333333</v>
      </c>
      <c r="H156" s="418">
        <v>1210.4833333333329</v>
      </c>
      <c r="I156" s="418">
        <v>1217.0166666666662</v>
      </c>
      <c r="J156" s="418">
        <v>1227.0333333333328</v>
      </c>
      <c r="K156" s="417">
        <v>1207</v>
      </c>
      <c r="L156" s="417">
        <v>1190.45</v>
      </c>
      <c r="M156" s="417">
        <v>5.4722</v>
      </c>
    </row>
    <row r="157" spans="1:13">
      <c r="A157" s="245">
        <v>147</v>
      </c>
      <c r="B157" s="419" t="s">
        <v>97</v>
      </c>
      <c r="C157" s="417">
        <v>183.05</v>
      </c>
      <c r="D157" s="418">
        <v>182.48333333333335</v>
      </c>
      <c r="E157" s="418">
        <v>181.7166666666667</v>
      </c>
      <c r="F157" s="418">
        <v>180.38333333333335</v>
      </c>
      <c r="G157" s="418">
        <v>179.6166666666667</v>
      </c>
      <c r="H157" s="418">
        <v>183.81666666666669</v>
      </c>
      <c r="I157" s="418">
        <v>184.58333333333334</v>
      </c>
      <c r="J157" s="418">
        <v>185.91666666666669</v>
      </c>
      <c r="K157" s="417">
        <v>183.25</v>
      </c>
      <c r="L157" s="417">
        <v>181.15</v>
      </c>
      <c r="M157" s="417">
        <v>13.651579999999999</v>
      </c>
    </row>
    <row r="158" spans="1:13">
      <c r="A158" s="245">
        <v>148</v>
      </c>
      <c r="B158" s="419" t="s">
        <v>351</v>
      </c>
      <c r="C158" s="417">
        <v>356.95</v>
      </c>
      <c r="D158" s="418">
        <v>357.86666666666662</v>
      </c>
      <c r="E158" s="418">
        <v>352.03333333333325</v>
      </c>
      <c r="F158" s="418">
        <v>347.11666666666662</v>
      </c>
      <c r="G158" s="418">
        <v>341.28333333333325</v>
      </c>
      <c r="H158" s="418">
        <v>362.78333333333325</v>
      </c>
      <c r="I158" s="418">
        <v>368.61666666666662</v>
      </c>
      <c r="J158" s="418">
        <v>373.53333333333325</v>
      </c>
      <c r="K158" s="417">
        <v>363.7</v>
      </c>
      <c r="L158" s="417">
        <v>352.95</v>
      </c>
      <c r="M158" s="417">
        <v>1.2989999999999999</v>
      </c>
    </row>
    <row r="159" spans="1:13">
      <c r="A159" s="245">
        <v>149</v>
      </c>
      <c r="B159" s="419" t="s">
        <v>98</v>
      </c>
      <c r="C159" s="417">
        <v>86.3</v>
      </c>
      <c r="D159" s="418">
        <v>86.183333333333323</v>
      </c>
      <c r="E159" s="418">
        <v>85.46666666666664</v>
      </c>
      <c r="F159" s="418">
        <v>84.633333333333312</v>
      </c>
      <c r="G159" s="418">
        <v>83.916666666666629</v>
      </c>
      <c r="H159" s="418">
        <v>87.016666666666652</v>
      </c>
      <c r="I159" s="418">
        <v>87.73333333333332</v>
      </c>
      <c r="J159" s="418">
        <v>88.566666666666663</v>
      </c>
      <c r="K159" s="417">
        <v>86.9</v>
      </c>
      <c r="L159" s="417">
        <v>85.35</v>
      </c>
      <c r="M159" s="417">
        <v>124.72836</v>
      </c>
    </row>
    <row r="160" spans="1:13">
      <c r="A160" s="245">
        <v>150</v>
      </c>
      <c r="B160" s="419" t="s">
        <v>352</v>
      </c>
      <c r="C160" s="417">
        <v>3094.5</v>
      </c>
      <c r="D160" s="418">
        <v>3083.3333333333335</v>
      </c>
      <c r="E160" s="418">
        <v>3037.916666666667</v>
      </c>
      <c r="F160" s="418">
        <v>2981.3333333333335</v>
      </c>
      <c r="G160" s="418">
        <v>2935.916666666667</v>
      </c>
      <c r="H160" s="418">
        <v>3139.916666666667</v>
      </c>
      <c r="I160" s="418">
        <v>3185.3333333333339</v>
      </c>
      <c r="J160" s="418">
        <v>3241.916666666667</v>
      </c>
      <c r="K160" s="417">
        <v>3128.75</v>
      </c>
      <c r="L160" s="417">
        <v>3026.75</v>
      </c>
      <c r="M160" s="417">
        <v>0.29471000000000003</v>
      </c>
    </row>
    <row r="161" spans="1:13">
      <c r="A161" s="245">
        <v>151</v>
      </c>
      <c r="B161" s="419" t="s">
        <v>353</v>
      </c>
      <c r="C161" s="417">
        <v>514.4</v>
      </c>
      <c r="D161" s="418">
        <v>517.26666666666665</v>
      </c>
      <c r="E161" s="418">
        <v>508.13333333333333</v>
      </c>
      <c r="F161" s="418">
        <v>501.86666666666667</v>
      </c>
      <c r="G161" s="418">
        <v>492.73333333333335</v>
      </c>
      <c r="H161" s="418">
        <v>523.5333333333333</v>
      </c>
      <c r="I161" s="418">
        <v>532.66666666666652</v>
      </c>
      <c r="J161" s="418">
        <v>538.93333333333328</v>
      </c>
      <c r="K161" s="417">
        <v>526.4</v>
      </c>
      <c r="L161" s="417">
        <v>511</v>
      </c>
      <c r="M161" s="417">
        <v>3.0603899999999999</v>
      </c>
    </row>
    <row r="162" spans="1:13">
      <c r="A162" s="245">
        <v>152</v>
      </c>
      <c r="B162" s="419" t="s">
        <v>354</v>
      </c>
      <c r="C162" s="417">
        <v>178.5</v>
      </c>
      <c r="D162" s="418">
        <v>178.41666666666666</v>
      </c>
      <c r="E162" s="418">
        <v>177.38333333333333</v>
      </c>
      <c r="F162" s="418">
        <v>176.26666666666668</v>
      </c>
      <c r="G162" s="418">
        <v>175.23333333333335</v>
      </c>
      <c r="H162" s="418">
        <v>179.5333333333333</v>
      </c>
      <c r="I162" s="418">
        <v>180.56666666666666</v>
      </c>
      <c r="J162" s="418">
        <v>181.68333333333328</v>
      </c>
      <c r="K162" s="417">
        <v>179.45</v>
      </c>
      <c r="L162" s="417">
        <v>177.3</v>
      </c>
      <c r="M162" s="417">
        <v>8.1293199999999999</v>
      </c>
    </row>
    <row r="163" spans="1:13">
      <c r="A163" s="245">
        <v>153</v>
      </c>
      <c r="B163" s="419" t="s">
        <v>355</v>
      </c>
      <c r="C163" s="417">
        <v>187.5</v>
      </c>
      <c r="D163" s="418">
        <v>187.4666666666667</v>
      </c>
      <c r="E163" s="418">
        <v>185.3333333333334</v>
      </c>
      <c r="F163" s="418">
        <v>183.16666666666671</v>
      </c>
      <c r="G163" s="418">
        <v>181.03333333333342</v>
      </c>
      <c r="H163" s="418">
        <v>189.63333333333338</v>
      </c>
      <c r="I163" s="418">
        <v>191.76666666666671</v>
      </c>
      <c r="J163" s="418">
        <v>193.93333333333337</v>
      </c>
      <c r="K163" s="417">
        <v>189.6</v>
      </c>
      <c r="L163" s="417">
        <v>185.3</v>
      </c>
      <c r="M163" s="417">
        <v>22.616879999999998</v>
      </c>
    </row>
    <row r="164" spans="1:13">
      <c r="A164" s="245">
        <v>154</v>
      </c>
      <c r="B164" s="419" t="s">
        <v>356</v>
      </c>
      <c r="C164" s="417">
        <v>243</v>
      </c>
      <c r="D164" s="418">
        <v>244.04999999999998</v>
      </c>
      <c r="E164" s="418">
        <v>240.59999999999997</v>
      </c>
      <c r="F164" s="418">
        <v>238.2</v>
      </c>
      <c r="G164" s="418">
        <v>234.74999999999997</v>
      </c>
      <c r="H164" s="418">
        <v>246.44999999999996</v>
      </c>
      <c r="I164" s="418">
        <v>249.89999999999995</v>
      </c>
      <c r="J164" s="418">
        <v>252.29999999999995</v>
      </c>
      <c r="K164" s="417">
        <v>247.5</v>
      </c>
      <c r="L164" s="417">
        <v>241.65</v>
      </c>
      <c r="M164" s="417">
        <v>12.79504</v>
      </c>
    </row>
    <row r="165" spans="1:13">
      <c r="A165" s="245">
        <v>155</v>
      </c>
      <c r="B165" s="419" t="s">
        <v>239</v>
      </c>
      <c r="C165" s="417">
        <v>9.35</v>
      </c>
      <c r="D165" s="418">
        <v>9.3833333333333346</v>
      </c>
      <c r="E165" s="418">
        <v>9.2666666666666693</v>
      </c>
      <c r="F165" s="418">
        <v>9.1833333333333353</v>
      </c>
      <c r="G165" s="418">
        <v>9.06666666666667</v>
      </c>
      <c r="H165" s="418">
        <v>9.4666666666666686</v>
      </c>
      <c r="I165" s="418">
        <v>9.5833333333333321</v>
      </c>
      <c r="J165" s="418">
        <v>9.6666666666666679</v>
      </c>
      <c r="K165" s="417">
        <v>9.5</v>
      </c>
      <c r="L165" s="417">
        <v>9.3000000000000007</v>
      </c>
      <c r="M165" s="417">
        <v>41.465229999999998</v>
      </c>
    </row>
    <row r="166" spans="1:13">
      <c r="A166" s="245">
        <v>156</v>
      </c>
      <c r="B166" s="419" t="s">
        <v>240</v>
      </c>
      <c r="C166" s="417">
        <v>63.15</v>
      </c>
      <c r="D166" s="418">
        <v>63.65</v>
      </c>
      <c r="E166" s="418">
        <v>62.3</v>
      </c>
      <c r="F166" s="418">
        <v>61.449999999999996</v>
      </c>
      <c r="G166" s="418">
        <v>60.099999999999994</v>
      </c>
      <c r="H166" s="418">
        <v>64.5</v>
      </c>
      <c r="I166" s="418">
        <v>65.850000000000009</v>
      </c>
      <c r="J166" s="418">
        <v>66.7</v>
      </c>
      <c r="K166" s="417">
        <v>65</v>
      </c>
      <c r="L166" s="417">
        <v>62.8</v>
      </c>
      <c r="M166" s="417">
        <v>13.345800000000001</v>
      </c>
    </row>
    <row r="167" spans="1:13">
      <c r="A167" s="245">
        <v>157</v>
      </c>
      <c r="B167" s="419" t="s">
        <v>99</v>
      </c>
      <c r="C167" s="417">
        <v>149.94999999999999</v>
      </c>
      <c r="D167" s="418">
        <v>150.19999999999999</v>
      </c>
      <c r="E167" s="418">
        <v>148.29999999999998</v>
      </c>
      <c r="F167" s="418">
        <v>146.65</v>
      </c>
      <c r="G167" s="418">
        <v>144.75</v>
      </c>
      <c r="H167" s="418">
        <v>151.84999999999997</v>
      </c>
      <c r="I167" s="418">
        <v>153.74999999999994</v>
      </c>
      <c r="J167" s="418">
        <v>155.39999999999995</v>
      </c>
      <c r="K167" s="417">
        <v>152.1</v>
      </c>
      <c r="L167" s="417">
        <v>148.55000000000001</v>
      </c>
      <c r="M167" s="417">
        <v>82.120199999999997</v>
      </c>
    </row>
    <row r="168" spans="1:13">
      <c r="A168" s="245">
        <v>158</v>
      </c>
      <c r="B168" s="419" t="s">
        <v>357</v>
      </c>
      <c r="C168" s="417">
        <v>349.75</v>
      </c>
      <c r="D168" s="418">
        <v>347.40000000000003</v>
      </c>
      <c r="E168" s="418">
        <v>342.40000000000009</v>
      </c>
      <c r="F168" s="418">
        <v>335.05000000000007</v>
      </c>
      <c r="G168" s="418">
        <v>330.05000000000013</v>
      </c>
      <c r="H168" s="418">
        <v>354.75000000000006</v>
      </c>
      <c r="I168" s="418">
        <v>359.74999999999994</v>
      </c>
      <c r="J168" s="418">
        <v>367.1</v>
      </c>
      <c r="K168" s="417">
        <v>352.4</v>
      </c>
      <c r="L168" s="417">
        <v>340.05</v>
      </c>
      <c r="M168" s="417">
        <v>1.5649299999999999</v>
      </c>
    </row>
    <row r="169" spans="1:13">
      <c r="A169" s="245">
        <v>159</v>
      </c>
      <c r="B169" s="419" t="s">
        <v>725</v>
      </c>
      <c r="C169" s="417">
        <v>4742.5</v>
      </c>
      <c r="D169" s="418">
        <v>4716.8</v>
      </c>
      <c r="E169" s="418">
        <v>4645.6000000000004</v>
      </c>
      <c r="F169" s="418">
        <v>4548.7</v>
      </c>
      <c r="G169" s="418">
        <v>4477.5</v>
      </c>
      <c r="H169" s="418">
        <v>4813.7000000000007</v>
      </c>
      <c r="I169" s="418">
        <v>4884.8999999999996</v>
      </c>
      <c r="J169" s="418">
        <v>4981.8000000000011</v>
      </c>
      <c r="K169" s="417">
        <v>4788</v>
      </c>
      <c r="L169" s="417">
        <v>4619.8999999999996</v>
      </c>
      <c r="M169" s="417">
        <v>0.36013000000000001</v>
      </c>
    </row>
    <row r="170" spans="1:13">
      <c r="A170" s="245">
        <v>160</v>
      </c>
      <c r="B170" s="419" t="s">
        <v>102</v>
      </c>
      <c r="C170" s="417">
        <v>31.8</v>
      </c>
      <c r="D170" s="418">
        <v>31.716666666666669</v>
      </c>
      <c r="E170" s="418">
        <v>31.483333333333338</v>
      </c>
      <c r="F170" s="418">
        <v>31.166666666666668</v>
      </c>
      <c r="G170" s="418">
        <v>30.933333333333337</v>
      </c>
      <c r="H170" s="418">
        <v>32.033333333333339</v>
      </c>
      <c r="I170" s="418">
        <v>32.266666666666673</v>
      </c>
      <c r="J170" s="418">
        <v>32.583333333333343</v>
      </c>
      <c r="K170" s="417">
        <v>31.95</v>
      </c>
      <c r="L170" s="417">
        <v>31.4</v>
      </c>
      <c r="M170" s="417">
        <v>101.66106000000001</v>
      </c>
    </row>
    <row r="171" spans="1:13">
      <c r="A171" s="245">
        <v>161</v>
      </c>
      <c r="B171" s="419" t="s">
        <v>358</v>
      </c>
      <c r="C171" s="417">
        <v>3140.65</v>
      </c>
      <c r="D171" s="418">
        <v>3132.4499999999994</v>
      </c>
      <c r="E171" s="418">
        <v>3109.8999999999987</v>
      </c>
      <c r="F171" s="418">
        <v>3079.1499999999992</v>
      </c>
      <c r="G171" s="418">
        <v>3056.5999999999985</v>
      </c>
      <c r="H171" s="418">
        <v>3163.1999999999989</v>
      </c>
      <c r="I171" s="418">
        <v>3185.7499999999991</v>
      </c>
      <c r="J171" s="418">
        <v>3216.4999999999991</v>
      </c>
      <c r="K171" s="417">
        <v>3155</v>
      </c>
      <c r="L171" s="417">
        <v>3101.7</v>
      </c>
      <c r="M171" s="417">
        <v>0.44501000000000002</v>
      </c>
    </row>
    <row r="172" spans="1:13">
      <c r="A172" s="245">
        <v>162</v>
      </c>
      <c r="B172" s="419" t="s">
        <v>726</v>
      </c>
      <c r="C172" s="417">
        <v>202.2</v>
      </c>
      <c r="D172" s="418">
        <v>202.98333333333335</v>
      </c>
      <c r="E172" s="418">
        <v>200.7166666666667</v>
      </c>
      <c r="F172" s="418">
        <v>199.23333333333335</v>
      </c>
      <c r="G172" s="418">
        <v>196.9666666666667</v>
      </c>
      <c r="H172" s="418">
        <v>204.4666666666667</v>
      </c>
      <c r="I172" s="418">
        <v>206.73333333333335</v>
      </c>
      <c r="J172" s="418">
        <v>208.2166666666667</v>
      </c>
      <c r="K172" s="417">
        <v>205.25</v>
      </c>
      <c r="L172" s="417">
        <v>201.5</v>
      </c>
      <c r="M172" s="417">
        <v>2.4117500000000001</v>
      </c>
    </row>
    <row r="173" spans="1:13">
      <c r="A173" s="245">
        <v>163</v>
      </c>
      <c r="B173" s="419" t="s">
        <v>359</v>
      </c>
      <c r="C173" s="417">
        <v>3364.55</v>
      </c>
      <c r="D173" s="418">
        <v>3346.6333333333332</v>
      </c>
      <c r="E173" s="418">
        <v>3298.5166666666664</v>
      </c>
      <c r="F173" s="418">
        <v>3232.4833333333331</v>
      </c>
      <c r="G173" s="418">
        <v>3184.3666666666663</v>
      </c>
      <c r="H173" s="418">
        <v>3412.6666666666665</v>
      </c>
      <c r="I173" s="418">
        <v>3460.7833333333333</v>
      </c>
      <c r="J173" s="418">
        <v>3526.8166666666666</v>
      </c>
      <c r="K173" s="417">
        <v>3394.75</v>
      </c>
      <c r="L173" s="417">
        <v>3280.6</v>
      </c>
      <c r="M173" s="417">
        <v>0.11194999999999999</v>
      </c>
    </row>
    <row r="174" spans="1:13">
      <c r="A174" s="245">
        <v>164</v>
      </c>
      <c r="B174" s="419" t="s">
        <v>241</v>
      </c>
      <c r="C174" s="417">
        <v>198.55</v>
      </c>
      <c r="D174" s="418">
        <v>200.68333333333331</v>
      </c>
      <c r="E174" s="418">
        <v>195.41666666666663</v>
      </c>
      <c r="F174" s="418">
        <v>192.28333333333333</v>
      </c>
      <c r="G174" s="418">
        <v>187.01666666666665</v>
      </c>
      <c r="H174" s="418">
        <v>203.81666666666661</v>
      </c>
      <c r="I174" s="418">
        <v>209.08333333333331</v>
      </c>
      <c r="J174" s="418">
        <v>212.21666666666658</v>
      </c>
      <c r="K174" s="417">
        <v>205.95</v>
      </c>
      <c r="L174" s="417">
        <v>197.55</v>
      </c>
      <c r="M174" s="417">
        <v>4.7486100000000002</v>
      </c>
    </row>
    <row r="175" spans="1:13">
      <c r="A175" s="245">
        <v>165</v>
      </c>
      <c r="B175" s="419" t="s">
        <v>360</v>
      </c>
      <c r="C175" s="417">
        <v>5653.9</v>
      </c>
      <c r="D175" s="418">
        <v>5657.9666666666672</v>
      </c>
      <c r="E175" s="418">
        <v>5630.9333333333343</v>
      </c>
      <c r="F175" s="418">
        <v>5607.9666666666672</v>
      </c>
      <c r="G175" s="418">
        <v>5580.9333333333343</v>
      </c>
      <c r="H175" s="418">
        <v>5680.9333333333343</v>
      </c>
      <c r="I175" s="418">
        <v>5707.9666666666672</v>
      </c>
      <c r="J175" s="418">
        <v>5730.9333333333343</v>
      </c>
      <c r="K175" s="417">
        <v>5685</v>
      </c>
      <c r="L175" s="417">
        <v>5635</v>
      </c>
      <c r="M175" s="417">
        <v>3.5580000000000001E-2</v>
      </c>
    </row>
    <row r="176" spans="1:13">
      <c r="A176" s="245">
        <v>166</v>
      </c>
      <c r="B176" s="419" t="s">
        <v>876</v>
      </c>
      <c r="C176" s="417">
        <v>3500.2</v>
      </c>
      <c r="D176" s="418">
        <v>3490.8833333333332</v>
      </c>
      <c r="E176" s="418">
        <v>3421.7666666666664</v>
      </c>
      <c r="F176" s="418">
        <v>3343.333333333333</v>
      </c>
      <c r="G176" s="418">
        <v>3274.2166666666662</v>
      </c>
      <c r="H176" s="418">
        <v>3569.3166666666666</v>
      </c>
      <c r="I176" s="418">
        <v>3638.4333333333334</v>
      </c>
      <c r="J176" s="418">
        <v>3716.8666666666668</v>
      </c>
      <c r="K176" s="417">
        <v>3560</v>
      </c>
      <c r="L176" s="417">
        <v>3412.45</v>
      </c>
      <c r="M176" s="417">
        <v>2.5753400000000002</v>
      </c>
    </row>
    <row r="177" spans="1:13">
      <c r="A177" s="245">
        <v>167</v>
      </c>
      <c r="B177" s="419" t="s">
        <v>361</v>
      </c>
      <c r="C177" s="417">
        <v>1512</v>
      </c>
      <c r="D177" s="418">
        <v>1518.0166666666664</v>
      </c>
      <c r="E177" s="418">
        <v>1501.0833333333328</v>
      </c>
      <c r="F177" s="418">
        <v>1490.1666666666663</v>
      </c>
      <c r="G177" s="418">
        <v>1473.2333333333327</v>
      </c>
      <c r="H177" s="418">
        <v>1528.9333333333329</v>
      </c>
      <c r="I177" s="418">
        <v>1545.8666666666663</v>
      </c>
      <c r="J177" s="418">
        <v>1556.7833333333331</v>
      </c>
      <c r="K177" s="417">
        <v>1534.95</v>
      </c>
      <c r="L177" s="417">
        <v>1507.1</v>
      </c>
      <c r="M177" s="417">
        <v>0.37497999999999998</v>
      </c>
    </row>
    <row r="178" spans="1:13">
      <c r="A178" s="245">
        <v>168</v>
      </c>
      <c r="B178" s="419" t="s">
        <v>100</v>
      </c>
      <c r="C178" s="417">
        <v>662.5</v>
      </c>
      <c r="D178" s="418">
        <v>658.81666666666661</v>
      </c>
      <c r="E178" s="418">
        <v>650.78333333333319</v>
      </c>
      <c r="F178" s="418">
        <v>639.06666666666661</v>
      </c>
      <c r="G178" s="418">
        <v>631.03333333333319</v>
      </c>
      <c r="H178" s="418">
        <v>670.53333333333319</v>
      </c>
      <c r="I178" s="418">
        <v>678.56666666666649</v>
      </c>
      <c r="J178" s="418">
        <v>690.28333333333319</v>
      </c>
      <c r="K178" s="417">
        <v>666.85</v>
      </c>
      <c r="L178" s="417">
        <v>647.1</v>
      </c>
      <c r="M178" s="417">
        <v>18.411930000000002</v>
      </c>
    </row>
    <row r="179" spans="1:13">
      <c r="A179" s="245">
        <v>169</v>
      </c>
      <c r="B179" s="419" t="s">
        <v>362</v>
      </c>
      <c r="C179" s="417">
        <v>1004.75</v>
      </c>
      <c r="D179" s="418">
        <v>1006.0500000000001</v>
      </c>
      <c r="E179" s="418">
        <v>993.10000000000014</v>
      </c>
      <c r="F179" s="418">
        <v>981.45</v>
      </c>
      <c r="G179" s="418">
        <v>968.50000000000011</v>
      </c>
      <c r="H179" s="418">
        <v>1017.7000000000002</v>
      </c>
      <c r="I179" s="418">
        <v>1030.6500000000001</v>
      </c>
      <c r="J179" s="418">
        <v>1042.3000000000002</v>
      </c>
      <c r="K179" s="417">
        <v>1019</v>
      </c>
      <c r="L179" s="417">
        <v>994.4</v>
      </c>
      <c r="M179" s="417">
        <v>1.3891100000000001</v>
      </c>
    </row>
    <row r="180" spans="1:13">
      <c r="A180" s="245">
        <v>170</v>
      </c>
      <c r="B180" s="419" t="s">
        <v>242</v>
      </c>
      <c r="C180" s="417">
        <v>660.35</v>
      </c>
      <c r="D180" s="418">
        <v>658.41666666666674</v>
      </c>
      <c r="E180" s="418">
        <v>650.88333333333344</v>
      </c>
      <c r="F180" s="418">
        <v>641.41666666666674</v>
      </c>
      <c r="G180" s="418">
        <v>633.88333333333344</v>
      </c>
      <c r="H180" s="418">
        <v>667.88333333333344</v>
      </c>
      <c r="I180" s="418">
        <v>675.41666666666674</v>
      </c>
      <c r="J180" s="418">
        <v>684.88333333333344</v>
      </c>
      <c r="K180" s="417">
        <v>665.95</v>
      </c>
      <c r="L180" s="417">
        <v>648.95000000000005</v>
      </c>
      <c r="M180" s="417">
        <v>2.7267700000000001</v>
      </c>
    </row>
    <row r="181" spans="1:13">
      <c r="A181" s="245">
        <v>171</v>
      </c>
      <c r="B181" s="419" t="s">
        <v>103</v>
      </c>
      <c r="C181" s="417">
        <v>962.9</v>
      </c>
      <c r="D181" s="418">
        <v>966.5333333333333</v>
      </c>
      <c r="E181" s="418">
        <v>952.36666666666656</v>
      </c>
      <c r="F181" s="418">
        <v>941.83333333333326</v>
      </c>
      <c r="G181" s="418">
        <v>927.66666666666652</v>
      </c>
      <c r="H181" s="418">
        <v>977.06666666666661</v>
      </c>
      <c r="I181" s="418">
        <v>991.23333333333335</v>
      </c>
      <c r="J181" s="418">
        <v>1001.7666666666667</v>
      </c>
      <c r="K181" s="417">
        <v>980.7</v>
      </c>
      <c r="L181" s="417">
        <v>956</v>
      </c>
      <c r="M181" s="417">
        <v>31.063320000000001</v>
      </c>
    </row>
    <row r="182" spans="1:13">
      <c r="A182" s="245">
        <v>172</v>
      </c>
      <c r="B182" s="419" t="s">
        <v>243</v>
      </c>
      <c r="C182" s="417">
        <v>554.79999999999995</v>
      </c>
      <c r="D182" s="418">
        <v>558.83333333333337</v>
      </c>
      <c r="E182" s="418">
        <v>549.7166666666667</v>
      </c>
      <c r="F182" s="418">
        <v>544.63333333333333</v>
      </c>
      <c r="G182" s="418">
        <v>535.51666666666665</v>
      </c>
      <c r="H182" s="418">
        <v>563.91666666666674</v>
      </c>
      <c r="I182" s="418">
        <v>573.0333333333333</v>
      </c>
      <c r="J182" s="418">
        <v>578.11666666666679</v>
      </c>
      <c r="K182" s="417">
        <v>567.95000000000005</v>
      </c>
      <c r="L182" s="417">
        <v>553.75</v>
      </c>
      <c r="M182" s="417">
        <v>3.10446</v>
      </c>
    </row>
    <row r="183" spans="1:13">
      <c r="A183" s="245">
        <v>173</v>
      </c>
      <c r="B183" s="419" t="s">
        <v>244</v>
      </c>
      <c r="C183" s="417">
        <v>1482.1</v>
      </c>
      <c r="D183" s="418">
        <v>1467.5166666666667</v>
      </c>
      <c r="E183" s="418">
        <v>1438.0333333333333</v>
      </c>
      <c r="F183" s="418">
        <v>1393.9666666666667</v>
      </c>
      <c r="G183" s="418">
        <v>1364.4833333333333</v>
      </c>
      <c r="H183" s="418">
        <v>1511.5833333333333</v>
      </c>
      <c r="I183" s="418">
        <v>1541.0666666666664</v>
      </c>
      <c r="J183" s="418">
        <v>1585.1333333333332</v>
      </c>
      <c r="K183" s="417">
        <v>1497</v>
      </c>
      <c r="L183" s="417">
        <v>1423.45</v>
      </c>
      <c r="M183" s="417">
        <v>20.99024</v>
      </c>
    </row>
    <row r="184" spans="1:13">
      <c r="A184" s="245">
        <v>174</v>
      </c>
      <c r="B184" s="419" t="s">
        <v>363</v>
      </c>
      <c r="C184" s="417">
        <v>342.9</v>
      </c>
      <c r="D184" s="418">
        <v>340.26666666666665</v>
      </c>
      <c r="E184" s="418">
        <v>336.5333333333333</v>
      </c>
      <c r="F184" s="418">
        <v>330.16666666666663</v>
      </c>
      <c r="G184" s="418">
        <v>326.43333333333328</v>
      </c>
      <c r="H184" s="418">
        <v>346.63333333333333</v>
      </c>
      <c r="I184" s="418">
        <v>350.36666666666667</v>
      </c>
      <c r="J184" s="418">
        <v>356.73333333333335</v>
      </c>
      <c r="K184" s="417">
        <v>344</v>
      </c>
      <c r="L184" s="417">
        <v>333.9</v>
      </c>
      <c r="M184" s="417">
        <v>33.500680000000003</v>
      </c>
    </row>
    <row r="185" spans="1:13">
      <c r="A185" s="245">
        <v>175</v>
      </c>
      <c r="B185" s="419" t="s">
        <v>245</v>
      </c>
      <c r="C185" s="417">
        <v>629.75</v>
      </c>
      <c r="D185" s="418">
        <v>633.6</v>
      </c>
      <c r="E185" s="418">
        <v>622.20000000000005</v>
      </c>
      <c r="F185" s="418">
        <v>614.65</v>
      </c>
      <c r="G185" s="418">
        <v>603.25</v>
      </c>
      <c r="H185" s="418">
        <v>641.15000000000009</v>
      </c>
      <c r="I185" s="418">
        <v>652.54999999999995</v>
      </c>
      <c r="J185" s="418">
        <v>660.10000000000014</v>
      </c>
      <c r="K185" s="417">
        <v>645</v>
      </c>
      <c r="L185" s="417">
        <v>626.04999999999995</v>
      </c>
      <c r="M185" s="417">
        <v>15.49845</v>
      </c>
    </row>
    <row r="186" spans="1:13">
      <c r="A186" s="245">
        <v>176</v>
      </c>
      <c r="B186" s="419" t="s">
        <v>104</v>
      </c>
      <c r="C186" s="417">
        <v>1493.85</v>
      </c>
      <c r="D186" s="418">
        <v>1489.95</v>
      </c>
      <c r="E186" s="418">
        <v>1479.9</v>
      </c>
      <c r="F186" s="418">
        <v>1465.95</v>
      </c>
      <c r="G186" s="418">
        <v>1455.9</v>
      </c>
      <c r="H186" s="418">
        <v>1503.9</v>
      </c>
      <c r="I186" s="418">
        <v>1513.9499999999998</v>
      </c>
      <c r="J186" s="418">
        <v>1527.9</v>
      </c>
      <c r="K186" s="417">
        <v>1500</v>
      </c>
      <c r="L186" s="417">
        <v>1476</v>
      </c>
      <c r="M186" s="417">
        <v>11.191090000000001</v>
      </c>
    </row>
    <row r="187" spans="1:13">
      <c r="A187" s="245">
        <v>177</v>
      </c>
      <c r="B187" s="419" t="s">
        <v>364</v>
      </c>
      <c r="C187" s="417">
        <v>377.75</v>
      </c>
      <c r="D187" s="418">
        <v>379.0333333333333</v>
      </c>
      <c r="E187" s="418">
        <v>375.71666666666658</v>
      </c>
      <c r="F187" s="418">
        <v>373.68333333333328</v>
      </c>
      <c r="G187" s="418">
        <v>370.36666666666656</v>
      </c>
      <c r="H187" s="418">
        <v>381.06666666666661</v>
      </c>
      <c r="I187" s="418">
        <v>384.38333333333333</v>
      </c>
      <c r="J187" s="418">
        <v>386.41666666666663</v>
      </c>
      <c r="K187" s="417">
        <v>382.35</v>
      </c>
      <c r="L187" s="417">
        <v>377</v>
      </c>
      <c r="M187" s="417">
        <v>0.90544000000000002</v>
      </c>
    </row>
    <row r="188" spans="1:13">
      <c r="A188" s="245">
        <v>178</v>
      </c>
      <c r="B188" s="419" t="s">
        <v>365</v>
      </c>
      <c r="C188" s="417">
        <v>164.3</v>
      </c>
      <c r="D188" s="418">
        <v>165.08333333333334</v>
      </c>
      <c r="E188" s="418">
        <v>161.31666666666669</v>
      </c>
      <c r="F188" s="418">
        <v>158.33333333333334</v>
      </c>
      <c r="G188" s="418">
        <v>154.56666666666669</v>
      </c>
      <c r="H188" s="418">
        <v>168.06666666666669</v>
      </c>
      <c r="I188" s="418">
        <v>171.83333333333334</v>
      </c>
      <c r="J188" s="418">
        <v>174.81666666666669</v>
      </c>
      <c r="K188" s="417">
        <v>168.85</v>
      </c>
      <c r="L188" s="417">
        <v>162.1</v>
      </c>
      <c r="M188" s="417">
        <v>25.928699999999999</v>
      </c>
    </row>
    <row r="189" spans="1:13">
      <c r="A189" s="245">
        <v>179</v>
      </c>
      <c r="B189" s="419" t="s">
        <v>366</v>
      </c>
      <c r="C189" s="417">
        <v>1316.75</v>
      </c>
      <c r="D189" s="418">
        <v>1333.1666666666667</v>
      </c>
      <c r="E189" s="418">
        <v>1276.3333333333335</v>
      </c>
      <c r="F189" s="418">
        <v>1235.9166666666667</v>
      </c>
      <c r="G189" s="418">
        <v>1179.0833333333335</v>
      </c>
      <c r="H189" s="418">
        <v>1373.5833333333335</v>
      </c>
      <c r="I189" s="418">
        <v>1430.416666666667</v>
      </c>
      <c r="J189" s="418">
        <v>1470.8333333333335</v>
      </c>
      <c r="K189" s="417">
        <v>1390</v>
      </c>
      <c r="L189" s="417">
        <v>1292.75</v>
      </c>
      <c r="M189" s="417">
        <v>2.3188300000000002</v>
      </c>
    </row>
    <row r="190" spans="1:13">
      <c r="A190" s="245">
        <v>180</v>
      </c>
      <c r="B190" s="419" t="s">
        <v>367</v>
      </c>
      <c r="C190" s="417">
        <v>445.2</v>
      </c>
      <c r="D190" s="418">
        <v>444.2833333333333</v>
      </c>
      <c r="E190" s="418">
        <v>431.11666666666662</v>
      </c>
      <c r="F190" s="418">
        <v>417.0333333333333</v>
      </c>
      <c r="G190" s="418">
        <v>403.86666666666662</v>
      </c>
      <c r="H190" s="418">
        <v>458.36666666666662</v>
      </c>
      <c r="I190" s="418">
        <v>471.53333333333336</v>
      </c>
      <c r="J190" s="418">
        <v>485.61666666666662</v>
      </c>
      <c r="K190" s="417">
        <v>457.45</v>
      </c>
      <c r="L190" s="417">
        <v>430.2</v>
      </c>
      <c r="M190" s="417">
        <v>14.356640000000001</v>
      </c>
    </row>
    <row r="191" spans="1:13">
      <c r="A191" s="245">
        <v>181</v>
      </c>
      <c r="B191" s="419" t="s">
        <v>724</v>
      </c>
      <c r="C191" s="417">
        <v>184.8</v>
      </c>
      <c r="D191" s="418">
        <v>185.93333333333331</v>
      </c>
      <c r="E191" s="418">
        <v>180.36666666666662</v>
      </c>
      <c r="F191" s="418">
        <v>175.93333333333331</v>
      </c>
      <c r="G191" s="418">
        <v>170.36666666666662</v>
      </c>
      <c r="H191" s="418">
        <v>190.36666666666662</v>
      </c>
      <c r="I191" s="418">
        <v>195.93333333333328</v>
      </c>
      <c r="J191" s="418">
        <v>200.36666666666662</v>
      </c>
      <c r="K191" s="417">
        <v>191.5</v>
      </c>
      <c r="L191" s="417">
        <v>181.5</v>
      </c>
      <c r="M191" s="417">
        <v>37.004530000000003</v>
      </c>
    </row>
    <row r="192" spans="1:13">
      <c r="A192" s="245">
        <v>182</v>
      </c>
      <c r="B192" s="419" t="s">
        <v>751</v>
      </c>
      <c r="C192" s="417">
        <v>1191.25</v>
      </c>
      <c r="D192" s="418">
        <v>1191.1833333333334</v>
      </c>
      <c r="E192" s="418">
        <v>1148.3666666666668</v>
      </c>
      <c r="F192" s="418">
        <v>1105.4833333333333</v>
      </c>
      <c r="G192" s="418">
        <v>1062.6666666666667</v>
      </c>
      <c r="H192" s="418">
        <v>1234.0666666666668</v>
      </c>
      <c r="I192" s="418">
        <v>1276.8833333333334</v>
      </c>
      <c r="J192" s="418">
        <v>1319.7666666666669</v>
      </c>
      <c r="K192" s="417">
        <v>1234</v>
      </c>
      <c r="L192" s="417">
        <v>1148.3</v>
      </c>
      <c r="M192" s="417">
        <v>2.1836700000000002</v>
      </c>
    </row>
    <row r="193" spans="1:13">
      <c r="A193" s="245">
        <v>183</v>
      </c>
      <c r="B193" s="419" t="s">
        <v>368</v>
      </c>
      <c r="C193" s="417">
        <v>672.1</v>
      </c>
      <c r="D193" s="418">
        <v>671.48333333333323</v>
      </c>
      <c r="E193" s="418">
        <v>666.71666666666647</v>
      </c>
      <c r="F193" s="418">
        <v>661.33333333333326</v>
      </c>
      <c r="G193" s="418">
        <v>656.56666666666649</v>
      </c>
      <c r="H193" s="418">
        <v>676.86666666666645</v>
      </c>
      <c r="I193" s="418">
        <v>681.6333333333331</v>
      </c>
      <c r="J193" s="418">
        <v>687.01666666666642</v>
      </c>
      <c r="K193" s="417">
        <v>676.25</v>
      </c>
      <c r="L193" s="417">
        <v>666.1</v>
      </c>
      <c r="M193" s="417">
        <v>7.7192600000000002</v>
      </c>
    </row>
    <row r="194" spans="1:13">
      <c r="A194" s="245">
        <v>184</v>
      </c>
      <c r="B194" s="419" t="s">
        <v>369</v>
      </c>
      <c r="C194" s="417">
        <v>368.65</v>
      </c>
      <c r="D194" s="418">
        <v>367.06666666666661</v>
      </c>
      <c r="E194" s="418">
        <v>362.68333333333322</v>
      </c>
      <c r="F194" s="418">
        <v>356.71666666666664</v>
      </c>
      <c r="G194" s="418">
        <v>352.33333333333326</v>
      </c>
      <c r="H194" s="418">
        <v>373.03333333333319</v>
      </c>
      <c r="I194" s="418">
        <v>377.41666666666663</v>
      </c>
      <c r="J194" s="418">
        <v>383.38333333333316</v>
      </c>
      <c r="K194" s="417">
        <v>371.45</v>
      </c>
      <c r="L194" s="417">
        <v>361.1</v>
      </c>
      <c r="M194" s="417">
        <v>3.5519799999999999</v>
      </c>
    </row>
    <row r="195" spans="1:13">
      <c r="A195" s="245">
        <v>185</v>
      </c>
      <c r="B195" s="419" t="s">
        <v>370</v>
      </c>
      <c r="C195" s="417">
        <v>108</v>
      </c>
      <c r="D195" s="418">
        <v>109.01666666666667</v>
      </c>
      <c r="E195" s="418">
        <v>106.78333333333333</v>
      </c>
      <c r="F195" s="418">
        <v>105.56666666666666</v>
      </c>
      <c r="G195" s="418">
        <v>103.33333333333333</v>
      </c>
      <c r="H195" s="418">
        <v>110.23333333333333</v>
      </c>
      <c r="I195" s="418">
        <v>112.46666666666665</v>
      </c>
      <c r="J195" s="418">
        <v>113.68333333333334</v>
      </c>
      <c r="K195" s="417">
        <v>111.25</v>
      </c>
      <c r="L195" s="417">
        <v>107.8</v>
      </c>
      <c r="M195" s="417">
        <v>6.7381799999999998</v>
      </c>
    </row>
    <row r="196" spans="1:13">
      <c r="A196" s="245">
        <v>186</v>
      </c>
      <c r="B196" s="419" t="s">
        <v>371</v>
      </c>
      <c r="C196" s="417">
        <v>114.1</v>
      </c>
      <c r="D196" s="418">
        <v>114.59999999999998</v>
      </c>
      <c r="E196" s="418">
        <v>112.84999999999997</v>
      </c>
      <c r="F196" s="418">
        <v>111.59999999999998</v>
      </c>
      <c r="G196" s="418">
        <v>109.84999999999997</v>
      </c>
      <c r="H196" s="418">
        <v>115.84999999999997</v>
      </c>
      <c r="I196" s="418">
        <v>117.6</v>
      </c>
      <c r="J196" s="418">
        <v>118.84999999999997</v>
      </c>
      <c r="K196" s="417">
        <v>116.35</v>
      </c>
      <c r="L196" s="417">
        <v>113.35</v>
      </c>
      <c r="M196" s="417">
        <v>17.732050000000001</v>
      </c>
    </row>
    <row r="197" spans="1:13">
      <c r="A197" s="245">
        <v>187</v>
      </c>
      <c r="B197" s="419" t="s">
        <v>246</v>
      </c>
      <c r="C197" s="417">
        <v>313.55</v>
      </c>
      <c r="D197" s="418">
        <v>315.75</v>
      </c>
      <c r="E197" s="418">
        <v>308.10000000000002</v>
      </c>
      <c r="F197" s="418">
        <v>302.65000000000003</v>
      </c>
      <c r="G197" s="418">
        <v>295.00000000000006</v>
      </c>
      <c r="H197" s="418">
        <v>321.2</v>
      </c>
      <c r="I197" s="418">
        <v>328.84999999999997</v>
      </c>
      <c r="J197" s="418">
        <v>334.29999999999995</v>
      </c>
      <c r="K197" s="417">
        <v>323.39999999999998</v>
      </c>
      <c r="L197" s="417">
        <v>310.3</v>
      </c>
      <c r="M197" s="417">
        <v>12.888769999999999</v>
      </c>
    </row>
    <row r="198" spans="1:13">
      <c r="A198" s="245">
        <v>188</v>
      </c>
      <c r="B198" s="419" t="s">
        <v>372</v>
      </c>
      <c r="C198" s="417">
        <v>686.95</v>
      </c>
      <c r="D198" s="418">
        <v>688.94999999999993</v>
      </c>
      <c r="E198" s="418">
        <v>683.99999999999989</v>
      </c>
      <c r="F198" s="418">
        <v>681.05</v>
      </c>
      <c r="G198" s="418">
        <v>676.09999999999991</v>
      </c>
      <c r="H198" s="418">
        <v>691.89999999999986</v>
      </c>
      <c r="I198" s="418">
        <v>696.84999999999991</v>
      </c>
      <c r="J198" s="418">
        <v>699.79999999999984</v>
      </c>
      <c r="K198" s="417">
        <v>693.9</v>
      </c>
      <c r="L198" s="417">
        <v>686</v>
      </c>
      <c r="M198" s="417">
        <v>0.31286000000000003</v>
      </c>
    </row>
    <row r="199" spans="1:13">
      <c r="A199" s="245">
        <v>189</v>
      </c>
      <c r="B199" s="419" t="s">
        <v>247</v>
      </c>
      <c r="C199" s="417">
        <v>2210.4499999999998</v>
      </c>
      <c r="D199" s="418">
        <v>2210.15</v>
      </c>
      <c r="E199" s="418">
        <v>2155.3000000000002</v>
      </c>
      <c r="F199" s="418">
        <v>2100.15</v>
      </c>
      <c r="G199" s="418">
        <v>2045.3000000000002</v>
      </c>
      <c r="H199" s="418">
        <v>2265.3000000000002</v>
      </c>
      <c r="I199" s="418">
        <v>2320.1499999999996</v>
      </c>
      <c r="J199" s="418">
        <v>2375.3000000000002</v>
      </c>
      <c r="K199" s="417">
        <v>2265</v>
      </c>
      <c r="L199" s="417">
        <v>2155</v>
      </c>
      <c r="M199" s="417">
        <v>3.0033099999999999</v>
      </c>
    </row>
    <row r="200" spans="1:13">
      <c r="A200" s="245">
        <v>190</v>
      </c>
      <c r="B200" s="419" t="s">
        <v>107</v>
      </c>
      <c r="C200" s="417">
        <v>975.35</v>
      </c>
      <c r="D200" s="418">
        <v>971.08333333333337</v>
      </c>
      <c r="E200" s="418">
        <v>964.56666666666672</v>
      </c>
      <c r="F200" s="418">
        <v>953.7833333333333</v>
      </c>
      <c r="G200" s="418">
        <v>947.26666666666665</v>
      </c>
      <c r="H200" s="418">
        <v>981.86666666666679</v>
      </c>
      <c r="I200" s="418">
        <v>988.38333333333344</v>
      </c>
      <c r="J200" s="418">
        <v>999.16666666666686</v>
      </c>
      <c r="K200" s="417">
        <v>977.6</v>
      </c>
      <c r="L200" s="417">
        <v>960.3</v>
      </c>
      <c r="M200" s="417">
        <v>30.148990000000001</v>
      </c>
    </row>
    <row r="201" spans="1:13">
      <c r="A201" s="245">
        <v>191</v>
      </c>
      <c r="B201" s="419" t="s">
        <v>248</v>
      </c>
      <c r="C201" s="417">
        <v>2898.65</v>
      </c>
      <c r="D201" s="418">
        <v>2901.0833333333335</v>
      </c>
      <c r="E201" s="418">
        <v>2887.5666666666671</v>
      </c>
      <c r="F201" s="418">
        <v>2876.4833333333336</v>
      </c>
      <c r="G201" s="418">
        <v>2862.9666666666672</v>
      </c>
      <c r="H201" s="418">
        <v>2912.166666666667</v>
      </c>
      <c r="I201" s="418">
        <v>2925.6833333333334</v>
      </c>
      <c r="J201" s="418">
        <v>2936.7666666666669</v>
      </c>
      <c r="K201" s="417">
        <v>2914.6</v>
      </c>
      <c r="L201" s="417">
        <v>2890</v>
      </c>
      <c r="M201" s="417">
        <v>1.02033</v>
      </c>
    </row>
    <row r="202" spans="1:13">
      <c r="A202" s="245">
        <v>192</v>
      </c>
      <c r="B202" s="419" t="s">
        <v>109</v>
      </c>
      <c r="C202" s="417">
        <v>1539.5</v>
      </c>
      <c r="D202" s="418">
        <v>1537.5166666666667</v>
      </c>
      <c r="E202" s="418">
        <v>1529.6833333333334</v>
      </c>
      <c r="F202" s="418">
        <v>1519.8666666666668</v>
      </c>
      <c r="G202" s="418">
        <v>1512.0333333333335</v>
      </c>
      <c r="H202" s="418">
        <v>1547.3333333333333</v>
      </c>
      <c r="I202" s="418">
        <v>1555.1666666666667</v>
      </c>
      <c r="J202" s="418">
        <v>1564.9833333333331</v>
      </c>
      <c r="K202" s="417">
        <v>1545.35</v>
      </c>
      <c r="L202" s="417">
        <v>1527.7</v>
      </c>
      <c r="M202" s="417">
        <v>48.145949999999999</v>
      </c>
    </row>
    <row r="203" spans="1:13">
      <c r="A203" s="245">
        <v>193</v>
      </c>
      <c r="B203" s="419" t="s">
        <v>249</v>
      </c>
      <c r="C203" s="417">
        <v>685.2</v>
      </c>
      <c r="D203" s="418">
        <v>683</v>
      </c>
      <c r="E203" s="418">
        <v>680.2</v>
      </c>
      <c r="F203" s="418">
        <v>675.2</v>
      </c>
      <c r="G203" s="418">
        <v>672.40000000000009</v>
      </c>
      <c r="H203" s="418">
        <v>688</v>
      </c>
      <c r="I203" s="418">
        <v>690.8</v>
      </c>
      <c r="J203" s="418">
        <v>695.8</v>
      </c>
      <c r="K203" s="417">
        <v>685.8</v>
      </c>
      <c r="L203" s="417">
        <v>678</v>
      </c>
      <c r="M203" s="417">
        <v>30.25732</v>
      </c>
    </row>
    <row r="204" spans="1:13">
      <c r="A204" s="245">
        <v>194</v>
      </c>
      <c r="B204" s="419" t="s">
        <v>375</v>
      </c>
      <c r="C204" s="417">
        <v>83.5</v>
      </c>
      <c r="D204" s="418">
        <v>83.899999999999991</v>
      </c>
      <c r="E204" s="418">
        <v>81.049999999999983</v>
      </c>
      <c r="F204" s="418">
        <v>78.599999999999994</v>
      </c>
      <c r="G204" s="418">
        <v>75.749999999999986</v>
      </c>
      <c r="H204" s="418">
        <v>86.34999999999998</v>
      </c>
      <c r="I204" s="418">
        <v>89.199999999999974</v>
      </c>
      <c r="J204" s="418">
        <v>91.649999999999977</v>
      </c>
      <c r="K204" s="417">
        <v>86.75</v>
      </c>
      <c r="L204" s="417">
        <v>81.45</v>
      </c>
      <c r="M204" s="417">
        <v>395.14359999999999</v>
      </c>
    </row>
    <row r="205" spans="1:13">
      <c r="A205" s="245">
        <v>195</v>
      </c>
      <c r="B205" s="419" t="s">
        <v>882</v>
      </c>
      <c r="C205" s="417">
        <v>1197.55</v>
      </c>
      <c r="D205" s="418">
        <v>1181.4833333333333</v>
      </c>
      <c r="E205" s="418">
        <v>1151.1666666666667</v>
      </c>
      <c r="F205" s="418">
        <v>1104.7833333333333</v>
      </c>
      <c r="G205" s="418">
        <v>1074.4666666666667</v>
      </c>
      <c r="H205" s="418">
        <v>1227.8666666666668</v>
      </c>
      <c r="I205" s="418">
        <v>1258.1833333333334</v>
      </c>
      <c r="J205" s="418">
        <v>1304.5666666666668</v>
      </c>
      <c r="K205" s="417">
        <v>1211.8</v>
      </c>
      <c r="L205" s="417">
        <v>1135.0999999999999</v>
      </c>
      <c r="M205" s="417">
        <v>26.94191</v>
      </c>
    </row>
    <row r="206" spans="1:13">
      <c r="A206" s="245">
        <v>196</v>
      </c>
      <c r="B206" s="419" t="s">
        <v>373</v>
      </c>
      <c r="C206" s="417">
        <v>920.5</v>
      </c>
      <c r="D206" s="418">
        <v>918.5</v>
      </c>
      <c r="E206" s="418">
        <v>907</v>
      </c>
      <c r="F206" s="418">
        <v>893.5</v>
      </c>
      <c r="G206" s="418">
        <v>882</v>
      </c>
      <c r="H206" s="418">
        <v>932</v>
      </c>
      <c r="I206" s="418">
        <v>943.5</v>
      </c>
      <c r="J206" s="418">
        <v>957</v>
      </c>
      <c r="K206" s="417">
        <v>930</v>
      </c>
      <c r="L206" s="417">
        <v>905</v>
      </c>
      <c r="M206" s="417">
        <v>0.18385000000000001</v>
      </c>
    </row>
    <row r="207" spans="1:13">
      <c r="A207" s="245">
        <v>197</v>
      </c>
      <c r="B207" s="419" t="s">
        <v>105</v>
      </c>
      <c r="C207" s="417">
        <v>1021.4</v>
      </c>
      <c r="D207" s="418">
        <v>1019.3000000000001</v>
      </c>
      <c r="E207" s="418">
        <v>1012.6000000000001</v>
      </c>
      <c r="F207" s="418">
        <v>1003.8000000000001</v>
      </c>
      <c r="G207" s="418">
        <v>997.10000000000014</v>
      </c>
      <c r="H207" s="418">
        <v>1028.1000000000001</v>
      </c>
      <c r="I207" s="418">
        <v>1034.8000000000002</v>
      </c>
      <c r="J207" s="418">
        <v>1043.6000000000001</v>
      </c>
      <c r="K207" s="417">
        <v>1026</v>
      </c>
      <c r="L207" s="417">
        <v>1010.5</v>
      </c>
      <c r="M207" s="417">
        <v>8.9590599999999991</v>
      </c>
    </row>
    <row r="208" spans="1:13">
      <c r="A208" s="245">
        <v>198</v>
      </c>
      <c r="B208" s="419" t="s">
        <v>374</v>
      </c>
      <c r="C208" s="417">
        <v>259</v>
      </c>
      <c r="D208" s="418">
        <v>260.23333333333335</v>
      </c>
      <c r="E208" s="418">
        <v>255.76666666666671</v>
      </c>
      <c r="F208" s="418">
        <v>252.53333333333336</v>
      </c>
      <c r="G208" s="418">
        <v>248.06666666666672</v>
      </c>
      <c r="H208" s="418">
        <v>263.4666666666667</v>
      </c>
      <c r="I208" s="418">
        <v>267.93333333333339</v>
      </c>
      <c r="J208" s="418">
        <v>271.16666666666669</v>
      </c>
      <c r="K208" s="417">
        <v>264.7</v>
      </c>
      <c r="L208" s="417">
        <v>257</v>
      </c>
      <c r="M208" s="417">
        <v>8.4276099999999996</v>
      </c>
    </row>
    <row r="209" spans="1:13">
      <c r="A209" s="245">
        <v>199</v>
      </c>
      <c r="B209" s="419" t="s">
        <v>883</v>
      </c>
      <c r="C209" s="417">
        <v>151.1</v>
      </c>
      <c r="D209" s="418">
        <v>151.70000000000002</v>
      </c>
      <c r="E209" s="418">
        <v>148.40000000000003</v>
      </c>
      <c r="F209" s="418">
        <v>145.70000000000002</v>
      </c>
      <c r="G209" s="418">
        <v>142.40000000000003</v>
      </c>
      <c r="H209" s="418">
        <v>154.40000000000003</v>
      </c>
      <c r="I209" s="418">
        <v>157.70000000000005</v>
      </c>
      <c r="J209" s="418">
        <v>160.40000000000003</v>
      </c>
      <c r="K209" s="417">
        <v>155</v>
      </c>
      <c r="L209" s="417">
        <v>149</v>
      </c>
      <c r="M209" s="417">
        <v>21.178719999999998</v>
      </c>
    </row>
    <row r="210" spans="1:13">
      <c r="A210" s="245">
        <v>200</v>
      </c>
      <c r="B210" s="419" t="s">
        <v>110</v>
      </c>
      <c r="C210" s="417">
        <v>2913.35</v>
      </c>
      <c r="D210" s="418">
        <v>2908.85</v>
      </c>
      <c r="E210" s="418">
        <v>2895.7</v>
      </c>
      <c r="F210" s="418">
        <v>2878.0499999999997</v>
      </c>
      <c r="G210" s="418">
        <v>2864.8999999999996</v>
      </c>
      <c r="H210" s="418">
        <v>2926.5</v>
      </c>
      <c r="I210" s="418">
        <v>2939.6500000000005</v>
      </c>
      <c r="J210" s="418">
        <v>2957.3</v>
      </c>
      <c r="K210" s="417">
        <v>2922</v>
      </c>
      <c r="L210" s="417">
        <v>2891.2</v>
      </c>
      <c r="M210" s="417">
        <v>6.6876300000000004</v>
      </c>
    </row>
    <row r="211" spans="1:13">
      <c r="A211" s="245">
        <v>201</v>
      </c>
      <c r="B211" s="419" t="s">
        <v>376</v>
      </c>
      <c r="C211" s="417">
        <v>55.5</v>
      </c>
      <c r="D211" s="418">
        <v>55.633333333333333</v>
      </c>
      <c r="E211" s="418">
        <v>55.066666666666663</v>
      </c>
      <c r="F211" s="418">
        <v>54.633333333333333</v>
      </c>
      <c r="G211" s="418">
        <v>54.066666666666663</v>
      </c>
      <c r="H211" s="418">
        <v>56.066666666666663</v>
      </c>
      <c r="I211" s="418">
        <v>56.63333333333334</v>
      </c>
      <c r="J211" s="418">
        <v>57.066666666666663</v>
      </c>
      <c r="K211" s="417">
        <v>56.2</v>
      </c>
      <c r="L211" s="417">
        <v>55.2</v>
      </c>
      <c r="M211" s="417">
        <v>50.911969999999997</v>
      </c>
    </row>
    <row r="212" spans="1:13">
      <c r="A212" s="245">
        <v>202</v>
      </c>
      <c r="B212" s="419" t="s">
        <v>112</v>
      </c>
      <c r="C212" s="417">
        <v>393.65</v>
      </c>
      <c r="D212" s="418">
        <v>389.61666666666662</v>
      </c>
      <c r="E212" s="418">
        <v>384.23333333333323</v>
      </c>
      <c r="F212" s="418">
        <v>374.81666666666661</v>
      </c>
      <c r="G212" s="418">
        <v>369.43333333333322</v>
      </c>
      <c r="H212" s="418">
        <v>399.03333333333325</v>
      </c>
      <c r="I212" s="418">
        <v>404.41666666666657</v>
      </c>
      <c r="J212" s="418">
        <v>413.83333333333326</v>
      </c>
      <c r="K212" s="417">
        <v>395</v>
      </c>
      <c r="L212" s="417">
        <v>380.2</v>
      </c>
      <c r="M212" s="417">
        <v>105.77866</v>
      </c>
    </row>
    <row r="213" spans="1:13">
      <c r="A213" s="245">
        <v>203</v>
      </c>
      <c r="B213" s="419" t="s">
        <v>377</v>
      </c>
      <c r="C213" s="417">
        <v>1099.55</v>
      </c>
      <c r="D213" s="418">
        <v>1105.8500000000001</v>
      </c>
      <c r="E213" s="418">
        <v>1083.7000000000003</v>
      </c>
      <c r="F213" s="418">
        <v>1067.8500000000001</v>
      </c>
      <c r="G213" s="418">
        <v>1045.7000000000003</v>
      </c>
      <c r="H213" s="418">
        <v>1121.7000000000003</v>
      </c>
      <c r="I213" s="418">
        <v>1143.8500000000004</v>
      </c>
      <c r="J213" s="418">
        <v>1159.7000000000003</v>
      </c>
      <c r="K213" s="417">
        <v>1128</v>
      </c>
      <c r="L213" s="417">
        <v>1090</v>
      </c>
      <c r="M213" s="417">
        <v>9.8385899999999999</v>
      </c>
    </row>
    <row r="214" spans="1:13">
      <c r="A214" s="245">
        <v>204</v>
      </c>
      <c r="B214" s="419" t="s">
        <v>378</v>
      </c>
      <c r="C214" s="417">
        <v>148.30000000000001</v>
      </c>
      <c r="D214" s="418">
        <v>147.18333333333334</v>
      </c>
      <c r="E214" s="418">
        <v>143.56666666666666</v>
      </c>
      <c r="F214" s="418">
        <v>138.83333333333331</v>
      </c>
      <c r="G214" s="418">
        <v>135.21666666666664</v>
      </c>
      <c r="H214" s="418">
        <v>151.91666666666669</v>
      </c>
      <c r="I214" s="418">
        <v>155.53333333333336</v>
      </c>
      <c r="J214" s="418">
        <v>160.26666666666671</v>
      </c>
      <c r="K214" s="417">
        <v>150.80000000000001</v>
      </c>
      <c r="L214" s="417">
        <v>142.44999999999999</v>
      </c>
      <c r="M214" s="417">
        <v>77.399990000000003</v>
      </c>
    </row>
    <row r="215" spans="1:13">
      <c r="A215" s="245">
        <v>205</v>
      </c>
      <c r="B215" s="419" t="s">
        <v>113</v>
      </c>
      <c r="C215" s="417">
        <v>306.35000000000002</v>
      </c>
      <c r="D215" s="418">
        <v>304.31666666666666</v>
      </c>
      <c r="E215" s="418">
        <v>301.5333333333333</v>
      </c>
      <c r="F215" s="418">
        <v>296.71666666666664</v>
      </c>
      <c r="G215" s="418">
        <v>293.93333333333328</v>
      </c>
      <c r="H215" s="418">
        <v>309.13333333333333</v>
      </c>
      <c r="I215" s="418">
        <v>311.91666666666674</v>
      </c>
      <c r="J215" s="418">
        <v>316.73333333333335</v>
      </c>
      <c r="K215" s="417">
        <v>307.10000000000002</v>
      </c>
      <c r="L215" s="417">
        <v>299.5</v>
      </c>
      <c r="M215" s="417">
        <v>65.521889999999999</v>
      </c>
    </row>
    <row r="216" spans="1:13">
      <c r="A216" s="245">
        <v>206</v>
      </c>
      <c r="B216" s="419" t="s">
        <v>114</v>
      </c>
      <c r="C216" s="417">
        <v>2481.65</v>
      </c>
      <c r="D216" s="418">
        <v>2472.7666666666669</v>
      </c>
      <c r="E216" s="418">
        <v>2454.7333333333336</v>
      </c>
      <c r="F216" s="418">
        <v>2427.8166666666666</v>
      </c>
      <c r="G216" s="418">
        <v>2409.7833333333333</v>
      </c>
      <c r="H216" s="418">
        <v>2499.6833333333338</v>
      </c>
      <c r="I216" s="418">
        <v>2517.7166666666676</v>
      </c>
      <c r="J216" s="418">
        <v>2544.6333333333341</v>
      </c>
      <c r="K216" s="417">
        <v>2490.8000000000002</v>
      </c>
      <c r="L216" s="417">
        <v>2445.85</v>
      </c>
      <c r="M216" s="417">
        <v>6.2314499999999997</v>
      </c>
    </row>
    <row r="217" spans="1:13">
      <c r="A217" s="245">
        <v>207</v>
      </c>
      <c r="B217" s="419" t="s">
        <v>250</v>
      </c>
      <c r="C217" s="417">
        <v>333.55</v>
      </c>
      <c r="D217" s="418">
        <v>333.9</v>
      </c>
      <c r="E217" s="418">
        <v>330.79999999999995</v>
      </c>
      <c r="F217" s="418">
        <v>328.04999999999995</v>
      </c>
      <c r="G217" s="418">
        <v>324.94999999999993</v>
      </c>
      <c r="H217" s="418">
        <v>336.65</v>
      </c>
      <c r="I217" s="418">
        <v>339.75</v>
      </c>
      <c r="J217" s="418">
        <v>342.5</v>
      </c>
      <c r="K217" s="417">
        <v>337</v>
      </c>
      <c r="L217" s="417">
        <v>331.15</v>
      </c>
      <c r="M217" s="417">
        <v>7.5922999999999998</v>
      </c>
    </row>
    <row r="218" spans="1:13">
      <c r="A218" s="245">
        <v>208</v>
      </c>
      <c r="B218" s="419" t="s">
        <v>379</v>
      </c>
      <c r="C218" s="417">
        <v>41739.65</v>
      </c>
      <c r="D218" s="418">
        <v>41729.883333333331</v>
      </c>
      <c r="E218" s="418">
        <v>41509.766666666663</v>
      </c>
      <c r="F218" s="418">
        <v>41279.883333333331</v>
      </c>
      <c r="G218" s="418">
        <v>41059.766666666663</v>
      </c>
      <c r="H218" s="418">
        <v>41959.766666666663</v>
      </c>
      <c r="I218" s="418">
        <v>42179.883333333331</v>
      </c>
      <c r="J218" s="418">
        <v>42409.766666666663</v>
      </c>
      <c r="K218" s="417">
        <v>41950</v>
      </c>
      <c r="L218" s="417">
        <v>41500</v>
      </c>
      <c r="M218" s="417">
        <v>2.3640000000000001E-2</v>
      </c>
    </row>
    <row r="219" spans="1:13">
      <c r="A219" s="245">
        <v>209</v>
      </c>
      <c r="B219" s="419" t="s">
        <v>251</v>
      </c>
      <c r="C219" s="417">
        <v>52.4</v>
      </c>
      <c r="D219" s="418">
        <v>52.566666666666663</v>
      </c>
      <c r="E219" s="418">
        <v>52.033333333333324</v>
      </c>
      <c r="F219" s="418">
        <v>51.666666666666664</v>
      </c>
      <c r="G219" s="418">
        <v>51.133333333333326</v>
      </c>
      <c r="H219" s="418">
        <v>52.933333333333323</v>
      </c>
      <c r="I219" s="418">
        <v>53.466666666666654</v>
      </c>
      <c r="J219" s="418">
        <v>53.833333333333321</v>
      </c>
      <c r="K219" s="417">
        <v>53.1</v>
      </c>
      <c r="L219" s="417">
        <v>52.2</v>
      </c>
      <c r="M219" s="417">
        <v>13.402229999999999</v>
      </c>
    </row>
    <row r="220" spans="1:13">
      <c r="A220" s="245">
        <v>210</v>
      </c>
      <c r="B220" s="419" t="s">
        <v>108</v>
      </c>
      <c r="C220" s="417">
        <v>2529.1999999999998</v>
      </c>
      <c r="D220" s="418">
        <v>2523.4</v>
      </c>
      <c r="E220" s="418">
        <v>2501</v>
      </c>
      <c r="F220" s="418">
        <v>2472.7999999999997</v>
      </c>
      <c r="G220" s="418">
        <v>2450.3999999999996</v>
      </c>
      <c r="H220" s="418">
        <v>2551.6000000000004</v>
      </c>
      <c r="I220" s="418">
        <v>2574.0000000000009</v>
      </c>
      <c r="J220" s="418">
        <v>2602.2000000000007</v>
      </c>
      <c r="K220" s="417">
        <v>2545.8000000000002</v>
      </c>
      <c r="L220" s="417">
        <v>2495.1999999999998</v>
      </c>
      <c r="M220" s="417">
        <v>25.420030000000001</v>
      </c>
    </row>
    <row r="221" spans="1:13">
      <c r="A221" s="245">
        <v>211</v>
      </c>
      <c r="B221" s="419" t="s">
        <v>808</v>
      </c>
      <c r="C221" s="417">
        <v>297.2</v>
      </c>
      <c r="D221" s="418">
        <v>300.56666666666666</v>
      </c>
      <c r="E221" s="418">
        <v>292.63333333333333</v>
      </c>
      <c r="F221" s="418">
        <v>288.06666666666666</v>
      </c>
      <c r="G221" s="418">
        <v>280.13333333333333</v>
      </c>
      <c r="H221" s="418">
        <v>305.13333333333333</v>
      </c>
      <c r="I221" s="418">
        <v>313.06666666666661</v>
      </c>
      <c r="J221" s="418">
        <v>317.63333333333333</v>
      </c>
      <c r="K221" s="417">
        <v>308.5</v>
      </c>
      <c r="L221" s="417">
        <v>296</v>
      </c>
      <c r="M221" s="417">
        <v>3.3551099999999998</v>
      </c>
    </row>
    <row r="222" spans="1:13">
      <c r="A222" s="245">
        <v>212</v>
      </c>
      <c r="B222" s="419" t="s">
        <v>116</v>
      </c>
      <c r="C222" s="417">
        <v>654</v>
      </c>
      <c r="D222" s="418">
        <v>651.55000000000007</v>
      </c>
      <c r="E222" s="418">
        <v>648.35000000000014</v>
      </c>
      <c r="F222" s="418">
        <v>642.70000000000005</v>
      </c>
      <c r="G222" s="418">
        <v>639.50000000000011</v>
      </c>
      <c r="H222" s="418">
        <v>657.20000000000016</v>
      </c>
      <c r="I222" s="418">
        <v>660.4000000000002</v>
      </c>
      <c r="J222" s="418">
        <v>666.05000000000018</v>
      </c>
      <c r="K222" s="417">
        <v>654.75</v>
      </c>
      <c r="L222" s="417">
        <v>645.9</v>
      </c>
      <c r="M222" s="417">
        <v>77.415589999999995</v>
      </c>
    </row>
    <row r="223" spans="1:13">
      <c r="A223" s="245">
        <v>213</v>
      </c>
      <c r="B223" s="419" t="s">
        <v>252</v>
      </c>
      <c r="C223" s="417">
        <v>1589.1</v>
      </c>
      <c r="D223" s="418">
        <v>1580</v>
      </c>
      <c r="E223" s="418">
        <v>1564.65</v>
      </c>
      <c r="F223" s="418">
        <v>1540.2</v>
      </c>
      <c r="G223" s="418">
        <v>1524.8500000000001</v>
      </c>
      <c r="H223" s="418">
        <v>1604.45</v>
      </c>
      <c r="I223" s="418">
        <v>1619.8</v>
      </c>
      <c r="J223" s="418">
        <v>1644.25</v>
      </c>
      <c r="K223" s="417">
        <v>1595.35</v>
      </c>
      <c r="L223" s="417">
        <v>1555.55</v>
      </c>
      <c r="M223" s="417">
        <v>3.7559</v>
      </c>
    </row>
    <row r="224" spans="1:13">
      <c r="A224" s="245">
        <v>214</v>
      </c>
      <c r="B224" s="419" t="s">
        <v>117</v>
      </c>
      <c r="C224" s="417">
        <v>628.04999999999995</v>
      </c>
      <c r="D224" s="418">
        <v>627.81666666666661</v>
      </c>
      <c r="E224" s="418">
        <v>620.23333333333323</v>
      </c>
      <c r="F224" s="418">
        <v>612.41666666666663</v>
      </c>
      <c r="G224" s="418">
        <v>604.83333333333326</v>
      </c>
      <c r="H224" s="418">
        <v>635.63333333333321</v>
      </c>
      <c r="I224" s="418">
        <v>643.2166666666667</v>
      </c>
      <c r="J224" s="418">
        <v>651.03333333333319</v>
      </c>
      <c r="K224" s="417">
        <v>635.4</v>
      </c>
      <c r="L224" s="417">
        <v>620</v>
      </c>
      <c r="M224" s="417">
        <v>10.25597</v>
      </c>
    </row>
    <row r="225" spans="1:13">
      <c r="A225" s="245">
        <v>215</v>
      </c>
      <c r="B225" s="419" t="s">
        <v>380</v>
      </c>
      <c r="C225" s="417">
        <v>717.2</v>
      </c>
      <c r="D225" s="418">
        <v>723.55000000000007</v>
      </c>
      <c r="E225" s="418">
        <v>705.25000000000011</v>
      </c>
      <c r="F225" s="418">
        <v>693.30000000000007</v>
      </c>
      <c r="G225" s="418">
        <v>675.00000000000011</v>
      </c>
      <c r="H225" s="418">
        <v>735.50000000000011</v>
      </c>
      <c r="I225" s="418">
        <v>753.80000000000007</v>
      </c>
      <c r="J225" s="418">
        <v>765.75000000000011</v>
      </c>
      <c r="K225" s="417">
        <v>741.85</v>
      </c>
      <c r="L225" s="417">
        <v>711.6</v>
      </c>
      <c r="M225" s="417">
        <v>13.70237</v>
      </c>
    </row>
    <row r="226" spans="1:13">
      <c r="A226" s="245">
        <v>216</v>
      </c>
      <c r="B226" s="419" t="s">
        <v>253</v>
      </c>
      <c r="C226" s="417">
        <v>37.75</v>
      </c>
      <c r="D226" s="418">
        <v>37.783333333333331</v>
      </c>
      <c r="E226" s="418">
        <v>37.61666666666666</v>
      </c>
      <c r="F226" s="418">
        <v>37.483333333333327</v>
      </c>
      <c r="G226" s="418">
        <v>37.316666666666656</v>
      </c>
      <c r="H226" s="418">
        <v>37.916666666666664</v>
      </c>
      <c r="I226" s="418">
        <v>38.083333333333336</v>
      </c>
      <c r="J226" s="418">
        <v>38.216666666666669</v>
      </c>
      <c r="K226" s="417">
        <v>37.950000000000003</v>
      </c>
      <c r="L226" s="417">
        <v>37.65</v>
      </c>
      <c r="M226" s="417">
        <v>40.788359999999997</v>
      </c>
    </row>
    <row r="227" spans="1:13">
      <c r="A227" s="245">
        <v>217</v>
      </c>
      <c r="B227" s="419" t="s">
        <v>119</v>
      </c>
      <c r="C227" s="417">
        <v>53.95</v>
      </c>
      <c r="D227" s="418">
        <v>53.75</v>
      </c>
      <c r="E227" s="418">
        <v>53.35</v>
      </c>
      <c r="F227" s="418">
        <v>52.75</v>
      </c>
      <c r="G227" s="418">
        <v>52.35</v>
      </c>
      <c r="H227" s="418">
        <v>54.35</v>
      </c>
      <c r="I227" s="418">
        <v>54.750000000000007</v>
      </c>
      <c r="J227" s="418">
        <v>55.35</v>
      </c>
      <c r="K227" s="417">
        <v>54.15</v>
      </c>
      <c r="L227" s="417">
        <v>53.15</v>
      </c>
      <c r="M227" s="417">
        <v>254.31943999999999</v>
      </c>
    </row>
    <row r="228" spans="1:13">
      <c r="A228" s="245">
        <v>218</v>
      </c>
      <c r="B228" s="419" t="s">
        <v>381</v>
      </c>
      <c r="C228" s="417">
        <v>51.85</v>
      </c>
      <c r="D228" s="418">
        <v>51.983333333333327</v>
      </c>
      <c r="E228" s="418">
        <v>50.966666666666654</v>
      </c>
      <c r="F228" s="418">
        <v>50.083333333333329</v>
      </c>
      <c r="G228" s="418">
        <v>49.066666666666656</v>
      </c>
      <c r="H228" s="418">
        <v>52.866666666666653</v>
      </c>
      <c r="I228" s="418">
        <v>53.883333333333319</v>
      </c>
      <c r="J228" s="418">
        <v>54.766666666666652</v>
      </c>
      <c r="K228" s="417">
        <v>53</v>
      </c>
      <c r="L228" s="417">
        <v>51.1</v>
      </c>
      <c r="M228" s="417">
        <v>55.783270000000002</v>
      </c>
    </row>
    <row r="229" spans="1:13">
      <c r="A229" s="245">
        <v>219</v>
      </c>
      <c r="B229" s="419" t="s">
        <v>382</v>
      </c>
      <c r="C229" s="417">
        <v>1034.25</v>
      </c>
      <c r="D229" s="418">
        <v>1031.1833333333332</v>
      </c>
      <c r="E229" s="418">
        <v>1019.1666666666663</v>
      </c>
      <c r="F229" s="418">
        <v>1004.0833333333331</v>
      </c>
      <c r="G229" s="418">
        <v>992.06666666666626</v>
      </c>
      <c r="H229" s="418">
        <v>1046.2666666666664</v>
      </c>
      <c r="I229" s="418">
        <v>1058.2833333333333</v>
      </c>
      <c r="J229" s="418">
        <v>1073.3666666666663</v>
      </c>
      <c r="K229" s="417">
        <v>1043.2</v>
      </c>
      <c r="L229" s="417">
        <v>1016.1</v>
      </c>
      <c r="M229" s="417">
        <v>0.23624000000000001</v>
      </c>
    </row>
    <row r="230" spans="1:13">
      <c r="A230" s="245">
        <v>220</v>
      </c>
      <c r="B230" s="419" t="s">
        <v>383</v>
      </c>
      <c r="C230" s="417">
        <v>258.05</v>
      </c>
      <c r="D230" s="418">
        <v>254.66666666666666</v>
      </c>
      <c r="E230" s="418">
        <v>249.43333333333334</v>
      </c>
      <c r="F230" s="418">
        <v>240.81666666666669</v>
      </c>
      <c r="G230" s="418">
        <v>235.58333333333337</v>
      </c>
      <c r="H230" s="418">
        <v>263.2833333333333</v>
      </c>
      <c r="I230" s="418">
        <v>268.51666666666659</v>
      </c>
      <c r="J230" s="418">
        <v>277.13333333333327</v>
      </c>
      <c r="K230" s="417">
        <v>259.89999999999998</v>
      </c>
      <c r="L230" s="417">
        <v>246.05</v>
      </c>
      <c r="M230" s="417">
        <v>2.2524500000000001</v>
      </c>
    </row>
    <row r="231" spans="1:13">
      <c r="A231" s="245">
        <v>221</v>
      </c>
      <c r="B231" s="419" t="s">
        <v>727</v>
      </c>
      <c r="C231" s="417">
        <v>1208.55</v>
      </c>
      <c r="D231" s="418">
        <v>1202.5833333333333</v>
      </c>
      <c r="E231" s="418">
        <v>1188.2666666666664</v>
      </c>
      <c r="F231" s="418">
        <v>1167.9833333333331</v>
      </c>
      <c r="G231" s="418">
        <v>1153.6666666666663</v>
      </c>
      <c r="H231" s="418">
        <v>1222.8666666666666</v>
      </c>
      <c r="I231" s="418">
        <v>1237.1833333333336</v>
      </c>
      <c r="J231" s="418">
        <v>1257.4666666666667</v>
      </c>
      <c r="K231" s="417">
        <v>1216.9000000000001</v>
      </c>
      <c r="L231" s="417">
        <v>1182.3</v>
      </c>
      <c r="M231" s="417">
        <v>0.22061</v>
      </c>
    </row>
    <row r="232" spans="1:13">
      <c r="A232" s="245">
        <v>222</v>
      </c>
      <c r="B232" s="419" t="s">
        <v>731</v>
      </c>
      <c r="C232" s="417">
        <v>655.65</v>
      </c>
      <c r="D232" s="418">
        <v>659.9</v>
      </c>
      <c r="E232" s="418">
        <v>648.79999999999995</v>
      </c>
      <c r="F232" s="418">
        <v>641.94999999999993</v>
      </c>
      <c r="G232" s="418">
        <v>630.84999999999991</v>
      </c>
      <c r="H232" s="418">
        <v>666.75</v>
      </c>
      <c r="I232" s="418">
        <v>677.85000000000014</v>
      </c>
      <c r="J232" s="418">
        <v>684.7</v>
      </c>
      <c r="K232" s="417">
        <v>671</v>
      </c>
      <c r="L232" s="417">
        <v>653.04999999999995</v>
      </c>
      <c r="M232" s="417">
        <v>3.6284399999999999</v>
      </c>
    </row>
    <row r="233" spans="1:13">
      <c r="A233" s="245">
        <v>223</v>
      </c>
      <c r="B233" s="419" t="s">
        <v>384</v>
      </c>
      <c r="C233" s="417">
        <v>163.5</v>
      </c>
      <c r="D233" s="418">
        <v>161.41666666666666</v>
      </c>
      <c r="E233" s="418">
        <v>158.18333333333331</v>
      </c>
      <c r="F233" s="418">
        <v>152.86666666666665</v>
      </c>
      <c r="G233" s="418">
        <v>149.6333333333333</v>
      </c>
      <c r="H233" s="418">
        <v>166.73333333333332</v>
      </c>
      <c r="I233" s="418">
        <v>169.96666666666667</v>
      </c>
      <c r="J233" s="418">
        <v>175.28333333333333</v>
      </c>
      <c r="K233" s="417">
        <v>164.65</v>
      </c>
      <c r="L233" s="417">
        <v>156.1</v>
      </c>
      <c r="M233" s="417">
        <v>49.97842</v>
      </c>
    </row>
    <row r="234" spans="1:13">
      <c r="A234" s="245">
        <v>224</v>
      </c>
      <c r="B234" s="419" t="s">
        <v>385</v>
      </c>
      <c r="C234" s="417">
        <v>46.95</v>
      </c>
      <c r="D234" s="418">
        <v>47.20000000000001</v>
      </c>
      <c r="E234" s="418">
        <v>46.550000000000018</v>
      </c>
      <c r="F234" s="418">
        <v>46.150000000000006</v>
      </c>
      <c r="G234" s="418">
        <v>45.500000000000014</v>
      </c>
      <c r="H234" s="418">
        <v>47.600000000000023</v>
      </c>
      <c r="I234" s="418">
        <v>48.250000000000014</v>
      </c>
      <c r="J234" s="418">
        <v>48.650000000000027</v>
      </c>
      <c r="K234" s="417">
        <v>47.85</v>
      </c>
      <c r="L234" s="417">
        <v>46.8</v>
      </c>
      <c r="M234" s="417">
        <v>18.142530000000001</v>
      </c>
    </row>
    <row r="235" spans="1:13">
      <c r="A235" s="245">
        <v>225</v>
      </c>
      <c r="B235" s="419" t="s">
        <v>126</v>
      </c>
      <c r="C235" s="417">
        <v>203.75</v>
      </c>
      <c r="D235" s="418">
        <v>203.75</v>
      </c>
      <c r="E235" s="418">
        <v>202.3</v>
      </c>
      <c r="F235" s="418">
        <v>200.85000000000002</v>
      </c>
      <c r="G235" s="418">
        <v>199.40000000000003</v>
      </c>
      <c r="H235" s="418">
        <v>205.2</v>
      </c>
      <c r="I235" s="418">
        <v>206.64999999999998</v>
      </c>
      <c r="J235" s="418">
        <v>208.09999999999997</v>
      </c>
      <c r="K235" s="417">
        <v>205.2</v>
      </c>
      <c r="L235" s="417">
        <v>202.3</v>
      </c>
      <c r="M235" s="417">
        <v>178.79443000000001</v>
      </c>
    </row>
    <row r="236" spans="1:13">
      <c r="A236" s="245">
        <v>226</v>
      </c>
      <c r="B236" s="419" t="s">
        <v>387</v>
      </c>
      <c r="C236" s="417">
        <v>129.05000000000001</v>
      </c>
      <c r="D236" s="418">
        <v>129.21666666666667</v>
      </c>
      <c r="E236" s="418">
        <v>128.03333333333333</v>
      </c>
      <c r="F236" s="418">
        <v>127.01666666666665</v>
      </c>
      <c r="G236" s="418">
        <v>125.83333333333331</v>
      </c>
      <c r="H236" s="418">
        <v>130.23333333333335</v>
      </c>
      <c r="I236" s="418">
        <v>131.41666666666669</v>
      </c>
      <c r="J236" s="418">
        <v>132.43333333333337</v>
      </c>
      <c r="K236" s="417">
        <v>130.4</v>
      </c>
      <c r="L236" s="417">
        <v>128.19999999999999</v>
      </c>
      <c r="M236" s="417">
        <v>4.4440799999999996</v>
      </c>
    </row>
    <row r="237" spans="1:13">
      <c r="A237" s="245">
        <v>227</v>
      </c>
      <c r="B237" s="419" t="s">
        <v>388</v>
      </c>
      <c r="C237" s="417">
        <v>197.3</v>
      </c>
      <c r="D237" s="418">
        <v>196.63333333333333</v>
      </c>
      <c r="E237" s="418">
        <v>194.76666666666665</v>
      </c>
      <c r="F237" s="418">
        <v>192.23333333333332</v>
      </c>
      <c r="G237" s="418">
        <v>190.36666666666665</v>
      </c>
      <c r="H237" s="418">
        <v>199.16666666666666</v>
      </c>
      <c r="I237" s="418">
        <v>201.03333333333333</v>
      </c>
      <c r="J237" s="418">
        <v>203.56666666666666</v>
      </c>
      <c r="K237" s="417">
        <v>198.5</v>
      </c>
      <c r="L237" s="417">
        <v>194.1</v>
      </c>
      <c r="M237" s="417">
        <v>17.49633</v>
      </c>
    </row>
    <row r="238" spans="1:13">
      <c r="A238" s="245">
        <v>228</v>
      </c>
      <c r="B238" s="419" t="s">
        <v>115</v>
      </c>
      <c r="C238" s="417">
        <v>262.95</v>
      </c>
      <c r="D238" s="418">
        <v>262.34999999999997</v>
      </c>
      <c r="E238" s="418">
        <v>259.04999999999995</v>
      </c>
      <c r="F238" s="418">
        <v>255.14999999999998</v>
      </c>
      <c r="G238" s="418">
        <v>251.84999999999997</v>
      </c>
      <c r="H238" s="418">
        <v>266.24999999999994</v>
      </c>
      <c r="I238" s="418">
        <v>269.55</v>
      </c>
      <c r="J238" s="418">
        <v>273.44999999999993</v>
      </c>
      <c r="K238" s="417">
        <v>265.64999999999998</v>
      </c>
      <c r="L238" s="417">
        <v>258.45</v>
      </c>
      <c r="M238" s="417">
        <v>84.363960000000006</v>
      </c>
    </row>
    <row r="239" spans="1:13">
      <c r="A239" s="245">
        <v>229</v>
      </c>
      <c r="B239" s="419" t="s">
        <v>389</v>
      </c>
      <c r="C239" s="417">
        <v>119.7</v>
      </c>
      <c r="D239" s="418">
        <v>119.01666666666667</v>
      </c>
      <c r="E239" s="418">
        <v>117.13333333333333</v>
      </c>
      <c r="F239" s="418">
        <v>114.56666666666666</v>
      </c>
      <c r="G239" s="418">
        <v>112.68333333333332</v>
      </c>
      <c r="H239" s="418">
        <v>121.58333333333333</v>
      </c>
      <c r="I239" s="418">
        <v>123.46666666666668</v>
      </c>
      <c r="J239" s="418">
        <v>126.03333333333333</v>
      </c>
      <c r="K239" s="417">
        <v>120.9</v>
      </c>
      <c r="L239" s="417">
        <v>116.45</v>
      </c>
      <c r="M239" s="417">
        <v>138.66418999999999</v>
      </c>
    </row>
    <row r="240" spans="1:13">
      <c r="A240" s="245">
        <v>230</v>
      </c>
      <c r="B240" s="419" t="s">
        <v>728</v>
      </c>
      <c r="C240" s="417">
        <v>7250.75</v>
      </c>
      <c r="D240" s="418">
        <v>7271.6833333333334</v>
      </c>
      <c r="E240" s="418">
        <v>7194.3666666666668</v>
      </c>
      <c r="F240" s="418">
        <v>7137.9833333333336</v>
      </c>
      <c r="G240" s="418">
        <v>7060.666666666667</v>
      </c>
      <c r="H240" s="418">
        <v>7328.0666666666666</v>
      </c>
      <c r="I240" s="418">
        <v>7405.3833333333341</v>
      </c>
      <c r="J240" s="418">
        <v>7461.7666666666664</v>
      </c>
      <c r="K240" s="417">
        <v>7349</v>
      </c>
      <c r="L240" s="417">
        <v>7215.3</v>
      </c>
      <c r="M240" s="417">
        <v>0.40628999999999998</v>
      </c>
    </row>
    <row r="241" spans="1:13">
      <c r="A241" s="245">
        <v>231</v>
      </c>
      <c r="B241" s="419" t="s">
        <v>254</v>
      </c>
      <c r="C241" s="417">
        <v>139.05000000000001</v>
      </c>
      <c r="D241" s="418">
        <v>139.71666666666667</v>
      </c>
      <c r="E241" s="418">
        <v>137.83333333333334</v>
      </c>
      <c r="F241" s="418">
        <v>136.61666666666667</v>
      </c>
      <c r="G241" s="418">
        <v>134.73333333333335</v>
      </c>
      <c r="H241" s="418">
        <v>140.93333333333334</v>
      </c>
      <c r="I241" s="418">
        <v>142.81666666666666</v>
      </c>
      <c r="J241" s="418">
        <v>144.03333333333333</v>
      </c>
      <c r="K241" s="417">
        <v>141.6</v>
      </c>
      <c r="L241" s="417">
        <v>138.5</v>
      </c>
      <c r="M241" s="417">
        <v>23.055959999999999</v>
      </c>
    </row>
    <row r="242" spans="1:13">
      <c r="A242" s="245">
        <v>232</v>
      </c>
      <c r="B242" s="419" t="s">
        <v>390</v>
      </c>
      <c r="C242" s="417">
        <v>396.05</v>
      </c>
      <c r="D242" s="418">
        <v>394.65000000000003</v>
      </c>
      <c r="E242" s="418">
        <v>388.60000000000008</v>
      </c>
      <c r="F242" s="418">
        <v>381.15000000000003</v>
      </c>
      <c r="G242" s="418">
        <v>375.10000000000008</v>
      </c>
      <c r="H242" s="418">
        <v>402.10000000000008</v>
      </c>
      <c r="I242" s="418">
        <v>408.15000000000003</v>
      </c>
      <c r="J242" s="418">
        <v>415.60000000000008</v>
      </c>
      <c r="K242" s="417">
        <v>400.7</v>
      </c>
      <c r="L242" s="417">
        <v>387.2</v>
      </c>
      <c r="M242" s="417">
        <v>19.421099999999999</v>
      </c>
    </row>
    <row r="243" spans="1:13">
      <c r="A243" s="245">
        <v>233</v>
      </c>
      <c r="B243" s="419" t="s">
        <v>255</v>
      </c>
      <c r="C243" s="417">
        <v>152.35</v>
      </c>
      <c r="D243" s="418">
        <v>151.79999999999998</v>
      </c>
      <c r="E243" s="418">
        <v>146.29999999999995</v>
      </c>
      <c r="F243" s="418">
        <v>140.24999999999997</v>
      </c>
      <c r="G243" s="418">
        <v>134.74999999999994</v>
      </c>
      <c r="H243" s="418">
        <v>157.84999999999997</v>
      </c>
      <c r="I243" s="418">
        <v>163.35000000000002</v>
      </c>
      <c r="J243" s="418">
        <v>169.39999999999998</v>
      </c>
      <c r="K243" s="417">
        <v>157.30000000000001</v>
      </c>
      <c r="L243" s="417">
        <v>145.75</v>
      </c>
      <c r="M243" s="417">
        <v>176.04371</v>
      </c>
    </row>
    <row r="244" spans="1:13">
      <c r="A244" s="245">
        <v>234</v>
      </c>
      <c r="B244" s="419" t="s">
        <v>125</v>
      </c>
      <c r="C244" s="417">
        <v>107.95</v>
      </c>
      <c r="D244" s="418">
        <v>107.83333333333333</v>
      </c>
      <c r="E244" s="418">
        <v>107.26666666666665</v>
      </c>
      <c r="F244" s="418">
        <v>106.58333333333333</v>
      </c>
      <c r="G244" s="418">
        <v>106.01666666666665</v>
      </c>
      <c r="H244" s="418">
        <v>108.51666666666665</v>
      </c>
      <c r="I244" s="418">
        <v>109.08333333333334</v>
      </c>
      <c r="J244" s="418">
        <v>109.76666666666665</v>
      </c>
      <c r="K244" s="417">
        <v>108.4</v>
      </c>
      <c r="L244" s="417">
        <v>107.15</v>
      </c>
      <c r="M244" s="417">
        <v>74.513360000000006</v>
      </c>
    </row>
    <row r="245" spans="1:13">
      <c r="A245" s="245">
        <v>235</v>
      </c>
      <c r="B245" s="419" t="s">
        <v>391</v>
      </c>
      <c r="C245" s="417">
        <v>26.7</v>
      </c>
      <c r="D245" s="418">
        <v>26.75</v>
      </c>
      <c r="E245" s="418">
        <v>26.05</v>
      </c>
      <c r="F245" s="418">
        <v>25.400000000000002</v>
      </c>
      <c r="G245" s="418">
        <v>24.700000000000003</v>
      </c>
      <c r="H245" s="418">
        <v>27.4</v>
      </c>
      <c r="I245" s="418">
        <v>28.1</v>
      </c>
      <c r="J245" s="418">
        <v>28.749999999999996</v>
      </c>
      <c r="K245" s="417">
        <v>27.45</v>
      </c>
      <c r="L245" s="417">
        <v>26.1</v>
      </c>
      <c r="M245" s="417">
        <v>156.32446999999999</v>
      </c>
    </row>
    <row r="246" spans="1:13">
      <c r="A246" s="245">
        <v>236</v>
      </c>
      <c r="B246" s="419" t="s">
        <v>750</v>
      </c>
      <c r="C246" s="417">
        <v>2188.4499999999998</v>
      </c>
      <c r="D246" s="418">
        <v>2182.6</v>
      </c>
      <c r="E246" s="418">
        <v>2166.1999999999998</v>
      </c>
      <c r="F246" s="418">
        <v>2143.9499999999998</v>
      </c>
      <c r="G246" s="418">
        <v>2127.5499999999997</v>
      </c>
      <c r="H246" s="418">
        <v>2204.85</v>
      </c>
      <c r="I246" s="418">
        <v>2221.2500000000005</v>
      </c>
      <c r="J246" s="418">
        <v>2243.5</v>
      </c>
      <c r="K246" s="417">
        <v>2199</v>
      </c>
      <c r="L246" s="417">
        <v>2160.35</v>
      </c>
      <c r="M246" s="417">
        <v>10.053710000000001</v>
      </c>
    </row>
    <row r="247" spans="1:13">
      <c r="A247" s="245">
        <v>237</v>
      </c>
      <c r="B247" s="419" t="s">
        <v>884</v>
      </c>
      <c r="C247" s="417">
        <v>184.85</v>
      </c>
      <c r="D247" s="418">
        <v>185.13333333333333</v>
      </c>
      <c r="E247" s="418">
        <v>182.06666666666666</v>
      </c>
      <c r="F247" s="418">
        <v>179.28333333333333</v>
      </c>
      <c r="G247" s="418">
        <v>176.21666666666667</v>
      </c>
      <c r="H247" s="418">
        <v>187.91666666666666</v>
      </c>
      <c r="I247" s="418">
        <v>190.98333333333332</v>
      </c>
      <c r="J247" s="418">
        <v>193.76666666666665</v>
      </c>
      <c r="K247" s="417">
        <v>188.2</v>
      </c>
      <c r="L247" s="417">
        <v>182.35</v>
      </c>
      <c r="M247" s="417">
        <v>7.0649800000000003</v>
      </c>
    </row>
    <row r="248" spans="1:13">
      <c r="A248" s="245">
        <v>238</v>
      </c>
      <c r="B248" s="419" t="s">
        <v>729</v>
      </c>
      <c r="C248" s="417">
        <v>440.9</v>
      </c>
      <c r="D248" s="418">
        <v>443.3</v>
      </c>
      <c r="E248" s="418">
        <v>431.6</v>
      </c>
      <c r="F248" s="418">
        <v>422.3</v>
      </c>
      <c r="G248" s="418">
        <v>410.6</v>
      </c>
      <c r="H248" s="418">
        <v>452.6</v>
      </c>
      <c r="I248" s="418">
        <v>464.29999999999995</v>
      </c>
      <c r="J248" s="418">
        <v>473.6</v>
      </c>
      <c r="K248" s="417">
        <v>455</v>
      </c>
      <c r="L248" s="417">
        <v>434</v>
      </c>
      <c r="M248" s="417">
        <v>3.3576800000000002</v>
      </c>
    </row>
    <row r="249" spans="1:13">
      <c r="A249" s="245">
        <v>239</v>
      </c>
      <c r="B249" s="419" t="s">
        <v>120</v>
      </c>
      <c r="C249" s="417">
        <v>561.15</v>
      </c>
      <c r="D249" s="418">
        <v>561.81666666666672</v>
      </c>
      <c r="E249" s="418">
        <v>556.63333333333344</v>
      </c>
      <c r="F249" s="418">
        <v>552.11666666666667</v>
      </c>
      <c r="G249" s="418">
        <v>546.93333333333339</v>
      </c>
      <c r="H249" s="418">
        <v>566.33333333333348</v>
      </c>
      <c r="I249" s="418">
        <v>571.51666666666665</v>
      </c>
      <c r="J249" s="418">
        <v>576.03333333333353</v>
      </c>
      <c r="K249" s="417">
        <v>567</v>
      </c>
      <c r="L249" s="417">
        <v>557.29999999999995</v>
      </c>
      <c r="M249" s="417">
        <v>12.428750000000001</v>
      </c>
    </row>
    <row r="250" spans="1:13">
      <c r="A250" s="245">
        <v>240</v>
      </c>
      <c r="B250" s="419" t="s">
        <v>800</v>
      </c>
      <c r="C250" s="417">
        <v>235.1</v>
      </c>
      <c r="D250" s="418">
        <v>234.18333333333331</v>
      </c>
      <c r="E250" s="418">
        <v>232.11666666666662</v>
      </c>
      <c r="F250" s="418">
        <v>229.1333333333333</v>
      </c>
      <c r="G250" s="418">
        <v>227.06666666666661</v>
      </c>
      <c r="H250" s="418">
        <v>237.16666666666663</v>
      </c>
      <c r="I250" s="418">
        <v>239.23333333333329</v>
      </c>
      <c r="J250" s="418">
        <v>242.21666666666664</v>
      </c>
      <c r="K250" s="417">
        <v>236.25</v>
      </c>
      <c r="L250" s="417">
        <v>231.2</v>
      </c>
      <c r="M250" s="417">
        <v>11.67154</v>
      </c>
    </row>
    <row r="251" spans="1:13">
      <c r="A251" s="245">
        <v>241</v>
      </c>
      <c r="B251" s="419" t="s">
        <v>122</v>
      </c>
      <c r="C251" s="417">
        <v>1044.9000000000001</v>
      </c>
      <c r="D251" s="418">
        <v>1034.9666666666667</v>
      </c>
      <c r="E251" s="418">
        <v>1022.9333333333334</v>
      </c>
      <c r="F251" s="418">
        <v>1000.9666666666667</v>
      </c>
      <c r="G251" s="418">
        <v>988.93333333333339</v>
      </c>
      <c r="H251" s="418">
        <v>1056.9333333333334</v>
      </c>
      <c r="I251" s="418">
        <v>1068.9666666666667</v>
      </c>
      <c r="J251" s="418">
        <v>1090.9333333333334</v>
      </c>
      <c r="K251" s="417">
        <v>1047</v>
      </c>
      <c r="L251" s="417">
        <v>1013</v>
      </c>
      <c r="M251" s="417">
        <v>37.810220000000001</v>
      </c>
    </row>
    <row r="252" spans="1:13">
      <c r="A252" s="245">
        <v>242</v>
      </c>
      <c r="B252" s="419" t="s">
        <v>885</v>
      </c>
      <c r="C252" s="417">
        <v>54.6</v>
      </c>
      <c r="D252" s="418">
        <v>54.966666666666661</v>
      </c>
      <c r="E252" s="418">
        <v>53.933333333333323</v>
      </c>
      <c r="F252" s="418">
        <v>53.266666666666659</v>
      </c>
      <c r="G252" s="418">
        <v>52.23333333333332</v>
      </c>
      <c r="H252" s="418">
        <v>55.633333333333326</v>
      </c>
      <c r="I252" s="418">
        <v>56.666666666666671</v>
      </c>
      <c r="J252" s="418">
        <v>57.333333333333329</v>
      </c>
      <c r="K252" s="417">
        <v>56</v>
      </c>
      <c r="L252" s="417">
        <v>54.3</v>
      </c>
      <c r="M252" s="417">
        <v>48.008180000000003</v>
      </c>
    </row>
    <row r="253" spans="1:13">
      <c r="A253" s="245">
        <v>243</v>
      </c>
      <c r="B253" s="419" t="s">
        <v>256</v>
      </c>
      <c r="C253" s="417">
        <v>5332.55</v>
      </c>
      <c r="D253" s="418">
        <v>5358.4833333333336</v>
      </c>
      <c r="E253" s="418">
        <v>5275.0666666666675</v>
      </c>
      <c r="F253" s="418">
        <v>5217.5833333333339</v>
      </c>
      <c r="G253" s="418">
        <v>5134.1666666666679</v>
      </c>
      <c r="H253" s="418">
        <v>5415.9666666666672</v>
      </c>
      <c r="I253" s="418">
        <v>5499.3833333333332</v>
      </c>
      <c r="J253" s="418">
        <v>5556.8666666666668</v>
      </c>
      <c r="K253" s="417">
        <v>5441.9</v>
      </c>
      <c r="L253" s="417">
        <v>5301</v>
      </c>
      <c r="M253" s="417">
        <v>4.1927099999999999</v>
      </c>
    </row>
    <row r="254" spans="1:13">
      <c r="A254" s="245">
        <v>244</v>
      </c>
      <c r="B254" s="419" t="s">
        <v>124</v>
      </c>
      <c r="C254" s="417">
        <v>1564.6</v>
      </c>
      <c r="D254" s="418">
        <v>1559.9333333333332</v>
      </c>
      <c r="E254" s="418">
        <v>1549.3166666666664</v>
      </c>
      <c r="F254" s="418">
        <v>1534.0333333333333</v>
      </c>
      <c r="G254" s="418">
        <v>1523.4166666666665</v>
      </c>
      <c r="H254" s="418">
        <v>1575.2166666666662</v>
      </c>
      <c r="I254" s="418">
        <v>1585.833333333333</v>
      </c>
      <c r="J254" s="418">
        <v>1601.1166666666661</v>
      </c>
      <c r="K254" s="417">
        <v>1570.55</v>
      </c>
      <c r="L254" s="417">
        <v>1544.65</v>
      </c>
      <c r="M254" s="417">
        <v>47.971200000000003</v>
      </c>
    </row>
    <row r="255" spans="1:13">
      <c r="A255" s="245">
        <v>245</v>
      </c>
      <c r="B255" s="419" t="s">
        <v>730</v>
      </c>
      <c r="C255" s="417">
        <v>961.9</v>
      </c>
      <c r="D255" s="418">
        <v>963.98333333333323</v>
      </c>
      <c r="E255" s="418">
        <v>957.96666666666647</v>
      </c>
      <c r="F255" s="418">
        <v>954.03333333333319</v>
      </c>
      <c r="G255" s="418">
        <v>948.01666666666642</v>
      </c>
      <c r="H255" s="418">
        <v>967.91666666666652</v>
      </c>
      <c r="I255" s="418">
        <v>973.93333333333317</v>
      </c>
      <c r="J255" s="418">
        <v>977.86666666666656</v>
      </c>
      <c r="K255" s="417">
        <v>970</v>
      </c>
      <c r="L255" s="417">
        <v>960.05</v>
      </c>
      <c r="M255" s="417">
        <v>0.14505000000000001</v>
      </c>
    </row>
    <row r="256" spans="1:13">
      <c r="A256" s="245">
        <v>246</v>
      </c>
      <c r="B256" s="419" t="s">
        <v>392</v>
      </c>
      <c r="C256" s="417">
        <v>316</v>
      </c>
      <c r="D256" s="418">
        <v>318.65000000000003</v>
      </c>
      <c r="E256" s="418">
        <v>312.30000000000007</v>
      </c>
      <c r="F256" s="418">
        <v>308.60000000000002</v>
      </c>
      <c r="G256" s="418">
        <v>302.25000000000006</v>
      </c>
      <c r="H256" s="418">
        <v>322.35000000000008</v>
      </c>
      <c r="I256" s="418">
        <v>328.7000000000001</v>
      </c>
      <c r="J256" s="418">
        <v>332.40000000000009</v>
      </c>
      <c r="K256" s="417">
        <v>325</v>
      </c>
      <c r="L256" s="417">
        <v>314.95</v>
      </c>
      <c r="M256" s="417">
        <v>3.0100699999999998</v>
      </c>
    </row>
    <row r="257" spans="1:13">
      <c r="A257" s="245">
        <v>247</v>
      </c>
      <c r="B257" s="419" t="s">
        <v>886</v>
      </c>
      <c r="C257" s="417">
        <v>708.15</v>
      </c>
      <c r="D257" s="418">
        <v>711.01666666666677</v>
      </c>
      <c r="E257" s="418">
        <v>699.13333333333355</v>
      </c>
      <c r="F257" s="418">
        <v>690.11666666666679</v>
      </c>
      <c r="G257" s="418">
        <v>678.23333333333358</v>
      </c>
      <c r="H257" s="418">
        <v>720.03333333333353</v>
      </c>
      <c r="I257" s="418">
        <v>731.91666666666674</v>
      </c>
      <c r="J257" s="418">
        <v>740.93333333333351</v>
      </c>
      <c r="K257" s="417">
        <v>722.9</v>
      </c>
      <c r="L257" s="417">
        <v>702</v>
      </c>
      <c r="M257" s="417">
        <v>2.2732899999999998</v>
      </c>
    </row>
    <row r="258" spans="1:13">
      <c r="A258" s="245">
        <v>248</v>
      </c>
      <c r="B258" s="419" t="s">
        <v>121</v>
      </c>
      <c r="C258" s="417">
        <v>1809.5</v>
      </c>
      <c r="D258" s="418">
        <v>1797.3833333333332</v>
      </c>
      <c r="E258" s="418">
        <v>1781.1166666666663</v>
      </c>
      <c r="F258" s="418">
        <v>1752.7333333333331</v>
      </c>
      <c r="G258" s="418">
        <v>1736.4666666666662</v>
      </c>
      <c r="H258" s="418">
        <v>1825.7666666666664</v>
      </c>
      <c r="I258" s="418">
        <v>1842.0333333333333</v>
      </c>
      <c r="J258" s="418">
        <v>1870.4166666666665</v>
      </c>
      <c r="K258" s="417">
        <v>1813.65</v>
      </c>
      <c r="L258" s="417">
        <v>1769</v>
      </c>
      <c r="M258" s="417">
        <v>6.9575199999999997</v>
      </c>
    </row>
    <row r="259" spans="1:13">
      <c r="A259" s="245">
        <v>249</v>
      </c>
      <c r="B259" s="419" t="s">
        <v>257</v>
      </c>
      <c r="C259" s="417">
        <v>2124.5</v>
      </c>
      <c r="D259" s="418">
        <v>2111.6333333333332</v>
      </c>
      <c r="E259" s="418">
        <v>2094.3166666666666</v>
      </c>
      <c r="F259" s="418">
        <v>2064.1333333333332</v>
      </c>
      <c r="G259" s="418">
        <v>2046.8166666666666</v>
      </c>
      <c r="H259" s="418">
        <v>2141.8166666666666</v>
      </c>
      <c r="I259" s="418">
        <v>2159.1333333333332</v>
      </c>
      <c r="J259" s="418">
        <v>2189.3166666666666</v>
      </c>
      <c r="K259" s="417">
        <v>2128.9499999999998</v>
      </c>
      <c r="L259" s="417">
        <v>2081.4499999999998</v>
      </c>
      <c r="M259" s="417">
        <v>2.0541900000000002</v>
      </c>
    </row>
    <row r="260" spans="1:13">
      <c r="A260" s="245">
        <v>250</v>
      </c>
      <c r="B260" s="419" t="s">
        <v>393</v>
      </c>
      <c r="C260" s="417">
        <v>1827.55</v>
      </c>
      <c r="D260" s="418">
        <v>1808.55</v>
      </c>
      <c r="E260" s="418">
        <v>1777</v>
      </c>
      <c r="F260" s="418">
        <v>1726.45</v>
      </c>
      <c r="G260" s="418">
        <v>1694.9</v>
      </c>
      <c r="H260" s="418">
        <v>1859.1</v>
      </c>
      <c r="I260" s="418">
        <v>1890.6499999999996</v>
      </c>
      <c r="J260" s="418">
        <v>1941.1999999999998</v>
      </c>
      <c r="K260" s="417">
        <v>1840.1</v>
      </c>
      <c r="L260" s="417">
        <v>1758</v>
      </c>
      <c r="M260" s="417">
        <v>1.69285</v>
      </c>
    </row>
    <row r="261" spans="1:13">
      <c r="A261" s="245">
        <v>251</v>
      </c>
      <c r="B261" s="419" t="s">
        <v>394</v>
      </c>
      <c r="C261" s="417">
        <v>3044.55</v>
      </c>
      <c r="D261" s="418">
        <v>3050.7166666666667</v>
      </c>
      <c r="E261" s="418">
        <v>2993.8333333333335</v>
      </c>
      <c r="F261" s="418">
        <v>2943.1166666666668</v>
      </c>
      <c r="G261" s="418">
        <v>2886.2333333333336</v>
      </c>
      <c r="H261" s="418">
        <v>3101.4333333333334</v>
      </c>
      <c r="I261" s="418">
        <v>3158.3166666666666</v>
      </c>
      <c r="J261" s="418">
        <v>3209.0333333333333</v>
      </c>
      <c r="K261" s="417">
        <v>3107.6</v>
      </c>
      <c r="L261" s="417">
        <v>3000</v>
      </c>
      <c r="M261" s="417">
        <v>1.3441799999999999</v>
      </c>
    </row>
    <row r="262" spans="1:13">
      <c r="A262" s="245">
        <v>252</v>
      </c>
      <c r="B262" s="419" t="s">
        <v>395</v>
      </c>
      <c r="C262" s="417">
        <v>633.95000000000005</v>
      </c>
      <c r="D262" s="418">
        <v>637.68333333333339</v>
      </c>
      <c r="E262" s="418">
        <v>621.61666666666679</v>
      </c>
      <c r="F262" s="418">
        <v>609.28333333333342</v>
      </c>
      <c r="G262" s="418">
        <v>593.21666666666681</v>
      </c>
      <c r="H262" s="418">
        <v>650.01666666666677</v>
      </c>
      <c r="I262" s="418">
        <v>666.08333333333337</v>
      </c>
      <c r="J262" s="418">
        <v>678.41666666666674</v>
      </c>
      <c r="K262" s="417">
        <v>653.75</v>
      </c>
      <c r="L262" s="417">
        <v>625.35</v>
      </c>
      <c r="M262" s="417">
        <v>10.755660000000001</v>
      </c>
    </row>
    <row r="263" spans="1:13">
      <c r="A263" s="245">
        <v>253</v>
      </c>
      <c r="B263" s="419" t="s">
        <v>396</v>
      </c>
      <c r="C263" s="417">
        <v>232.25</v>
      </c>
      <c r="D263" s="418">
        <v>231.76666666666665</v>
      </c>
      <c r="E263" s="418">
        <v>226.08333333333331</v>
      </c>
      <c r="F263" s="418">
        <v>219.91666666666666</v>
      </c>
      <c r="G263" s="418">
        <v>214.23333333333332</v>
      </c>
      <c r="H263" s="418">
        <v>237.93333333333331</v>
      </c>
      <c r="I263" s="418">
        <v>243.61666666666665</v>
      </c>
      <c r="J263" s="418">
        <v>249.7833333333333</v>
      </c>
      <c r="K263" s="417">
        <v>237.45</v>
      </c>
      <c r="L263" s="417">
        <v>225.6</v>
      </c>
      <c r="M263" s="417">
        <v>60.844670000000001</v>
      </c>
    </row>
    <row r="264" spans="1:13">
      <c r="A264" s="245">
        <v>254</v>
      </c>
      <c r="B264" s="419" t="s">
        <v>397</v>
      </c>
      <c r="C264" s="417">
        <v>142.5</v>
      </c>
      <c r="D264" s="418">
        <v>142.26666666666665</v>
      </c>
      <c r="E264" s="418">
        <v>141.3833333333333</v>
      </c>
      <c r="F264" s="418">
        <v>140.26666666666665</v>
      </c>
      <c r="G264" s="418">
        <v>139.3833333333333</v>
      </c>
      <c r="H264" s="418">
        <v>143.3833333333333</v>
      </c>
      <c r="I264" s="418">
        <v>144.26666666666662</v>
      </c>
      <c r="J264" s="418">
        <v>145.3833333333333</v>
      </c>
      <c r="K264" s="417">
        <v>143.15</v>
      </c>
      <c r="L264" s="417">
        <v>141.15</v>
      </c>
      <c r="M264" s="417">
        <v>7.5896800000000004</v>
      </c>
    </row>
    <row r="265" spans="1:13">
      <c r="A265" s="245">
        <v>255</v>
      </c>
      <c r="B265" s="419" t="s">
        <v>398</v>
      </c>
      <c r="C265" s="417">
        <v>96.15</v>
      </c>
      <c r="D265" s="418">
        <v>94.733333333333334</v>
      </c>
      <c r="E265" s="418">
        <v>92.716666666666669</v>
      </c>
      <c r="F265" s="418">
        <v>89.283333333333331</v>
      </c>
      <c r="G265" s="418">
        <v>87.266666666666666</v>
      </c>
      <c r="H265" s="418">
        <v>98.166666666666671</v>
      </c>
      <c r="I265" s="418">
        <v>100.18333333333335</v>
      </c>
      <c r="J265" s="418">
        <v>103.61666666666667</v>
      </c>
      <c r="K265" s="417">
        <v>96.75</v>
      </c>
      <c r="L265" s="417">
        <v>91.3</v>
      </c>
      <c r="M265" s="417">
        <v>78.38449</v>
      </c>
    </row>
    <row r="266" spans="1:13">
      <c r="A266" s="245">
        <v>256</v>
      </c>
      <c r="B266" s="419" t="s">
        <v>258</v>
      </c>
      <c r="C266" s="417">
        <v>167.1</v>
      </c>
      <c r="D266" s="418">
        <v>166.20000000000002</v>
      </c>
      <c r="E266" s="418">
        <v>163.90000000000003</v>
      </c>
      <c r="F266" s="418">
        <v>160.70000000000002</v>
      </c>
      <c r="G266" s="418">
        <v>158.40000000000003</v>
      </c>
      <c r="H266" s="418">
        <v>169.40000000000003</v>
      </c>
      <c r="I266" s="418">
        <v>171.70000000000005</v>
      </c>
      <c r="J266" s="418">
        <v>174.90000000000003</v>
      </c>
      <c r="K266" s="417">
        <v>168.5</v>
      </c>
      <c r="L266" s="417">
        <v>163</v>
      </c>
      <c r="M266" s="417">
        <v>25.164400000000001</v>
      </c>
    </row>
    <row r="267" spans="1:13">
      <c r="A267" s="245">
        <v>257</v>
      </c>
      <c r="B267" s="419" t="s">
        <v>128</v>
      </c>
      <c r="C267" s="417">
        <v>690.4</v>
      </c>
      <c r="D267" s="418">
        <v>684.4666666666667</v>
      </c>
      <c r="E267" s="418">
        <v>674.93333333333339</v>
      </c>
      <c r="F267" s="418">
        <v>659.4666666666667</v>
      </c>
      <c r="G267" s="418">
        <v>649.93333333333339</v>
      </c>
      <c r="H267" s="418">
        <v>699.93333333333339</v>
      </c>
      <c r="I267" s="418">
        <v>709.4666666666667</v>
      </c>
      <c r="J267" s="418">
        <v>724.93333333333339</v>
      </c>
      <c r="K267" s="417">
        <v>694</v>
      </c>
      <c r="L267" s="417">
        <v>669</v>
      </c>
      <c r="M267" s="417">
        <v>85.363600000000005</v>
      </c>
    </row>
    <row r="268" spans="1:13">
      <c r="A268" s="245">
        <v>258</v>
      </c>
      <c r="B268" s="419" t="s">
        <v>732</v>
      </c>
      <c r="C268" s="417">
        <v>111.35</v>
      </c>
      <c r="D268" s="418">
        <v>111.08333333333333</v>
      </c>
      <c r="E268" s="418">
        <v>108.26666666666665</v>
      </c>
      <c r="F268" s="418">
        <v>105.18333333333332</v>
      </c>
      <c r="G268" s="418">
        <v>102.36666666666665</v>
      </c>
      <c r="H268" s="418">
        <v>114.16666666666666</v>
      </c>
      <c r="I268" s="418">
        <v>116.98333333333335</v>
      </c>
      <c r="J268" s="418">
        <v>120.06666666666666</v>
      </c>
      <c r="K268" s="417">
        <v>113.9</v>
      </c>
      <c r="L268" s="417">
        <v>108</v>
      </c>
      <c r="M268" s="417">
        <v>7.8151299999999999</v>
      </c>
    </row>
    <row r="269" spans="1:13">
      <c r="A269" s="245">
        <v>259</v>
      </c>
      <c r="B269" s="419" t="s">
        <v>399</v>
      </c>
      <c r="C269" s="417">
        <v>84.05</v>
      </c>
      <c r="D269" s="418">
        <v>84.63333333333334</v>
      </c>
      <c r="E269" s="418">
        <v>83.26666666666668</v>
      </c>
      <c r="F269" s="418">
        <v>82.483333333333334</v>
      </c>
      <c r="G269" s="418">
        <v>81.116666666666674</v>
      </c>
      <c r="H269" s="418">
        <v>85.416666666666686</v>
      </c>
      <c r="I269" s="418">
        <v>86.783333333333331</v>
      </c>
      <c r="J269" s="418">
        <v>87.566666666666691</v>
      </c>
      <c r="K269" s="417">
        <v>86</v>
      </c>
      <c r="L269" s="417">
        <v>83.85</v>
      </c>
      <c r="M269" s="417">
        <v>5.6039500000000002</v>
      </c>
    </row>
    <row r="270" spans="1:13">
      <c r="A270" s="245">
        <v>260</v>
      </c>
      <c r="B270" s="419" t="s">
        <v>400</v>
      </c>
      <c r="C270" s="417">
        <v>122.5</v>
      </c>
      <c r="D270" s="418">
        <v>122.66666666666667</v>
      </c>
      <c r="E270" s="418">
        <v>120.83333333333334</v>
      </c>
      <c r="F270" s="418">
        <v>119.16666666666667</v>
      </c>
      <c r="G270" s="418">
        <v>117.33333333333334</v>
      </c>
      <c r="H270" s="418">
        <v>124.33333333333334</v>
      </c>
      <c r="I270" s="418">
        <v>126.16666666666669</v>
      </c>
      <c r="J270" s="418">
        <v>127.83333333333334</v>
      </c>
      <c r="K270" s="417">
        <v>124.5</v>
      </c>
      <c r="L270" s="417">
        <v>121</v>
      </c>
      <c r="M270" s="417">
        <v>53.365299999999998</v>
      </c>
    </row>
    <row r="271" spans="1:13">
      <c r="A271" s="245">
        <v>261</v>
      </c>
      <c r="B271" s="419" t="s">
        <v>401</v>
      </c>
      <c r="C271" s="417">
        <v>211.2</v>
      </c>
      <c r="D271" s="418">
        <v>208.53333333333333</v>
      </c>
      <c r="E271" s="418">
        <v>203.81666666666666</v>
      </c>
      <c r="F271" s="418">
        <v>196.43333333333334</v>
      </c>
      <c r="G271" s="418">
        <v>191.71666666666667</v>
      </c>
      <c r="H271" s="418">
        <v>215.91666666666666</v>
      </c>
      <c r="I271" s="418">
        <v>220.6333333333333</v>
      </c>
      <c r="J271" s="418">
        <v>228.01666666666665</v>
      </c>
      <c r="K271" s="417">
        <v>213.25</v>
      </c>
      <c r="L271" s="417">
        <v>201.15</v>
      </c>
      <c r="M271" s="417">
        <v>7.4510399999999999</v>
      </c>
    </row>
    <row r="272" spans="1:13">
      <c r="A272" s="245">
        <v>262</v>
      </c>
      <c r="B272" s="419" t="s">
        <v>402</v>
      </c>
      <c r="C272" s="417">
        <v>109.95</v>
      </c>
      <c r="D272" s="418">
        <v>108.98333333333333</v>
      </c>
      <c r="E272" s="418">
        <v>106.46666666666667</v>
      </c>
      <c r="F272" s="418">
        <v>102.98333333333333</v>
      </c>
      <c r="G272" s="418">
        <v>100.46666666666667</v>
      </c>
      <c r="H272" s="418">
        <v>112.46666666666667</v>
      </c>
      <c r="I272" s="418">
        <v>114.98333333333335</v>
      </c>
      <c r="J272" s="418">
        <v>118.46666666666667</v>
      </c>
      <c r="K272" s="417">
        <v>111.5</v>
      </c>
      <c r="L272" s="417">
        <v>105.5</v>
      </c>
      <c r="M272" s="417">
        <v>26.00311</v>
      </c>
    </row>
    <row r="273" spans="1:13">
      <c r="A273" s="245">
        <v>263</v>
      </c>
      <c r="B273" s="419" t="s">
        <v>127</v>
      </c>
      <c r="C273" s="417">
        <v>400.2</v>
      </c>
      <c r="D273" s="418">
        <v>395.61666666666662</v>
      </c>
      <c r="E273" s="418">
        <v>388.63333333333321</v>
      </c>
      <c r="F273" s="418">
        <v>377.06666666666661</v>
      </c>
      <c r="G273" s="418">
        <v>370.0833333333332</v>
      </c>
      <c r="H273" s="418">
        <v>407.18333333333322</v>
      </c>
      <c r="I273" s="418">
        <v>414.16666666666669</v>
      </c>
      <c r="J273" s="418">
        <v>425.73333333333323</v>
      </c>
      <c r="K273" s="417">
        <v>402.6</v>
      </c>
      <c r="L273" s="417">
        <v>384.05</v>
      </c>
      <c r="M273" s="417">
        <v>114.91655</v>
      </c>
    </row>
    <row r="274" spans="1:13">
      <c r="A274" s="245">
        <v>264</v>
      </c>
      <c r="B274" s="419" t="s">
        <v>403</v>
      </c>
      <c r="C274" s="417">
        <v>2247.9</v>
      </c>
      <c r="D274" s="418">
        <v>2253.4833333333331</v>
      </c>
      <c r="E274" s="418">
        <v>2232.9666666666662</v>
      </c>
      <c r="F274" s="418">
        <v>2218.0333333333333</v>
      </c>
      <c r="G274" s="418">
        <v>2197.5166666666664</v>
      </c>
      <c r="H274" s="418">
        <v>2268.4166666666661</v>
      </c>
      <c r="I274" s="418">
        <v>2288.9333333333334</v>
      </c>
      <c r="J274" s="418">
        <v>2303.8666666666659</v>
      </c>
      <c r="K274" s="417">
        <v>2274</v>
      </c>
      <c r="L274" s="417">
        <v>2238.5500000000002</v>
      </c>
      <c r="M274" s="417">
        <v>8.9550000000000005E-2</v>
      </c>
    </row>
    <row r="275" spans="1:13">
      <c r="A275" s="245">
        <v>265</v>
      </c>
      <c r="B275" s="419" t="s">
        <v>129</v>
      </c>
      <c r="C275" s="417">
        <v>3151.35</v>
      </c>
      <c r="D275" s="418">
        <v>3143.9</v>
      </c>
      <c r="E275" s="418">
        <v>3130.25</v>
      </c>
      <c r="F275" s="418">
        <v>3109.15</v>
      </c>
      <c r="G275" s="418">
        <v>3095.5</v>
      </c>
      <c r="H275" s="418">
        <v>3165</v>
      </c>
      <c r="I275" s="418">
        <v>3178.6500000000005</v>
      </c>
      <c r="J275" s="418">
        <v>3199.75</v>
      </c>
      <c r="K275" s="417">
        <v>3157.55</v>
      </c>
      <c r="L275" s="417">
        <v>3122.8</v>
      </c>
      <c r="M275" s="417">
        <v>1.5656399999999999</v>
      </c>
    </row>
    <row r="276" spans="1:13">
      <c r="A276" s="245">
        <v>266</v>
      </c>
      <c r="B276" s="419" t="s">
        <v>130</v>
      </c>
      <c r="C276" s="417">
        <v>996.35</v>
      </c>
      <c r="D276" s="418">
        <v>1000.7166666666667</v>
      </c>
      <c r="E276" s="418">
        <v>985.83333333333337</v>
      </c>
      <c r="F276" s="418">
        <v>975.31666666666672</v>
      </c>
      <c r="G276" s="418">
        <v>960.43333333333339</v>
      </c>
      <c r="H276" s="418">
        <v>1011.2333333333333</v>
      </c>
      <c r="I276" s="418">
        <v>1026.1166666666666</v>
      </c>
      <c r="J276" s="418">
        <v>1036.6333333333332</v>
      </c>
      <c r="K276" s="417">
        <v>1015.6</v>
      </c>
      <c r="L276" s="417">
        <v>990.2</v>
      </c>
      <c r="M276" s="417">
        <v>11.56766</v>
      </c>
    </row>
    <row r="277" spans="1:13">
      <c r="A277" s="245">
        <v>267</v>
      </c>
      <c r="B277" s="419" t="s">
        <v>404</v>
      </c>
      <c r="C277" s="417">
        <v>176.5</v>
      </c>
      <c r="D277" s="418">
        <v>177.26666666666665</v>
      </c>
      <c r="E277" s="418">
        <v>171.7833333333333</v>
      </c>
      <c r="F277" s="418">
        <v>167.06666666666666</v>
      </c>
      <c r="G277" s="418">
        <v>161.58333333333331</v>
      </c>
      <c r="H277" s="418">
        <v>181.98333333333329</v>
      </c>
      <c r="I277" s="418">
        <v>187.46666666666664</v>
      </c>
      <c r="J277" s="418">
        <v>192.18333333333328</v>
      </c>
      <c r="K277" s="417">
        <v>182.75</v>
      </c>
      <c r="L277" s="417">
        <v>172.55</v>
      </c>
      <c r="M277" s="417">
        <v>19.12144</v>
      </c>
    </row>
    <row r="278" spans="1:13">
      <c r="A278" s="245">
        <v>268</v>
      </c>
      <c r="B278" s="419" t="s">
        <v>405</v>
      </c>
      <c r="C278" s="417">
        <v>1700.25</v>
      </c>
      <c r="D278" s="418">
        <v>1680.25</v>
      </c>
      <c r="E278" s="418">
        <v>1642.05</v>
      </c>
      <c r="F278" s="418">
        <v>1583.85</v>
      </c>
      <c r="G278" s="418">
        <v>1545.6499999999999</v>
      </c>
      <c r="H278" s="418">
        <v>1738.45</v>
      </c>
      <c r="I278" s="418">
        <v>1776.6499999999999</v>
      </c>
      <c r="J278" s="418">
        <v>1834.8500000000001</v>
      </c>
      <c r="K278" s="417">
        <v>1718.45</v>
      </c>
      <c r="L278" s="417">
        <v>1622.05</v>
      </c>
      <c r="M278" s="417">
        <v>0.63700999999999997</v>
      </c>
    </row>
    <row r="279" spans="1:13">
      <c r="A279" s="245">
        <v>269</v>
      </c>
      <c r="B279" s="419" t="s">
        <v>406</v>
      </c>
      <c r="C279" s="417">
        <v>735.85</v>
      </c>
      <c r="D279" s="418">
        <v>732.16666666666663</v>
      </c>
      <c r="E279" s="418">
        <v>717.58333333333326</v>
      </c>
      <c r="F279" s="418">
        <v>699.31666666666661</v>
      </c>
      <c r="G279" s="418">
        <v>684.73333333333323</v>
      </c>
      <c r="H279" s="418">
        <v>750.43333333333328</v>
      </c>
      <c r="I279" s="418">
        <v>765.01666666666654</v>
      </c>
      <c r="J279" s="418">
        <v>783.2833333333333</v>
      </c>
      <c r="K279" s="417">
        <v>746.75</v>
      </c>
      <c r="L279" s="417">
        <v>713.9</v>
      </c>
      <c r="M279" s="417">
        <v>7.1203099999999999</v>
      </c>
    </row>
    <row r="280" spans="1:13">
      <c r="A280" s="245">
        <v>270</v>
      </c>
      <c r="B280" s="419" t="s">
        <v>407</v>
      </c>
      <c r="C280" s="417">
        <v>239.95</v>
      </c>
      <c r="D280" s="418">
        <v>242.46666666666667</v>
      </c>
      <c r="E280" s="418">
        <v>236.48333333333335</v>
      </c>
      <c r="F280" s="418">
        <v>233.01666666666668</v>
      </c>
      <c r="G280" s="418">
        <v>227.03333333333336</v>
      </c>
      <c r="H280" s="418">
        <v>245.93333333333334</v>
      </c>
      <c r="I280" s="418">
        <v>251.91666666666663</v>
      </c>
      <c r="J280" s="418">
        <v>255.38333333333333</v>
      </c>
      <c r="K280" s="417">
        <v>248.45</v>
      </c>
      <c r="L280" s="417">
        <v>239</v>
      </c>
      <c r="M280" s="417">
        <v>8.6404300000000003</v>
      </c>
    </row>
    <row r="281" spans="1:13">
      <c r="A281" s="245">
        <v>271</v>
      </c>
      <c r="B281" s="419" t="s">
        <v>887</v>
      </c>
      <c r="C281" s="417">
        <v>252.9</v>
      </c>
      <c r="D281" s="418">
        <v>253.28333333333333</v>
      </c>
      <c r="E281" s="418">
        <v>249.86666666666667</v>
      </c>
      <c r="F281" s="418">
        <v>246.83333333333334</v>
      </c>
      <c r="G281" s="418">
        <v>243.41666666666669</v>
      </c>
      <c r="H281" s="418">
        <v>256.31666666666666</v>
      </c>
      <c r="I281" s="418">
        <v>259.73333333333335</v>
      </c>
      <c r="J281" s="418">
        <v>262.76666666666665</v>
      </c>
      <c r="K281" s="417">
        <v>256.7</v>
      </c>
      <c r="L281" s="417">
        <v>250.25</v>
      </c>
      <c r="M281" s="417">
        <v>2.8884300000000001</v>
      </c>
    </row>
    <row r="282" spans="1:13">
      <c r="A282" s="245">
        <v>272</v>
      </c>
      <c r="B282" s="419" t="s">
        <v>408</v>
      </c>
      <c r="C282" s="417">
        <v>285.7</v>
      </c>
      <c r="D282" s="418">
        <v>282.0333333333333</v>
      </c>
      <c r="E282" s="418">
        <v>275.16666666666663</v>
      </c>
      <c r="F282" s="418">
        <v>264.63333333333333</v>
      </c>
      <c r="G282" s="418">
        <v>257.76666666666665</v>
      </c>
      <c r="H282" s="418">
        <v>292.56666666666661</v>
      </c>
      <c r="I282" s="418">
        <v>299.43333333333328</v>
      </c>
      <c r="J282" s="418">
        <v>309.96666666666658</v>
      </c>
      <c r="K282" s="417">
        <v>288.89999999999998</v>
      </c>
      <c r="L282" s="417">
        <v>271.5</v>
      </c>
      <c r="M282" s="417">
        <v>26.724769999999999</v>
      </c>
    </row>
    <row r="283" spans="1:13">
      <c r="A283" s="245">
        <v>273</v>
      </c>
      <c r="B283" s="419" t="s">
        <v>733</v>
      </c>
      <c r="C283" s="417">
        <v>1041.6500000000001</v>
      </c>
      <c r="D283" s="418">
        <v>1050.6500000000001</v>
      </c>
      <c r="E283" s="418">
        <v>1023.8500000000001</v>
      </c>
      <c r="F283" s="418">
        <v>1006.05</v>
      </c>
      <c r="G283" s="418">
        <v>979.25</v>
      </c>
      <c r="H283" s="418">
        <v>1068.4500000000003</v>
      </c>
      <c r="I283" s="418">
        <v>1095.2500000000005</v>
      </c>
      <c r="J283" s="418">
        <v>1113.0500000000004</v>
      </c>
      <c r="K283" s="417">
        <v>1077.45</v>
      </c>
      <c r="L283" s="417">
        <v>1032.8499999999999</v>
      </c>
      <c r="M283" s="417">
        <v>0.70404999999999995</v>
      </c>
    </row>
    <row r="284" spans="1:13">
      <c r="A284" s="245">
        <v>274</v>
      </c>
      <c r="B284" s="419" t="s">
        <v>409</v>
      </c>
      <c r="C284" s="417">
        <v>986.55</v>
      </c>
      <c r="D284" s="418">
        <v>981.2833333333333</v>
      </c>
      <c r="E284" s="418">
        <v>972.56666666666661</v>
      </c>
      <c r="F284" s="418">
        <v>958.58333333333326</v>
      </c>
      <c r="G284" s="418">
        <v>949.86666666666656</v>
      </c>
      <c r="H284" s="418">
        <v>995.26666666666665</v>
      </c>
      <c r="I284" s="418">
        <v>1003.9833333333333</v>
      </c>
      <c r="J284" s="418">
        <v>1017.9666666666667</v>
      </c>
      <c r="K284" s="417">
        <v>990</v>
      </c>
      <c r="L284" s="417">
        <v>967.3</v>
      </c>
      <c r="M284" s="417">
        <v>1.0644</v>
      </c>
    </row>
    <row r="285" spans="1:13">
      <c r="A285" s="245">
        <v>275</v>
      </c>
      <c r="B285" s="419" t="s">
        <v>410</v>
      </c>
      <c r="C285" s="417">
        <v>427.65</v>
      </c>
      <c r="D285" s="418">
        <v>426.15000000000003</v>
      </c>
      <c r="E285" s="418">
        <v>422.30000000000007</v>
      </c>
      <c r="F285" s="418">
        <v>416.95000000000005</v>
      </c>
      <c r="G285" s="418">
        <v>413.10000000000008</v>
      </c>
      <c r="H285" s="418">
        <v>431.50000000000006</v>
      </c>
      <c r="I285" s="418">
        <v>435.35000000000008</v>
      </c>
      <c r="J285" s="418">
        <v>440.70000000000005</v>
      </c>
      <c r="K285" s="417">
        <v>430</v>
      </c>
      <c r="L285" s="417">
        <v>420.8</v>
      </c>
      <c r="M285" s="417">
        <v>1.8949100000000001</v>
      </c>
    </row>
    <row r="286" spans="1:13">
      <c r="A286" s="245">
        <v>276</v>
      </c>
      <c r="B286" s="419" t="s">
        <v>411</v>
      </c>
      <c r="C286" s="417">
        <v>607.15</v>
      </c>
      <c r="D286" s="418">
        <v>614.36666666666667</v>
      </c>
      <c r="E286" s="418">
        <v>597.7833333333333</v>
      </c>
      <c r="F286" s="418">
        <v>588.41666666666663</v>
      </c>
      <c r="G286" s="418">
        <v>571.83333333333326</v>
      </c>
      <c r="H286" s="418">
        <v>623.73333333333335</v>
      </c>
      <c r="I286" s="418">
        <v>640.31666666666661</v>
      </c>
      <c r="J286" s="418">
        <v>649.68333333333339</v>
      </c>
      <c r="K286" s="417">
        <v>630.95000000000005</v>
      </c>
      <c r="L286" s="417">
        <v>605</v>
      </c>
      <c r="M286" s="417">
        <v>4.4789500000000002</v>
      </c>
    </row>
    <row r="287" spans="1:13">
      <c r="A287" s="245">
        <v>277</v>
      </c>
      <c r="B287" s="419" t="s">
        <v>412</v>
      </c>
      <c r="C287" s="417">
        <v>51.5</v>
      </c>
      <c r="D287" s="418">
        <v>51.70000000000001</v>
      </c>
      <c r="E287" s="418">
        <v>51.000000000000021</v>
      </c>
      <c r="F287" s="418">
        <v>50.500000000000014</v>
      </c>
      <c r="G287" s="418">
        <v>49.800000000000026</v>
      </c>
      <c r="H287" s="418">
        <v>52.200000000000017</v>
      </c>
      <c r="I287" s="418">
        <v>52.900000000000006</v>
      </c>
      <c r="J287" s="418">
        <v>53.400000000000013</v>
      </c>
      <c r="K287" s="417">
        <v>52.4</v>
      </c>
      <c r="L287" s="417">
        <v>51.2</v>
      </c>
      <c r="M287" s="417">
        <v>10.18662</v>
      </c>
    </row>
    <row r="288" spans="1:13">
      <c r="A288" s="245">
        <v>278</v>
      </c>
      <c r="B288" s="419" t="s">
        <v>413</v>
      </c>
      <c r="C288" s="417">
        <v>745.35</v>
      </c>
      <c r="D288" s="418">
        <v>745.43333333333339</v>
      </c>
      <c r="E288" s="418">
        <v>734.91666666666674</v>
      </c>
      <c r="F288" s="418">
        <v>724.48333333333335</v>
      </c>
      <c r="G288" s="418">
        <v>713.9666666666667</v>
      </c>
      <c r="H288" s="418">
        <v>755.86666666666679</v>
      </c>
      <c r="I288" s="418">
        <v>766.38333333333344</v>
      </c>
      <c r="J288" s="418">
        <v>776.81666666666683</v>
      </c>
      <c r="K288" s="417">
        <v>755.95</v>
      </c>
      <c r="L288" s="417">
        <v>735</v>
      </c>
      <c r="M288" s="417">
        <v>1.8325499999999999</v>
      </c>
    </row>
    <row r="289" spans="1:13">
      <c r="A289" s="245">
        <v>279</v>
      </c>
      <c r="B289" s="419" t="s">
        <v>414</v>
      </c>
      <c r="C289" s="417">
        <v>426.25</v>
      </c>
      <c r="D289" s="418">
        <v>422.7166666666667</v>
      </c>
      <c r="E289" s="418">
        <v>413.43333333333339</v>
      </c>
      <c r="F289" s="418">
        <v>400.61666666666667</v>
      </c>
      <c r="G289" s="418">
        <v>391.33333333333337</v>
      </c>
      <c r="H289" s="418">
        <v>435.53333333333342</v>
      </c>
      <c r="I289" s="418">
        <v>444.81666666666672</v>
      </c>
      <c r="J289" s="418">
        <v>457.63333333333344</v>
      </c>
      <c r="K289" s="417">
        <v>432</v>
      </c>
      <c r="L289" s="417">
        <v>409.9</v>
      </c>
      <c r="M289" s="417">
        <v>3.8311600000000001</v>
      </c>
    </row>
    <row r="290" spans="1:13">
      <c r="A290" s="245">
        <v>280</v>
      </c>
      <c r="B290" s="419" t="s">
        <v>131</v>
      </c>
      <c r="C290" s="417">
        <v>1761.8</v>
      </c>
      <c r="D290" s="418">
        <v>1757.8166666666668</v>
      </c>
      <c r="E290" s="418">
        <v>1747.1333333333337</v>
      </c>
      <c r="F290" s="418">
        <v>1732.4666666666669</v>
      </c>
      <c r="G290" s="418">
        <v>1721.7833333333338</v>
      </c>
      <c r="H290" s="418">
        <v>1772.4833333333336</v>
      </c>
      <c r="I290" s="418">
        <v>1783.1666666666665</v>
      </c>
      <c r="J290" s="418">
        <v>1797.8333333333335</v>
      </c>
      <c r="K290" s="417">
        <v>1768.5</v>
      </c>
      <c r="L290" s="417">
        <v>1743.15</v>
      </c>
      <c r="M290" s="417">
        <v>27.26182</v>
      </c>
    </row>
    <row r="291" spans="1:13">
      <c r="A291" s="245">
        <v>281</v>
      </c>
      <c r="B291" s="419" t="s">
        <v>132</v>
      </c>
      <c r="C291" s="417">
        <v>93.3</v>
      </c>
      <c r="D291" s="418">
        <v>93.033333333333346</v>
      </c>
      <c r="E291" s="418">
        <v>92.566666666666691</v>
      </c>
      <c r="F291" s="418">
        <v>91.833333333333343</v>
      </c>
      <c r="G291" s="418">
        <v>91.366666666666688</v>
      </c>
      <c r="H291" s="418">
        <v>93.766666666666694</v>
      </c>
      <c r="I291" s="418">
        <v>94.233333333333363</v>
      </c>
      <c r="J291" s="418">
        <v>94.966666666666697</v>
      </c>
      <c r="K291" s="417">
        <v>93.5</v>
      </c>
      <c r="L291" s="417">
        <v>92.3</v>
      </c>
      <c r="M291" s="417">
        <v>43.856250000000003</v>
      </c>
    </row>
    <row r="292" spans="1:13">
      <c r="A292" s="245">
        <v>282</v>
      </c>
      <c r="B292" s="419" t="s">
        <v>259</v>
      </c>
      <c r="C292" s="417">
        <v>2921.75</v>
      </c>
      <c r="D292" s="418">
        <v>2902.3333333333335</v>
      </c>
      <c r="E292" s="418">
        <v>2869.416666666667</v>
      </c>
      <c r="F292" s="418">
        <v>2817.0833333333335</v>
      </c>
      <c r="G292" s="418">
        <v>2784.166666666667</v>
      </c>
      <c r="H292" s="418">
        <v>2954.666666666667</v>
      </c>
      <c r="I292" s="418">
        <v>2987.5833333333339</v>
      </c>
      <c r="J292" s="418">
        <v>3039.916666666667</v>
      </c>
      <c r="K292" s="417">
        <v>2935.25</v>
      </c>
      <c r="L292" s="417">
        <v>2850</v>
      </c>
      <c r="M292" s="417">
        <v>1.5951</v>
      </c>
    </row>
    <row r="293" spans="1:13">
      <c r="A293" s="245">
        <v>283</v>
      </c>
      <c r="B293" s="419" t="s">
        <v>133</v>
      </c>
      <c r="C293" s="417">
        <v>464.65</v>
      </c>
      <c r="D293" s="418">
        <v>464.91666666666669</v>
      </c>
      <c r="E293" s="418">
        <v>461.73333333333335</v>
      </c>
      <c r="F293" s="418">
        <v>458.81666666666666</v>
      </c>
      <c r="G293" s="418">
        <v>455.63333333333333</v>
      </c>
      <c r="H293" s="418">
        <v>467.83333333333337</v>
      </c>
      <c r="I293" s="418">
        <v>471.01666666666665</v>
      </c>
      <c r="J293" s="418">
        <v>473.93333333333339</v>
      </c>
      <c r="K293" s="417">
        <v>468.1</v>
      </c>
      <c r="L293" s="417">
        <v>462</v>
      </c>
      <c r="M293" s="417">
        <v>12.273350000000001</v>
      </c>
    </row>
    <row r="294" spans="1:13">
      <c r="A294" s="245">
        <v>284</v>
      </c>
      <c r="B294" s="419" t="s">
        <v>734</v>
      </c>
      <c r="C294" s="417">
        <v>270.35000000000002</v>
      </c>
      <c r="D294" s="418">
        <v>270.15000000000003</v>
      </c>
      <c r="E294" s="418">
        <v>268.30000000000007</v>
      </c>
      <c r="F294" s="418">
        <v>266.25000000000006</v>
      </c>
      <c r="G294" s="418">
        <v>264.40000000000009</v>
      </c>
      <c r="H294" s="418">
        <v>272.20000000000005</v>
      </c>
      <c r="I294" s="418">
        <v>274.05000000000007</v>
      </c>
      <c r="J294" s="418">
        <v>276.10000000000002</v>
      </c>
      <c r="K294" s="417">
        <v>272</v>
      </c>
      <c r="L294" s="417">
        <v>268.10000000000002</v>
      </c>
      <c r="M294" s="417">
        <v>0.38545000000000001</v>
      </c>
    </row>
    <row r="295" spans="1:13">
      <c r="A295" s="245">
        <v>285</v>
      </c>
      <c r="B295" s="419" t="s">
        <v>415</v>
      </c>
      <c r="C295" s="417">
        <v>7037.8</v>
      </c>
      <c r="D295" s="418">
        <v>7020.5</v>
      </c>
      <c r="E295" s="418">
        <v>6949.85</v>
      </c>
      <c r="F295" s="418">
        <v>6861.9000000000005</v>
      </c>
      <c r="G295" s="418">
        <v>6791.2500000000009</v>
      </c>
      <c r="H295" s="418">
        <v>7108.45</v>
      </c>
      <c r="I295" s="418">
        <v>7179.0999999999995</v>
      </c>
      <c r="J295" s="418">
        <v>7267.0499999999993</v>
      </c>
      <c r="K295" s="417">
        <v>7091.15</v>
      </c>
      <c r="L295" s="417">
        <v>6932.55</v>
      </c>
      <c r="M295" s="417">
        <v>0.25119999999999998</v>
      </c>
    </row>
    <row r="296" spans="1:13">
      <c r="A296" s="245">
        <v>286</v>
      </c>
      <c r="B296" s="419" t="s">
        <v>260</v>
      </c>
      <c r="C296" s="417">
        <v>4034.8</v>
      </c>
      <c r="D296" s="418">
        <v>4032.9833333333336</v>
      </c>
      <c r="E296" s="418">
        <v>3992.2666666666673</v>
      </c>
      <c r="F296" s="418">
        <v>3949.7333333333336</v>
      </c>
      <c r="G296" s="418">
        <v>3909.0166666666673</v>
      </c>
      <c r="H296" s="418">
        <v>4075.5166666666673</v>
      </c>
      <c r="I296" s="418">
        <v>4116.2333333333336</v>
      </c>
      <c r="J296" s="418">
        <v>4158.7666666666673</v>
      </c>
      <c r="K296" s="417">
        <v>4073.7</v>
      </c>
      <c r="L296" s="417">
        <v>3990.45</v>
      </c>
      <c r="M296" s="417">
        <v>1.2502200000000001</v>
      </c>
    </row>
    <row r="297" spans="1:13">
      <c r="A297" s="245">
        <v>287</v>
      </c>
      <c r="B297" s="419" t="s">
        <v>134</v>
      </c>
      <c r="C297" s="417">
        <v>1516.45</v>
      </c>
      <c r="D297" s="418">
        <v>1510.3833333333332</v>
      </c>
      <c r="E297" s="418">
        <v>1501.0666666666664</v>
      </c>
      <c r="F297" s="418">
        <v>1485.6833333333332</v>
      </c>
      <c r="G297" s="418">
        <v>1476.3666666666663</v>
      </c>
      <c r="H297" s="418">
        <v>1525.7666666666664</v>
      </c>
      <c r="I297" s="418">
        <v>1535.083333333333</v>
      </c>
      <c r="J297" s="418">
        <v>1550.4666666666665</v>
      </c>
      <c r="K297" s="417">
        <v>1519.7</v>
      </c>
      <c r="L297" s="417">
        <v>1495</v>
      </c>
      <c r="M297" s="417">
        <v>10.96808</v>
      </c>
    </row>
    <row r="298" spans="1:13">
      <c r="A298" s="245">
        <v>288</v>
      </c>
      <c r="B298" s="419" t="s">
        <v>416</v>
      </c>
      <c r="C298" s="417">
        <v>683.4</v>
      </c>
      <c r="D298" s="418">
        <v>680.03333333333342</v>
      </c>
      <c r="E298" s="418">
        <v>674.56666666666683</v>
      </c>
      <c r="F298" s="418">
        <v>665.73333333333346</v>
      </c>
      <c r="G298" s="418">
        <v>660.26666666666688</v>
      </c>
      <c r="H298" s="418">
        <v>688.86666666666679</v>
      </c>
      <c r="I298" s="418">
        <v>694.33333333333326</v>
      </c>
      <c r="J298" s="418">
        <v>703.16666666666674</v>
      </c>
      <c r="K298" s="417">
        <v>685.5</v>
      </c>
      <c r="L298" s="417">
        <v>671.2</v>
      </c>
      <c r="M298" s="417">
        <v>23.592870000000001</v>
      </c>
    </row>
    <row r="299" spans="1:13">
      <c r="A299" s="245">
        <v>289</v>
      </c>
      <c r="B299" s="419" t="s">
        <v>417</v>
      </c>
      <c r="C299" s="417">
        <v>45.25</v>
      </c>
      <c r="D299" s="418">
        <v>44.883333333333333</v>
      </c>
      <c r="E299" s="418">
        <v>44.016666666666666</v>
      </c>
      <c r="F299" s="418">
        <v>42.783333333333331</v>
      </c>
      <c r="G299" s="418">
        <v>41.916666666666664</v>
      </c>
      <c r="H299" s="418">
        <v>46.116666666666667</v>
      </c>
      <c r="I299" s="418">
        <v>46.983333333333327</v>
      </c>
      <c r="J299" s="418">
        <v>48.216666666666669</v>
      </c>
      <c r="K299" s="417">
        <v>45.75</v>
      </c>
      <c r="L299" s="417">
        <v>43.65</v>
      </c>
      <c r="M299" s="417">
        <v>149.25919999999999</v>
      </c>
    </row>
    <row r="300" spans="1:13">
      <c r="A300" s="245">
        <v>290</v>
      </c>
      <c r="B300" s="419" t="s">
        <v>418</v>
      </c>
      <c r="C300" s="417">
        <v>1778.75</v>
      </c>
      <c r="D300" s="418">
        <v>1788.2666666666664</v>
      </c>
      <c r="E300" s="418">
        <v>1741.5833333333328</v>
      </c>
      <c r="F300" s="418">
        <v>1704.4166666666663</v>
      </c>
      <c r="G300" s="418">
        <v>1657.7333333333327</v>
      </c>
      <c r="H300" s="418">
        <v>1825.4333333333329</v>
      </c>
      <c r="I300" s="418">
        <v>1872.1166666666663</v>
      </c>
      <c r="J300" s="418">
        <v>1909.2833333333331</v>
      </c>
      <c r="K300" s="417">
        <v>1834.95</v>
      </c>
      <c r="L300" s="417">
        <v>1751.1</v>
      </c>
      <c r="M300" s="417">
        <v>3.3383500000000002</v>
      </c>
    </row>
    <row r="301" spans="1:13">
      <c r="A301" s="245">
        <v>291</v>
      </c>
      <c r="B301" s="419" t="s">
        <v>135</v>
      </c>
      <c r="C301" s="417">
        <v>1148</v>
      </c>
      <c r="D301" s="418">
        <v>1144.9833333333333</v>
      </c>
      <c r="E301" s="418">
        <v>1136.0166666666667</v>
      </c>
      <c r="F301" s="418">
        <v>1124.0333333333333</v>
      </c>
      <c r="G301" s="418">
        <v>1115.0666666666666</v>
      </c>
      <c r="H301" s="418">
        <v>1156.9666666666667</v>
      </c>
      <c r="I301" s="418">
        <v>1165.9333333333334</v>
      </c>
      <c r="J301" s="418">
        <v>1177.9166666666667</v>
      </c>
      <c r="K301" s="417">
        <v>1153.95</v>
      </c>
      <c r="L301" s="417">
        <v>1133</v>
      </c>
      <c r="M301" s="417">
        <v>10.93022</v>
      </c>
    </row>
    <row r="302" spans="1:13">
      <c r="A302" s="245">
        <v>292</v>
      </c>
      <c r="B302" s="419" t="s">
        <v>419</v>
      </c>
      <c r="C302" s="417">
        <v>3759.95</v>
      </c>
      <c r="D302" s="418">
        <v>3779.3166666666671</v>
      </c>
      <c r="E302" s="418">
        <v>3720.6333333333341</v>
      </c>
      <c r="F302" s="418">
        <v>3681.3166666666671</v>
      </c>
      <c r="G302" s="418">
        <v>3622.6333333333341</v>
      </c>
      <c r="H302" s="418">
        <v>3818.6333333333341</v>
      </c>
      <c r="I302" s="418">
        <v>3877.3166666666675</v>
      </c>
      <c r="J302" s="418">
        <v>3916.6333333333341</v>
      </c>
      <c r="K302" s="417">
        <v>3838</v>
      </c>
      <c r="L302" s="417">
        <v>3740</v>
      </c>
      <c r="M302" s="417">
        <v>0.32375999999999999</v>
      </c>
    </row>
    <row r="303" spans="1:13">
      <c r="A303" s="245">
        <v>293</v>
      </c>
      <c r="B303" s="419" t="s">
        <v>420</v>
      </c>
      <c r="C303" s="417">
        <v>856.9</v>
      </c>
      <c r="D303" s="418">
        <v>852.48333333333323</v>
      </c>
      <c r="E303" s="418">
        <v>845.01666666666642</v>
      </c>
      <c r="F303" s="418">
        <v>833.13333333333321</v>
      </c>
      <c r="G303" s="418">
        <v>825.6666666666664</v>
      </c>
      <c r="H303" s="418">
        <v>864.36666666666645</v>
      </c>
      <c r="I303" s="418">
        <v>871.83333333333337</v>
      </c>
      <c r="J303" s="418">
        <v>883.71666666666647</v>
      </c>
      <c r="K303" s="417">
        <v>859.95</v>
      </c>
      <c r="L303" s="417">
        <v>840.6</v>
      </c>
      <c r="M303" s="417">
        <v>7.8130000000000005E-2</v>
      </c>
    </row>
    <row r="304" spans="1:13">
      <c r="A304" s="245">
        <v>294</v>
      </c>
      <c r="B304" s="419" t="s">
        <v>421</v>
      </c>
      <c r="C304" s="417">
        <v>54.05</v>
      </c>
      <c r="D304" s="418">
        <v>54.283333333333331</v>
      </c>
      <c r="E304" s="418">
        <v>53.166666666666664</v>
      </c>
      <c r="F304" s="418">
        <v>52.283333333333331</v>
      </c>
      <c r="G304" s="418">
        <v>51.166666666666664</v>
      </c>
      <c r="H304" s="418">
        <v>55.166666666666664</v>
      </c>
      <c r="I304" s="418">
        <v>56.283333333333339</v>
      </c>
      <c r="J304" s="418">
        <v>57.166666666666664</v>
      </c>
      <c r="K304" s="417">
        <v>55.4</v>
      </c>
      <c r="L304" s="417">
        <v>53.4</v>
      </c>
      <c r="M304" s="417">
        <v>44.336199999999998</v>
      </c>
    </row>
    <row r="305" spans="1:13">
      <c r="A305" s="245">
        <v>295</v>
      </c>
      <c r="B305" s="419" t="s">
        <v>422</v>
      </c>
      <c r="C305" s="417">
        <v>193.05</v>
      </c>
      <c r="D305" s="418">
        <v>193.35</v>
      </c>
      <c r="E305" s="418">
        <v>190.89999999999998</v>
      </c>
      <c r="F305" s="418">
        <v>188.74999999999997</v>
      </c>
      <c r="G305" s="418">
        <v>186.29999999999995</v>
      </c>
      <c r="H305" s="418">
        <v>195.5</v>
      </c>
      <c r="I305" s="418">
        <v>197.95</v>
      </c>
      <c r="J305" s="418">
        <v>200.10000000000002</v>
      </c>
      <c r="K305" s="417">
        <v>195.8</v>
      </c>
      <c r="L305" s="417">
        <v>191.2</v>
      </c>
      <c r="M305" s="417">
        <v>6.6970499999999999</v>
      </c>
    </row>
    <row r="306" spans="1:13">
      <c r="A306" s="245">
        <v>296</v>
      </c>
      <c r="B306" s="419" t="s">
        <v>146</v>
      </c>
      <c r="C306" s="417">
        <v>80768.899999999994</v>
      </c>
      <c r="D306" s="418">
        <v>80806.316666666666</v>
      </c>
      <c r="E306" s="418">
        <v>80262.783333333326</v>
      </c>
      <c r="F306" s="418">
        <v>79756.666666666657</v>
      </c>
      <c r="G306" s="418">
        <v>79213.133333333317</v>
      </c>
      <c r="H306" s="418">
        <v>81312.433333333334</v>
      </c>
      <c r="I306" s="418">
        <v>81855.966666666689</v>
      </c>
      <c r="J306" s="418">
        <v>82362.083333333343</v>
      </c>
      <c r="K306" s="417">
        <v>81349.850000000006</v>
      </c>
      <c r="L306" s="417">
        <v>80300.2</v>
      </c>
      <c r="M306" s="417">
        <v>0.10475</v>
      </c>
    </row>
    <row r="307" spans="1:13">
      <c r="A307" s="245">
        <v>297</v>
      </c>
      <c r="B307" s="419" t="s">
        <v>143</v>
      </c>
      <c r="C307" s="417">
        <v>1165.25</v>
      </c>
      <c r="D307" s="418">
        <v>1161.5833333333333</v>
      </c>
      <c r="E307" s="418">
        <v>1154.1666666666665</v>
      </c>
      <c r="F307" s="418">
        <v>1143.0833333333333</v>
      </c>
      <c r="G307" s="418">
        <v>1135.6666666666665</v>
      </c>
      <c r="H307" s="418">
        <v>1172.6666666666665</v>
      </c>
      <c r="I307" s="418">
        <v>1180.083333333333</v>
      </c>
      <c r="J307" s="418">
        <v>1191.1666666666665</v>
      </c>
      <c r="K307" s="417">
        <v>1169</v>
      </c>
      <c r="L307" s="417">
        <v>1150.5</v>
      </c>
      <c r="M307" s="417">
        <v>5.9176599999999997</v>
      </c>
    </row>
    <row r="308" spans="1:13">
      <c r="A308" s="245">
        <v>298</v>
      </c>
      <c r="B308" s="419" t="s">
        <v>423</v>
      </c>
      <c r="C308" s="417">
        <v>3873.6</v>
      </c>
      <c r="D308" s="418">
        <v>3871.8666666666668</v>
      </c>
      <c r="E308" s="418">
        <v>3844.7333333333336</v>
      </c>
      <c r="F308" s="418">
        <v>3815.8666666666668</v>
      </c>
      <c r="G308" s="418">
        <v>3788.7333333333336</v>
      </c>
      <c r="H308" s="418">
        <v>3900.7333333333336</v>
      </c>
      <c r="I308" s="418">
        <v>3927.8666666666668</v>
      </c>
      <c r="J308" s="418">
        <v>3956.7333333333336</v>
      </c>
      <c r="K308" s="417">
        <v>3899</v>
      </c>
      <c r="L308" s="417">
        <v>3843</v>
      </c>
      <c r="M308" s="417">
        <v>8.5129999999999997E-2</v>
      </c>
    </row>
    <row r="309" spans="1:13">
      <c r="A309" s="245">
        <v>299</v>
      </c>
      <c r="B309" s="419" t="s">
        <v>424</v>
      </c>
      <c r="C309" s="417">
        <v>304.35000000000002</v>
      </c>
      <c r="D309" s="418">
        <v>303.63333333333333</v>
      </c>
      <c r="E309" s="418">
        <v>299.81666666666666</v>
      </c>
      <c r="F309" s="418">
        <v>295.28333333333336</v>
      </c>
      <c r="G309" s="418">
        <v>291.4666666666667</v>
      </c>
      <c r="H309" s="418">
        <v>308.16666666666663</v>
      </c>
      <c r="I309" s="418">
        <v>311.98333333333323</v>
      </c>
      <c r="J309" s="418">
        <v>316.51666666666659</v>
      </c>
      <c r="K309" s="417">
        <v>307.45</v>
      </c>
      <c r="L309" s="417">
        <v>299.10000000000002</v>
      </c>
      <c r="M309" s="417">
        <v>0.71965999999999997</v>
      </c>
    </row>
    <row r="310" spans="1:13">
      <c r="A310" s="245">
        <v>300</v>
      </c>
      <c r="B310" s="419" t="s">
        <v>137</v>
      </c>
      <c r="C310" s="417">
        <v>161.44999999999999</v>
      </c>
      <c r="D310" s="418">
        <v>161.25</v>
      </c>
      <c r="E310" s="418">
        <v>160.19999999999999</v>
      </c>
      <c r="F310" s="418">
        <v>158.94999999999999</v>
      </c>
      <c r="G310" s="418">
        <v>157.89999999999998</v>
      </c>
      <c r="H310" s="418">
        <v>162.5</v>
      </c>
      <c r="I310" s="418">
        <v>163.55000000000001</v>
      </c>
      <c r="J310" s="418">
        <v>164.8</v>
      </c>
      <c r="K310" s="417">
        <v>162.30000000000001</v>
      </c>
      <c r="L310" s="417">
        <v>160</v>
      </c>
      <c r="M310" s="417">
        <v>42.224519999999998</v>
      </c>
    </row>
    <row r="311" spans="1:13">
      <c r="A311" s="245">
        <v>301</v>
      </c>
      <c r="B311" s="419" t="s">
        <v>136</v>
      </c>
      <c r="C311" s="417">
        <v>778.9</v>
      </c>
      <c r="D311" s="418">
        <v>776.44999999999993</v>
      </c>
      <c r="E311" s="418">
        <v>770.99999999999989</v>
      </c>
      <c r="F311" s="418">
        <v>763.09999999999991</v>
      </c>
      <c r="G311" s="418">
        <v>757.64999999999986</v>
      </c>
      <c r="H311" s="418">
        <v>784.34999999999991</v>
      </c>
      <c r="I311" s="418">
        <v>789.8</v>
      </c>
      <c r="J311" s="418">
        <v>797.69999999999993</v>
      </c>
      <c r="K311" s="417">
        <v>781.9</v>
      </c>
      <c r="L311" s="417">
        <v>768.55</v>
      </c>
      <c r="M311" s="417">
        <v>30.04815</v>
      </c>
    </row>
    <row r="312" spans="1:13">
      <c r="A312" s="245">
        <v>302</v>
      </c>
      <c r="B312" s="419" t="s">
        <v>425</v>
      </c>
      <c r="C312" s="417">
        <v>237.95</v>
      </c>
      <c r="D312" s="418">
        <v>235.54999999999998</v>
      </c>
      <c r="E312" s="418">
        <v>231.09999999999997</v>
      </c>
      <c r="F312" s="418">
        <v>224.24999999999997</v>
      </c>
      <c r="G312" s="418">
        <v>219.79999999999995</v>
      </c>
      <c r="H312" s="418">
        <v>242.39999999999998</v>
      </c>
      <c r="I312" s="418">
        <v>246.84999999999997</v>
      </c>
      <c r="J312" s="418">
        <v>253.7</v>
      </c>
      <c r="K312" s="417">
        <v>240</v>
      </c>
      <c r="L312" s="417">
        <v>228.7</v>
      </c>
      <c r="M312" s="417">
        <v>1.79592</v>
      </c>
    </row>
    <row r="313" spans="1:13">
      <c r="A313" s="245">
        <v>303</v>
      </c>
      <c r="B313" s="419" t="s">
        <v>426</v>
      </c>
      <c r="C313" s="417">
        <v>304.3</v>
      </c>
      <c r="D313" s="418">
        <v>299.43333333333334</v>
      </c>
      <c r="E313" s="418">
        <v>290.86666666666667</v>
      </c>
      <c r="F313" s="418">
        <v>277.43333333333334</v>
      </c>
      <c r="G313" s="418">
        <v>268.86666666666667</v>
      </c>
      <c r="H313" s="418">
        <v>312.86666666666667</v>
      </c>
      <c r="I313" s="418">
        <v>321.43333333333339</v>
      </c>
      <c r="J313" s="418">
        <v>334.86666666666667</v>
      </c>
      <c r="K313" s="417">
        <v>308</v>
      </c>
      <c r="L313" s="417">
        <v>286</v>
      </c>
      <c r="M313" s="417">
        <v>32.440849999999998</v>
      </c>
    </row>
    <row r="314" spans="1:13">
      <c r="A314" s="245">
        <v>304</v>
      </c>
      <c r="B314" s="419" t="s">
        <v>427</v>
      </c>
      <c r="C314" s="417">
        <v>582.6</v>
      </c>
      <c r="D314" s="418">
        <v>580.65</v>
      </c>
      <c r="E314" s="418">
        <v>575.19999999999993</v>
      </c>
      <c r="F314" s="418">
        <v>567.79999999999995</v>
      </c>
      <c r="G314" s="418">
        <v>562.34999999999991</v>
      </c>
      <c r="H314" s="418">
        <v>588.04999999999995</v>
      </c>
      <c r="I314" s="418">
        <v>593.5</v>
      </c>
      <c r="J314" s="418">
        <v>600.9</v>
      </c>
      <c r="K314" s="417">
        <v>586.1</v>
      </c>
      <c r="L314" s="417">
        <v>573.25</v>
      </c>
      <c r="M314" s="417">
        <v>1.0559400000000001</v>
      </c>
    </row>
    <row r="315" spans="1:13">
      <c r="A315" s="245">
        <v>305</v>
      </c>
      <c r="B315" s="419" t="s">
        <v>138</v>
      </c>
      <c r="C315" s="417">
        <v>177.3</v>
      </c>
      <c r="D315" s="418">
        <v>177.23333333333335</v>
      </c>
      <c r="E315" s="418">
        <v>175.06666666666669</v>
      </c>
      <c r="F315" s="418">
        <v>172.83333333333334</v>
      </c>
      <c r="G315" s="418">
        <v>170.66666666666669</v>
      </c>
      <c r="H315" s="418">
        <v>179.4666666666667</v>
      </c>
      <c r="I315" s="418">
        <v>181.63333333333333</v>
      </c>
      <c r="J315" s="418">
        <v>183.8666666666667</v>
      </c>
      <c r="K315" s="417">
        <v>179.4</v>
      </c>
      <c r="L315" s="417">
        <v>175</v>
      </c>
      <c r="M315" s="417">
        <v>69.80086</v>
      </c>
    </row>
    <row r="316" spans="1:13">
      <c r="A316" s="245">
        <v>306</v>
      </c>
      <c r="B316" s="419" t="s">
        <v>261</v>
      </c>
      <c r="C316" s="417">
        <v>48.95</v>
      </c>
      <c r="D316" s="418">
        <v>49.166666666666664</v>
      </c>
      <c r="E316" s="418">
        <v>48.533333333333331</v>
      </c>
      <c r="F316" s="418">
        <v>48.116666666666667</v>
      </c>
      <c r="G316" s="418">
        <v>47.483333333333334</v>
      </c>
      <c r="H316" s="418">
        <v>49.583333333333329</v>
      </c>
      <c r="I316" s="418">
        <v>50.216666666666669</v>
      </c>
      <c r="J316" s="418">
        <v>50.633333333333326</v>
      </c>
      <c r="K316" s="417">
        <v>49.8</v>
      </c>
      <c r="L316" s="417">
        <v>48.75</v>
      </c>
      <c r="M316" s="417">
        <v>17.349820000000001</v>
      </c>
    </row>
    <row r="317" spans="1:13">
      <c r="A317" s="245">
        <v>307</v>
      </c>
      <c r="B317" s="419" t="s">
        <v>139</v>
      </c>
      <c r="C317" s="417">
        <v>532.45000000000005</v>
      </c>
      <c r="D317" s="418">
        <v>530.15</v>
      </c>
      <c r="E317" s="418">
        <v>526.29999999999995</v>
      </c>
      <c r="F317" s="418">
        <v>520.15</v>
      </c>
      <c r="G317" s="418">
        <v>516.29999999999995</v>
      </c>
      <c r="H317" s="418">
        <v>536.29999999999995</v>
      </c>
      <c r="I317" s="418">
        <v>540.15000000000009</v>
      </c>
      <c r="J317" s="418">
        <v>546.29999999999995</v>
      </c>
      <c r="K317" s="417">
        <v>534</v>
      </c>
      <c r="L317" s="417">
        <v>524</v>
      </c>
      <c r="M317" s="417">
        <v>18.931660000000001</v>
      </c>
    </row>
    <row r="318" spans="1:13">
      <c r="A318" s="245">
        <v>308</v>
      </c>
      <c r="B318" s="419" t="s">
        <v>140</v>
      </c>
      <c r="C318" s="417">
        <v>7449.4</v>
      </c>
      <c r="D318" s="418">
        <v>7488.0166666666664</v>
      </c>
      <c r="E318" s="418">
        <v>7395.0333333333328</v>
      </c>
      <c r="F318" s="418">
        <v>7340.6666666666661</v>
      </c>
      <c r="G318" s="418">
        <v>7247.6833333333325</v>
      </c>
      <c r="H318" s="418">
        <v>7542.3833333333332</v>
      </c>
      <c r="I318" s="418">
        <v>7635.3666666666668</v>
      </c>
      <c r="J318" s="418">
        <v>7689.7333333333336</v>
      </c>
      <c r="K318" s="417">
        <v>7581</v>
      </c>
      <c r="L318" s="417">
        <v>7433.65</v>
      </c>
      <c r="M318" s="417">
        <v>3.95336</v>
      </c>
    </row>
    <row r="319" spans="1:13">
      <c r="A319" s="245">
        <v>309</v>
      </c>
      <c r="B319" s="419" t="s">
        <v>142</v>
      </c>
      <c r="C319" s="417">
        <v>1051.45</v>
      </c>
      <c r="D319" s="418">
        <v>1049.4166666666667</v>
      </c>
      <c r="E319" s="418">
        <v>1039.0333333333335</v>
      </c>
      <c r="F319" s="418">
        <v>1026.6166666666668</v>
      </c>
      <c r="G319" s="418">
        <v>1016.2333333333336</v>
      </c>
      <c r="H319" s="418">
        <v>1061.8333333333335</v>
      </c>
      <c r="I319" s="418">
        <v>1072.2166666666667</v>
      </c>
      <c r="J319" s="418">
        <v>1084.6333333333334</v>
      </c>
      <c r="K319" s="417">
        <v>1059.8</v>
      </c>
      <c r="L319" s="417">
        <v>1037</v>
      </c>
      <c r="M319" s="417">
        <v>6.0652999999999997</v>
      </c>
    </row>
    <row r="320" spans="1:13">
      <c r="A320" s="245">
        <v>310</v>
      </c>
      <c r="B320" s="419" t="s">
        <v>888</v>
      </c>
      <c r="C320" s="417">
        <v>284</v>
      </c>
      <c r="D320" s="418">
        <v>283.16666666666669</v>
      </c>
      <c r="E320" s="418">
        <v>281.33333333333337</v>
      </c>
      <c r="F320" s="418">
        <v>278.66666666666669</v>
      </c>
      <c r="G320" s="418">
        <v>276.83333333333337</v>
      </c>
      <c r="H320" s="418">
        <v>285.83333333333337</v>
      </c>
      <c r="I320" s="418">
        <v>287.66666666666674</v>
      </c>
      <c r="J320" s="418">
        <v>290.33333333333337</v>
      </c>
      <c r="K320" s="417">
        <v>285</v>
      </c>
      <c r="L320" s="417">
        <v>280.5</v>
      </c>
      <c r="M320" s="417">
        <v>4.3395099999999998</v>
      </c>
    </row>
    <row r="321" spans="1:13">
      <c r="A321" s="245">
        <v>311</v>
      </c>
      <c r="B321" s="419" t="s">
        <v>889</v>
      </c>
      <c r="C321" s="417">
        <v>249</v>
      </c>
      <c r="D321" s="418">
        <v>248.75</v>
      </c>
      <c r="E321" s="418">
        <v>246.3</v>
      </c>
      <c r="F321" s="418">
        <v>243.60000000000002</v>
      </c>
      <c r="G321" s="418">
        <v>241.15000000000003</v>
      </c>
      <c r="H321" s="418">
        <v>251.45</v>
      </c>
      <c r="I321" s="418">
        <v>253.89999999999998</v>
      </c>
      <c r="J321" s="418">
        <v>256.59999999999997</v>
      </c>
      <c r="K321" s="417">
        <v>251.2</v>
      </c>
      <c r="L321" s="417">
        <v>246.05</v>
      </c>
      <c r="M321" s="417">
        <v>6.1950900000000004</v>
      </c>
    </row>
    <row r="322" spans="1:13">
      <c r="A322" s="245">
        <v>312</v>
      </c>
      <c r="B322" s="419" t="s">
        <v>428</v>
      </c>
      <c r="C322" s="417">
        <v>2966.05</v>
      </c>
      <c r="D322" s="418">
        <v>2968.6666666666665</v>
      </c>
      <c r="E322" s="418">
        <v>2937.3833333333332</v>
      </c>
      <c r="F322" s="418">
        <v>2908.7166666666667</v>
      </c>
      <c r="G322" s="418">
        <v>2877.4333333333334</v>
      </c>
      <c r="H322" s="418">
        <v>2997.333333333333</v>
      </c>
      <c r="I322" s="418">
        <v>3028.6166666666668</v>
      </c>
      <c r="J322" s="418">
        <v>3057.2833333333328</v>
      </c>
      <c r="K322" s="417">
        <v>2999.95</v>
      </c>
      <c r="L322" s="417">
        <v>2940</v>
      </c>
      <c r="M322" s="417">
        <v>0.87609999999999999</v>
      </c>
    </row>
    <row r="323" spans="1:13">
      <c r="A323" s="245">
        <v>313</v>
      </c>
      <c r="B323" s="419" t="s">
        <v>144</v>
      </c>
      <c r="C323" s="417">
        <v>2549.6</v>
      </c>
      <c r="D323" s="418">
        <v>2537.833333333333</v>
      </c>
      <c r="E323" s="418">
        <v>2513.9666666666662</v>
      </c>
      <c r="F323" s="418">
        <v>2478.333333333333</v>
      </c>
      <c r="G323" s="418">
        <v>2454.4666666666662</v>
      </c>
      <c r="H323" s="418">
        <v>2573.4666666666662</v>
      </c>
      <c r="I323" s="418">
        <v>2597.333333333333</v>
      </c>
      <c r="J323" s="418">
        <v>2632.9666666666662</v>
      </c>
      <c r="K323" s="417">
        <v>2561.6999999999998</v>
      </c>
      <c r="L323" s="417">
        <v>2502.1999999999998</v>
      </c>
      <c r="M323" s="417">
        <v>4.3679699999999997</v>
      </c>
    </row>
    <row r="324" spans="1:13">
      <c r="A324" s="245">
        <v>314</v>
      </c>
      <c r="B324" s="419" t="s">
        <v>429</v>
      </c>
      <c r="C324" s="417">
        <v>128.30000000000001</v>
      </c>
      <c r="D324" s="418">
        <v>128.83333333333334</v>
      </c>
      <c r="E324" s="418">
        <v>126.76666666666668</v>
      </c>
      <c r="F324" s="418">
        <v>125.23333333333333</v>
      </c>
      <c r="G324" s="418">
        <v>123.16666666666667</v>
      </c>
      <c r="H324" s="418">
        <v>130.36666666666667</v>
      </c>
      <c r="I324" s="418">
        <v>132.43333333333334</v>
      </c>
      <c r="J324" s="418">
        <v>133.9666666666667</v>
      </c>
      <c r="K324" s="417">
        <v>130.9</v>
      </c>
      <c r="L324" s="417">
        <v>127.3</v>
      </c>
      <c r="M324" s="417">
        <v>5.5433899999999996</v>
      </c>
    </row>
    <row r="325" spans="1:13">
      <c r="A325" s="245">
        <v>315</v>
      </c>
      <c r="B325" s="419" t="s">
        <v>430</v>
      </c>
      <c r="C325" s="417">
        <v>633.15</v>
      </c>
      <c r="D325" s="418">
        <v>638.33333333333326</v>
      </c>
      <c r="E325" s="418">
        <v>626.86666666666656</v>
      </c>
      <c r="F325" s="418">
        <v>620.58333333333326</v>
      </c>
      <c r="G325" s="418">
        <v>609.11666666666656</v>
      </c>
      <c r="H325" s="418">
        <v>644.61666666666656</v>
      </c>
      <c r="I325" s="418">
        <v>656.08333333333326</v>
      </c>
      <c r="J325" s="418">
        <v>662.36666666666656</v>
      </c>
      <c r="K325" s="417">
        <v>649.79999999999995</v>
      </c>
      <c r="L325" s="417">
        <v>632.04999999999995</v>
      </c>
      <c r="M325" s="417">
        <v>2.0775199999999998</v>
      </c>
    </row>
    <row r="326" spans="1:13">
      <c r="A326" s="245">
        <v>316</v>
      </c>
      <c r="B326" s="419" t="s">
        <v>735</v>
      </c>
      <c r="C326" s="417">
        <v>202.6</v>
      </c>
      <c r="D326" s="418">
        <v>201.68333333333331</v>
      </c>
      <c r="E326" s="418">
        <v>198.91666666666663</v>
      </c>
      <c r="F326" s="418">
        <v>195.23333333333332</v>
      </c>
      <c r="G326" s="418">
        <v>192.46666666666664</v>
      </c>
      <c r="H326" s="418">
        <v>205.36666666666662</v>
      </c>
      <c r="I326" s="418">
        <v>208.13333333333333</v>
      </c>
      <c r="J326" s="418">
        <v>211.81666666666661</v>
      </c>
      <c r="K326" s="417">
        <v>204.45</v>
      </c>
      <c r="L326" s="417">
        <v>198</v>
      </c>
      <c r="M326" s="417">
        <v>5.5079700000000003</v>
      </c>
    </row>
    <row r="327" spans="1:13">
      <c r="A327" s="245">
        <v>317</v>
      </c>
      <c r="B327" s="419" t="s">
        <v>431</v>
      </c>
      <c r="C327" s="417">
        <v>954.3</v>
      </c>
      <c r="D327" s="418">
        <v>933.30000000000007</v>
      </c>
      <c r="E327" s="418">
        <v>897.65000000000009</v>
      </c>
      <c r="F327" s="418">
        <v>841</v>
      </c>
      <c r="G327" s="418">
        <v>805.35</v>
      </c>
      <c r="H327" s="418">
        <v>989.95000000000016</v>
      </c>
      <c r="I327" s="418">
        <v>1025.5999999999999</v>
      </c>
      <c r="J327" s="418">
        <v>1082.2500000000002</v>
      </c>
      <c r="K327" s="417">
        <v>968.95</v>
      </c>
      <c r="L327" s="417">
        <v>876.65</v>
      </c>
      <c r="M327" s="417">
        <v>33.386249999999997</v>
      </c>
    </row>
    <row r="328" spans="1:13">
      <c r="A328" s="245">
        <v>318</v>
      </c>
      <c r="B328" s="419" t="s">
        <v>262</v>
      </c>
      <c r="C328" s="417">
        <v>2173.6999999999998</v>
      </c>
      <c r="D328" s="418">
        <v>2154.7166666666667</v>
      </c>
      <c r="E328" s="418">
        <v>2124.0333333333333</v>
      </c>
      <c r="F328" s="418">
        <v>2074.3666666666668</v>
      </c>
      <c r="G328" s="418">
        <v>2043.6833333333334</v>
      </c>
      <c r="H328" s="418">
        <v>2204.3833333333332</v>
      </c>
      <c r="I328" s="418">
        <v>2235.0666666666666</v>
      </c>
      <c r="J328" s="418">
        <v>2284.7333333333331</v>
      </c>
      <c r="K328" s="417">
        <v>2185.4</v>
      </c>
      <c r="L328" s="417">
        <v>2105.0500000000002</v>
      </c>
      <c r="M328" s="417">
        <v>4.7790299999999997</v>
      </c>
    </row>
    <row r="329" spans="1:13">
      <c r="A329" s="245">
        <v>319</v>
      </c>
      <c r="B329" s="419" t="s">
        <v>432</v>
      </c>
      <c r="C329" s="417">
        <v>1505</v>
      </c>
      <c r="D329" s="418">
        <v>1513.0166666666667</v>
      </c>
      <c r="E329" s="418">
        <v>1492.0333333333333</v>
      </c>
      <c r="F329" s="418">
        <v>1479.0666666666666</v>
      </c>
      <c r="G329" s="418">
        <v>1458.0833333333333</v>
      </c>
      <c r="H329" s="418">
        <v>1525.9833333333333</v>
      </c>
      <c r="I329" s="418">
        <v>1546.9666666666665</v>
      </c>
      <c r="J329" s="418">
        <v>1559.9333333333334</v>
      </c>
      <c r="K329" s="417">
        <v>1534</v>
      </c>
      <c r="L329" s="417">
        <v>1500.05</v>
      </c>
      <c r="M329" s="417">
        <v>2.0798100000000002</v>
      </c>
    </row>
    <row r="330" spans="1:13">
      <c r="A330" s="245">
        <v>320</v>
      </c>
      <c r="B330" s="419" t="s">
        <v>147</v>
      </c>
      <c r="C330" s="417">
        <v>1561.95</v>
      </c>
      <c r="D330" s="418">
        <v>1550.6499999999999</v>
      </c>
      <c r="E330" s="418">
        <v>1534.2999999999997</v>
      </c>
      <c r="F330" s="418">
        <v>1506.6499999999999</v>
      </c>
      <c r="G330" s="418">
        <v>1490.2999999999997</v>
      </c>
      <c r="H330" s="418">
        <v>1578.2999999999997</v>
      </c>
      <c r="I330" s="418">
        <v>1594.6499999999996</v>
      </c>
      <c r="J330" s="418">
        <v>1622.2999999999997</v>
      </c>
      <c r="K330" s="417">
        <v>1567</v>
      </c>
      <c r="L330" s="417">
        <v>1523</v>
      </c>
      <c r="M330" s="417">
        <v>10.2639</v>
      </c>
    </row>
    <row r="331" spans="1:13">
      <c r="A331" s="245">
        <v>321</v>
      </c>
      <c r="B331" s="419" t="s">
        <v>263</v>
      </c>
      <c r="C331" s="417">
        <v>1087.1500000000001</v>
      </c>
      <c r="D331" s="418">
        <v>1112.7166666666667</v>
      </c>
      <c r="E331" s="418">
        <v>1044.4333333333334</v>
      </c>
      <c r="F331" s="418">
        <v>1001.7166666666667</v>
      </c>
      <c r="G331" s="418">
        <v>933.43333333333339</v>
      </c>
      <c r="H331" s="418">
        <v>1155.4333333333334</v>
      </c>
      <c r="I331" s="418">
        <v>1223.7166666666667</v>
      </c>
      <c r="J331" s="418">
        <v>1266.4333333333334</v>
      </c>
      <c r="K331" s="417">
        <v>1181</v>
      </c>
      <c r="L331" s="417">
        <v>1070</v>
      </c>
      <c r="M331" s="417">
        <v>14.619440000000001</v>
      </c>
    </row>
    <row r="332" spans="1:13">
      <c r="A332" s="245">
        <v>322</v>
      </c>
      <c r="B332" s="419" t="s">
        <v>149</v>
      </c>
      <c r="C332" s="417">
        <v>53.2</v>
      </c>
      <c r="D332" s="418">
        <v>53.366666666666674</v>
      </c>
      <c r="E332" s="418">
        <v>52.883333333333347</v>
      </c>
      <c r="F332" s="418">
        <v>52.56666666666667</v>
      </c>
      <c r="G332" s="418">
        <v>52.083333333333343</v>
      </c>
      <c r="H332" s="418">
        <v>53.683333333333351</v>
      </c>
      <c r="I332" s="418">
        <v>54.166666666666671</v>
      </c>
      <c r="J332" s="418">
        <v>54.483333333333356</v>
      </c>
      <c r="K332" s="417">
        <v>53.85</v>
      </c>
      <c r="L332" s="417">
        <v>53.05</v>
      </c>
      <c r="M332" s="417">
        <v>70.197509999999994</v>
      </c>
    </row>
    <row r="333" spans="1:13">
      <c r="A333" s="245">
        <v>323</v>
      </c>
      <c r="B333" s="419" t="s">
        <v>150</v>
      </c>
      <c r="C333" s="417">
        <v>89.6</v>
      </c>
      <c r="D333" s="418">
        <v>89.916666666666671</v>
      </c>
      <c r="E333" s="418">
        <v>87.933333333333337</v>
      </c>
      <c r="F333" s="418">
        <v>86.266666666666666</v>
      </c>
      <c r="G333" s="418">
        <v>84.283333333333331</v>
      </c>
      <c r="H333" s="418">
        <v>91.583333333333343</v>
      </c>
      <c r="I333" s="418">
        <v>93.566666666666663</v>
      </c>
      <c r="J333" s="418">
        <v>95.233333333333348</v>
      </c>
      <c r="K333" s="417">
        <v>91.9</v>
      </c>
      <c r="L333" s="417">
        <v>88.25</v>
      </c>
      <c r="M333" s="417">
        <v>34.208039999999997</v>
      </c>
    </row>
    <row r="334" spans="1:13">
      <c r="A334" s="245">
        <v>324</v>
      </c>
      <c r="B334" s="419" t="s">
        <v>433</v>
      </c>
      <c r="C334" s="417">
        <v>648.20000000000005</v>
      </c>
      <c r="D334" s="418">
        <v>652.44999999999993</v>
      </c>
      <c r="E334" s="418">
        <v>635.89999999999986</v>
      </c>
      <c r="F334" s="418">
        <v>623.59999999999991</v>
      </c>
      <c r="G334" s="418">
        <v>607.04999999999984</v>
      </c>
      <c r="H334" s="418">
        <v>664.74999999999989</v>
      </c>
      <c r="I334" s="418">
        <v>681.29999999999984</v>
      </c>
      <c r="J334" s="418">
        <v>693.59999999999991</v>
      </c>
      <c r="K334" s="417">
        <v>669</v>
      </c>
      <c r="L334" s="417">
        <v>640.15</v>
      </c>
      <c r="M334" s="417">
        <v>6.2611400000000001</v>
      </c>
    </row>
    <row r="335" spans="1:13">
      <c r="A335" s="245">
        <v>325</v>
      </c>
      <c r="B335" s="419" t="s">
        <v>264</v>
      </c>
      <c r="C335" s="417">
        <v>26.6</v>
      </c>
      <c r="D335" s="418">
        <v>26.45</v>
      </c>
      <c r="E335" s="418">
        <v>26.2</v>
      </c>
      <c r="F335" s="418">
        <v>25.8</v>
      </c>
      <c r="G335" s="418">
        <v>25.55</v>
      </c>
      <c r="H335" s="418">
        <v>26.849999999999998</v>
      </c>
      <c r="I335" s="418">
        <v>27.099999999999998</v>
      </c>
      <c r="J335" s="418">
        <v>27.499999999999996</v>
      </c>
      <c r="K335" s="417">
        <v>26.7</v>
      </c>
      <c r="L335" s="417">
        <v>26.05</v>
      </c>
      <c r="M335" s="417">
        <v>46.560920000000003</v>
      </c>
    </row>
    <row r="336" spans="1:13">
      <c r="A336" s="245">
        <v>326</v>
      </c>
      <c r="B336" s="419" t="s">
        <v>434</v>
      </c>
      <c r="C336" s="417">
        <v>60.5</v>
      </c>
      <c r="D336" s="418">
        <v>60.533333333333331</v>
      </c>
      <c r="E336" s="418">
        <v>60.11666666666666</v>
      </c>
      <c r="F336" s="418">
        <v>59.733333333333327</v>
      </c>
      <c r="G336" s="418">
        <v>59.316666666666656</v>
      </c>
      <c r="H336" s="418">
        <v>60.916666666666664</v>
      </c>
      <c r="I336" s="418">
        <v>61.333333333333336</v>
      </c>
      <c r="J336" s="418">
        <v>61.716666666666669</v>
      </c>
      <c r="K336" s="417">
        <v>60.95</v>
      </c>
      <c r="L336" s="417">
        <v>60.15</v>
      </c>
      <c r="M336" s="417">
        <v>18.431229999999999</v>
      </c>
    </row>
    <row r="337" spans="1:13">
      <c r="A337" s="245">
        <v>327</v>
      </c>
      <c r="B337" s="419" t="s">
        <v>152</v>
      </c>
      <c r="C337" s="417">
        <v>168.25</v>
      </c>
      <c r="D337" s="418">
        <v>167.61666666666667</v>
      </c>
      <c r="E337" s="418">
        <v>166.63333333333335</v>
      </c>
      <c r="F337" s="418">
        <v>165.01666666666668</v>
      </c>
      <c r="G337" s="418">
        <v>164.03333333333336</v>
      </c>
      <c r="H337" s="418">
        <v>169.23333333333335</v>
      </c>
      <c r="I337" s="418">
        <v>170.2166666666667</v>
      </c>
      <c r="J337" s="418">
        <v>171.83333333333334</v>
      </c>
      <c r="K337" s="417">
        <v>168.6</v>
      </c>
      <c r="L337" s="417">
        <v>166</v>
      </c>
      <c r="M337" s="417">
        <v>547.16097000000002</v>
      </c>
    </row>
    <row r="338" spans="1:13">
      <c r="A338" s="245">
        <v>328</v>
      </c>
      <c r="B338" s="419" t="s">
        <v>676</v>
      </c>
      <c r="C338" s="417">
        <v>253.15</v>
      </c>
      <c r="D338" s="418">
        <v>249.70000000000002</v>
      </c>
      <c r="E338" s="418">
        <v>244.45000000000005</v>
      </c>
      <c r="F338" s="418">
        <v>235.75000000000003</v>
      </c>
      <c r="G338" s="418">
        <v>230.50000000000006</v>
      </c>
      <c r="H338" s="418">
        <v>258.40000000000003</v>
      </c>
      <c r="I338" s="418">
        <v>263.64999999999998</v>
      </c>
      <c r="J338" s="418">
        <v>272.35000000000002</v>
      </c>
      <c r="K338" s="417">
        <v>254.95</v>
      </c>
      <c r="L338" s="417">
        <v>241</v>
      </c>
      <c r="M338" s="417">
        <v>42.560049999999997</v>
      </c>
    </row>
    <row r="339" spans="1:13">
      <c r="A339" s="245">
        <v>329</v>
      </c>
      <c r="B339" s="419" t="s">
        <v>153</v>
      </c>
      <c r="C339" s="417">
        <v>117.45</v>
      </c>
      <c r="D339" s="418">
        <v>117.5</v>
      </c>
      <c r="E339" s="418">
        <v>116.8</v>
      </c>
      <c r="F339" s="418">
        <v>116.14999999999999</v>
      </c>
      <c r="G339" s="418">
        <v>115.44999999999999</v>
      </c>
      <c r="H339" s="418">
        <v>118.15</v>
      </c>
      <c r="I339" s="418">
        <v>118.85</v>
      </c>
      <c r="J339" s="418">
        <v>119.50000000000001</v>
      </c>
      <c r="K339" s="417">
        <v>118.2</v>
      </c>
      <c r="L339" s="417">
        <v>116.85</v>
      </c>
      <c r="M339" s="417">
        <v>145.45289</v>
      </c>
    </row>
    <row r="340" spans="1:13">
      <c r="A340" s="245">
        <v>330</v>
      </c>
      <c r="B340" s="419" t="s">
        <v>435</v>
      </c>
      <c r="C340" s="417">
        <v>479.3</v>
      </c>
      <c r="D340" s="418">
        <v>479.93333333333334</v>
      </c>
      <c r="E340" s="418">
        <v>475.36666666666667</v>
      </c>
      <c r="F340" s="418">
        <v>471.43333333333334</v>
      </c>
      <c r="G340" s="418">
        <v>466.86666666666667</v>
      </c>
      <c r="H340" s="418">
        <v>483.86666666666667</v>
      </c>
      <c r="I340" s="418">
        <v>488.43333333333339</v>
      </c>
      <c r="J340" s="418">
        <v>492.36666666666667</v>
      </c>
      <c r="K340" s="417">
        <v>484.5</v>
      </c>
      <c r="L340" s="417">
        <v>476</v>
      </c>
      <c r="M340" s="417">
        <v>0.71387</v>
      </c>
    </row>
    <row r="341" spans="1:13">
      <c r="A341" s="245">
        <v>331</v>
      </c>
      <c r="B341" s="419" t="s">
        <v>148</v>
      </c>
      <c r="C341" s="417">
        <v>84.95</v>
      </c>
      <c r="D341" s="418">
        <v>83.75</v>
      </c>
      <c r="E341" s="418">
        <v>80.7</v>
      </c>
      <c r="F341" s="418">
        <v>76.45</v>
      </c>
      <c r="G341" s="418">
        <v>73.400000000000006</v>
      </c>
      <c r="H341" s="418">
        <v>88</v>
      </c>
      <c r="I341" s="418">
        <v>91.050000000000011</v>
      </c>
      <c r="J341" s="418">
        <v>95.3</v>
      </c>
      <c r="K341" s="417">
        <v>86.8</v>
      </c>
      <c r="L341" s="417">
        <v>79.5</v>
      </c>
      <c r="M341" s="417">
        <v>695.54817000000003</v>
      </c>
    </row>
    <row r="342" spans="1:13">
      <c r="A342" s="245">
        <v>332</v>
      </c>
      <c r="B342" s="419" t="s">
        <v>436</v>
      </c>
      <c r="C342" s="417">
        <v>64.45</v>
      </c>
      <c r="D342" s="418">
        <v>64.533333333333331</v>
      </c>
      <c r="E342" s="418">
        <v>63.266666666666666</v>
      </c>
      <c r="F342" s="418">
        <v>62.083333333333336</v>
      </c>
      <c r="G342" s="418">
        <v>60.81666666666667</v>
      </c>
      <c r="H342" s="418">
        <v>65.716666666666669</v>
      </c>
      <c r="I342" s="418">
        <v>66.98333333333332</v>
      </c>
      <c r="J342" s="418">
        <v>68.166666666666657</v>
      </c>
      <c r="K342" s="417">
        <v>65.8</v>
      </c>
      <c r="L342" s="417">
        <v>63.35</v>
      </c>
      <c r="M342" s="417">
        <v>26.495909999999999</v>
      </c>
    </row>
    <row r="343" spans="1:13">
      <c r="A343" s="245">
        <v>333</v>
      </c>
      <c r="B343" s="419" t="s">
        <v>437</v>
      </c>
      <c r="C343" s="417">
        <v>3853.1</v>
      </c>
      <c r="D343" s="418">
        <v>3850.9333333333329</v>
      </c>
      <c r="E343" s="418">
        <v>3797.1666666666661</v>
      </c>
      <c r="F343" s="418">
        <v>3741.2333333333331</v>
      </c>
      <c r="G343" s="418">
        <v>3687.4666666666662</v>
      </c>
      <c r="H343" s="418">
        <v>3906.8666666666659</v>
      </c>
      <c r="I343" s="418">
        <v>3960.6333333333332</v>
      </c>
      <c r="J343" s="418">
        <v>4016.5666666666657</v>
      </c>
      <c r="K343" s="417">
        <v>3904.7</v>
      </c>
      <c r="L343" s="417">
        <v>3795</v>
      </c>
      <c r="M343" s="417">
        <v>3.9412099999999999</v>
      </c>
    </row>
    <row r="344" spans="1:13">
      <c r="A344" s="245">
        <v>334</v>
      </c>
      <c r="B344" s="419" t="s">
        <v>151</v>
      </c>
      <c r="C344" s="417">
        <v>17716.95</v>
      </c>
      <c r="D344" s="418">
        <v>17625.733333333334</v>
      </c>
      <c r="E344" s="418">
        <v>17451.466666666667</v>
      </c>
      <c r="F344" s="418">
        <v>17185.983333333334</v>
      </c>
      <c r="G344" s="418">
        <v>17011.716666666667</v>
      </c>
      <c r="H344" s="418">
        <v>17891.216666666667</v>
      </c>
      <c r="I344" s="418">
        <v>18065.483333333337</v>
      </c>
      <c r="J344" s="418">
        <v>18330.966666666667</v>
      </c>
      <c r="K344" s="417">
        <v>17800</v>
      </c>
      <c r="L344" s="417">
        <v>17360.25</v>
      </c>
      <c r="M344" s="417">
        <v>0.54518999999999995</v>
      </c>
    </row>
    <row r="345" spans="1:13">
      <c r="A345" s="245">
        <v>335</v>
      </c>
      <c r="B345" s="419" t="s">
        <v>769</v>
      </c>
      <c r="C345" s="417">
        <v>52.55</v>
      </c>
      <c r="D345" s="418">
        <v>51.766666666666673</v>
      </c>
      <c r="E345" s="418">
        <v>50.283333333333346</v>
      </c>
      <c r="F345" s="418">
        <v>48.016666666666673</v>
      </c>
      <c r="G345" s="418">
        <v>46.533333333333346</v>
      </c>
      <c r="H345" s="418">
        <v>54.033333333333346</v>
      </c>
      <c r="I345" s="418">
        <v>55.51666666666668</v>
      </c>
      <c r="J345" s="418">
        <v>57.783333333333346</v>
      </c>
      <c r="K345" s="417">
        <v>53.25</v>
      </c>
      <c r="L345" s="417">
        <v>49.5</v>
      </c>
      <c r="M345" s="417">
        <v>47.418770000000002</v>
      </c>
    </row>
    <row r="346" spans="1:13">
      <c r="A346" s="245">
        <v>336</v>
      </c>
      <c r="B346" s="419" t="s">
        <v>438</v>
      </c>
      <c r="C346" s="417">
        <v>2333.3000000000002</v>
      </c>
      <c r="D346" s="418">
        <v>2317.4666666666667</v>
      </c>
      <c r="E346" s="418">
        <v>2285.9833333333336</v>
      </c>
      <c r="F346" s="418">
        <v>2238.666666666667</v>
      </c>
      <c r="G346" s="418">
        <v>2207.1833333333338</v>
      </c>
      <c r="H346" s="418">
        <v>2364.7833333333333</v>
      </c>
      <c r="I346" s="418">
        <v>2396.266666666666</v>
      </c>
      <c r="J346" s="418">
        <v>2443.583333333333</v>
      </c>
      <c r="K346" s="417">
        <v>2348.9499999999998</v>
      </c>
      <c r="L346" s="417">
        <v>2270.15</v>
      </c>
      <c r="M346" s="417">
        <v>0.21293000000000001</v>
      </c>
    </row>
    <row r="347" spans="1:13">
      <c r="A347" s="245">
        <v>337</v>
      </c>
      <c r="B347" s="419" t="s">
        <v>768</v>
      </c>
      <c r="C347" s="417">
        <v>375.65</v>
      </c>
      <c r="D347" s="418">
        <v>373.55</v>
      </c>
      <c r="E347" s="418">
        <v>370.1</v>
      </c>
      <c r="F347" s="418">
        <v>364.55</v>
      </c>
      <c r="G347" s="418">
        <v>361.1</v>
      </c>
      <c r="H347" s="418">
        <v>379.1</v>
      </c>
      <c r="I347" s="418">
        <v>382.54999999999995</v>
      </c>
      <c r="J347" s="418">
        <v>388.1</v>
      </c>
      <c r="K347" s="417">
        <v>377</v>
      </c>
      <c r="L347" s="417">
        <v>368</v>
      </c>
      <c r="M347" s="417">
        <v>7.5665800000000001</v>
      </c>
    </row>
    <row r="348" spans="1:13">
      <c r="A348" s="245">
        <v>338</v>
      </c>
      <c r="B348" s="419" t="s">
        <v>265</v>
      </c>
      <c r="C348" s="417">
        <v>654.20000000000005</v>
      </c>
      <c r="D348" s="418">
        <v>654.2833333333333</v>
      </c>
      <c r="E348" s="418">
        <v>636.06666666666661</v>
      </c>
      <c r="F348" s="418">
        <v>617.93333333333328</v>
      </c>
      <c r="G348" s="418">
        <v>599.71666666666658</v>
      </c>
      <c r="H348" s="418">
        <v>672.41666666666663</v>
      </c>
      <c r="I348" s="418">
        <v>690.63333333333333</v>
      </c>
      <c r="J348" s="418">
        <v>708.76666666666665</v>
      </c>
      <c r="K348" s="417">
        <v>672.5</v>
      </c>
      <c r="L348" s="417">
        <v>636.15</v>
      </c>
      <c r="M348" s="417">
        <v>7.1014900000000001</v>
      </c>
    </row>
    <row r="349" spans="1:13">
      <c r="A349" s="245">
        <v>339</v>
      </c>
      <c r="B349" s="419" t="s">
        <v>155</v>
      </c>
      <c r="C349" s="417">
        <v>119.9</v>
      </c>
      <c r="D349" s="418">
        <v>119.36666666666667</v>
      </c>
      <c r="E349" s="418">
        <v>118.33333333333334</v>
      </c>
      <c r="F349" s="418">
        <v>116.76666666666667</v>
      </c>
      <c r="G349" s="418">
        <v>115.73333333333333</v>
      </c>
      <c r="H349" s="418">
        <v>120.93333333333335</v>
      </c>
      <c r="I349" s="418">
        <v>121.96666666666668</v>
      </c>
      <c r="J349" s="418">
        <v>123.53333333333336</v>
      </c>
      <c r="K349" s="417">
        <v>120.4</v>
      </c>
      <c r="L349" s="417">
        <v>117.8</v>
      </c>
      <c r="M349" s="417">
        <v>184.79813999999999</v>
      </c>
    </row>
    <row r="350" spans="1:13">
      <c r="A350" s="245">
        <v>340</v>
      </c>
      <c r="B350" s="419" t="s">
        <v>154</v>
      </c>
      <c r="C350" s="417">
        <v>172.85</v>
      </c>
      <c r="D350" s="418">
        <v>172.78333333333333</v>
      </c>
      <c r="E350" s="418">
        <v>171.56666666666666</v>
      </c>
      <c r="F350" s="418">
        <v>170.28333333333333</v>
      </c>
      <c r="G350" s="418">
        <v>169.06666666666666</v>
      </c>
      <c r="H350" s="418">
        <v>174.06666666666666</v>
      </c>
      <c r="I350" s="418">
        <v>175.2833333333333</v>
      </c>
      <c r="J350" s="418">
        <v>176.56666666666666</v>
      </c>
      <c r="K350" s="417">
        <v>174</v>
      </c>
      <c r="L350" s="417">
        <v>171.5</v>
      </c>
      <c r="M350" s="417">
        <v>7.2628500000000003</v>
      </c>
    </row>
    <row r="351" spans="1:13">
      <c r="A351" s="245">
        <v>341</v>
      </c>
      <c r="B351" s="419" t="s">
        <v>266</v>
      </c>
      <c r="C351" s="417">
        <v>3720.9</v>
      </c>
      <c r="D351" s="418">
        <v>3750.9666666666667</v>
      </c>
      <c r="E351" s="418">
        <v>3669.9333333333334</v>
      </c>
      <c r="F351" s="418">
        <v>3618.9666666666667</v>
      </c>
      <c r="G351" s="418">
        <v>3537.9333333333334</v>
      </c>
      <c r="H351" s="418">
        <v>3801.9333333333334</v>
      </c>
      <c r="I351" s="418">
        <v>3882.9666666666672</v>
      </c>
      <c r="J351" s="418">
        <v>3933.9333333333334</v>
      </c>
      <c r="K351" s="417">
        <v>3832</v>
      </c>
      <c r="L351" s="417">
        <v>3700</v>
      </c>
      <c r="M351" s="417">
        <v>1.31335</v>
      </c>
    </row>
    <row r="352" spans="1:13">
      <c r="A352" s="245">
        <v>342</v>
      </c>
      <c r="B352" s="419" t="s">
        <v>440</v>
      </c>
      <c r="C352" s="417">
        <v>306.8</v>
      </c>
      <c r="D352" s="418">
        <v>308.26666666666671</v>
      </c>
      <c r="E352" s="418">
        <v>303.18333333333339</v>
      </c>
      <c r="F352" s="418">
        <v>299.56666666666666</v>
      </c>
      <c r="G352" s="418">
        <v>294.48333333333335</v>
      </c>
      <c r="H352" s="418">
        <v>311.88333333333344</v>
      </c>
      <c r="I352" s="418">
        <v>316.96666666666681</v>
      </c>
      <c r="J352" s="418">
        <v>320.58333333333348</v>
      </c>
      <c r="K352" s="417">
        <v>313.35000000000002</v>
      </c>
      <c r="L352" s="417">
        <v>304.64999999999998</v>
      </c>
      <c r="M352" s="417">
        <v>3.8525800000000001</v>
      </c>
    </row>
    <row r="353" spans="1:13">
      <c r="A353" s="245">
        <v>343</v>
      </c>
      <c r="B353" s="419" t="s">
        <v>441</v>
      </c>
      <c r="C353" s="417">
        <v>332.4</v>
      </c>
      <c r="D353" s="418">
        <v>333.2</v>
      </c>
      <c r="E353" s="418">
        <v>324.45</v>
      </c>
      <c r="F353" s="418">
        <v>316.5</v>
      </c>
      <c r="G353" s="418">
        <v>307.75</v>
      </c>
      <c r="H353" s="418">
        <v>341.15</v>
      </c>
      <c r="I353" s="418">
        <v>349.9</v>
      </c>
      <c r="J353" s="418">
        <v>357.84999999999997</v>
      </c>
      <c r="K353" s="417">
        <v>341.95</v>
      </c>
      <c r="L353" s="417">
        <v>325.25</v>
      </c>
      <c r="M353" s="417">
        <v>4.3537600000000003</v>
      </c>
    </row>
    <row r="354" spans="1:13">
      <c r="A354" s="245">
        <v>344</v>
      </c>
      <c r="B354" s="419" t="s">
        <v>267</v>
      </c>
      <c r="C354" s="417">
        <v>3000.1</v>
      </c>
      <c r="D354" s="418">
        <v>2993.2666666666664</v>
      </c>
      <c r="E354" s="418">
        <v>2972.6333333333328</v>
      </c>
      <c r="F354" s="418">
        <v>2945.1666666666665</v>
      </c>
      <c r="G354" s="418">
        <v>2924.5333333333328</v>
      </c>
      <c r="H354" s="418">
        <v>3020.7333333333327</v>
      </c>
      <c r="I354" s="418">
        <v>3041.3666666666659</v>
      </c>
      <c r="J354" s="418">
        <v>3068.8333333333326</v>
      </c>
      <c r="K354" s="417">
        <v>3013.9</v>
      </c>
      <c r="L354" s="417">
        <v>2965.8</v>
      </c>
      <c r="M354" s="417">
        <v>1.38062</v>
      </c>
    </row>
    <row r="355" spans="1:13">
      <c r="A355" s="245">
        <v>345</v>
      </c>
      <c r="B355" s="419" t="s">
        <v>268</v>
      </c>
      <c r="C355" s="417">
        <v>687.5</v>
      </c>
      <c r="D355" s="418">
        <v>687.93333333333339</v>
      </c>
      <c r="E355" s="418">
        <v>679.86666666666679</v>
      </c>
      <c r="F355" s="418">
        <v>672.23333333333335</v>
      </c>
      <c r="G355" s="418">
        <v>664.16666666666674</v>
      </c>
      <c r="H355" s="418">
        <v>695.56666666666683</v>
      </c>
      <c r="I355" s="418">
        <v>703.63333333333344</v>
      </c>
      <c r="J355" s="418">
        <v>711.26666666666688</v>
      </c>
      <c r="K355" s="417">
        <v>696</v>
      </c>
      <c r="L355" s="417">
        <v>680.3</v>
      </c>
      <c r="M355" s="417">
        <v>2.3668300000000002</v>
      </c>
    </row>
    <row r="356" spans="1:13">
      <c r="A356" s="245">
        <v>346</v>
      </c>
      <c r="B356" s="419" t="s">
        <v>442</v>
      </c>
      <c r="C356" s="417">
        <v>303.60000000000002</v>
      </c>
      <c r="D356" s="418">
        <v>300.38333333333338</v>
      </c>
      <c r="E356" s="418">
        <v>292.76666666666677</v>
      </c>
      <c r="F356" s="418">
        <v>281.93333333333339</v>
      </c>
      <c r="G356" s="418">
        <v>274.31666666666678</v>
      </c>
      <c r="H356" s="418">
        <v>311.21666666666675</v>
      </c>
      <c r="I356" s="418">
        <v>318.83333333333343</v>
      </c>
      <c r="J356" s="418">
        <v>329.66666666666674</v>
      </c>
      <c r="K356" s="417">
        <v>308</v>
      </c>
      <c r="L356" s="417">
        <v>289.55</v>
      </c>
      <c r="M356" s="417">
        <v>12.4781</v>
      </c>
    </row>
    <row r="357" spans="1:13">
      <c r="A357" s="245">
        <v>347</v>
      </c>
      <c r="B357" s="419" t="s">
        <v>163</v>
      </c>
      <c r="C357" s="417">
        <v>1394.65</v>
      </c>
      <c r="D357" s="418">
        <v>1402.0166666666667</v>
      </c>
      <c r="E357" s="418">
        <v>1381.6333333333332</v>
      </c>
      <c r="F357" s="418">
        <v>1368.6166666666666</v>
      </c>
      <c r="G357" s="418">
        <v>1348.2333333333331</v>
      </c>
      <c r="H357" s="418">
        <v>1415.0333333333333</v>
      </c>
      <c r="I357" s="418">
        <v>1435.416666666667</v>
      </c>
      <c r="J357" s="418">
        <v>1448.4333333333334</v>
      </c>
      <c r="K357" s="417">
        <v>1422.4</v>
      </c>
      <c r="L357" s="417">
        <v>1389</v>
      </c>
      <c r="M357" s="417">
        <v>3.9561600000000001</v>
      </c>
    </row>
    <row r="358" spans="1:13">
      <c r="A358" s="245">
        <v>348</v>
      </c>
      <c r="B358" s="419" t="s">
        <v>156</v>
      </c>
      <c r="C358" s="417">
        <v>30898.799999999999</v>
      </c>
      <c r="D358" s="418">
        <v>30585.600000000002</v>
      </c>
      <c r="E358" s="418">
        <v>30221.200000000004</v>
      </c>
      <c r="F358" s="418">
        <v>29543.600000000002</v>
      </c>
      <c r="G358" s="418">
        <v>29179.200000000004</v>
      </c>
      <c r="H358" s="418">
        <v>31263.200000000004</v>
      </c>
      <c r="I358" s="418">
        <v>31627.600000000006</v>
      </c>
      <c r="J358" s="418">
        <v>32305.200000000004</v>
      </c>
      <c r="K358" s="417">
        <v>30950</v>
      </c>
      <c r="L358" s="417">
        <v>29908</v>
      </c>
      <c r="M358" s="417">
        <v>0.28634999999999999</v>
      </c>
    </row>
    <row r="359" spans="1:13">
      <c r="A359" s="245">
        <v>349</v>
      </c>
      <c r="B359" s="419" t="s">
        <v>443</v>
      </c>
      <c r="C359" s="417">
        <v>2812.9</v>
      </c>
      <c r="D359" s="418">
        <v>2842.9666666666667</v>
      </c>
      <c r="E359" s="418">
        <v>2746.9333333333334</v>
      </c>
      <c r="F359" s="418">
        <v>2680.9666666666667</v>
      </c>
      <c r="G359" s="418">
        <v>2584.9333333333334</v>
      </c>
      <c r="H359" s="418">
        <v>2908.9333333333334</v>
      </c>
      <c r="I359" s="418">
        <v>3004.9666666666672</v>
      </c>
      <c r="J359" s="418">
        <v>3070.9333333333334</v>
      </c>
      <c r="K359" s="417">
        <v>2939</v>
      </c>
      <c r="L359" s="417">
        <v>2777</v>
      </c>
      <c r="M359" s="417">
        <v>2.47506</v>
      </c>
    </row>
    <row r="360" spans="1:13">
      <c r="A360" s="245">
        <v>350</v>
      </c>
      <c r="B360" s="419" t="s">
        <v>158</v>
      </c>
      <c r="C360" s="417">
        <v>224.9</v>
      </c>
      <c r="D360" s="418">
        <v>224.86666666666667</v>
      </c>
      <c r="E360" s="418">
        <v>224.03333333333336</v>
      </c>
      <c r="F360" s="418">
        <v>223.16666666666669</v>
      </c>
      <c r="G360" s="418">
        <v>222.33333333333337</v>
      </c>
      <c r="H360" s="418">
        <v>225.73333333333335</v>
      </c>
      <c r="I360" s="418">
        <v>226.56666666666666</v>
      </c>
      <c r="J360" s="418">
        <v>227.43333333333334</v>
      </c>
      <c r="K360" s="417">
        <v>225.7</v>
      </c>
      <c r="L360" s="417">
        <v>224</v>
      </c>
      <c r="M360" s="417">
        <v>19.096979999999999</v>
      </c>
    </row>
    <row r="361" spans="1:13">
      <c r="A361" s="245">
        <v>351</v>
      </c>
      <c r="B361" s="419" t="s">
        <v>269</v>
      </c>
      <c r="C361" s="417">
        <v>5702.15</v>
      </c>
      <c r="D361" s="418">
        <v>5726.3833333333341</v>
      </c>
      <c r="E361" s="418">
        <v>5657.7666666666682</v>
      </c>
      <c r="F361" s="418">
        <v>5613.3833333333341</v>
      </c>
      <c r="G361" s="418">
        <v>5544.7666666666682</v>
      </c>
      <c r="H361" s="418">
        <v>5770.7666666666682</v>
      </c>
      <c r="I361" s="418">
        <v>5839.383333333335</v>
      </c>
      <c r="J361" s="418">
        <v>5883.7666666666682</v>
      </c>
      <c r="K361" s="417">
        <v>5795</v>
      </c>
      <c r="L361" s="417">
        <v>5682</v>
      </c>
      <c r="M361" s="417">
        <v>0.82181000000000004</v>
      </c>
    </row>
    <row r="362" spans="1:13">
      <c r="A362" s="245">
        <v>352</v>
      </c>
      <c r="B362" s="419" t="s">
        <v>444</v>
      </c>
      <c r="C362" s="417">
        <v>239.1</v>
      </c>
      <c r="D362" s="418">
        <v>238.54999999999998</v>
      </c>
      <c r="E362" s="418">
        <v>231.74999999999997</v>
      </c>
      <c r="F362" s="418">
        <v>224.39999999999998</v>
      </c>
      <c r="G362" s="418">
        <v>217.59999999999997</v>
      </c>
      <c r="H362" s="418">
        <v>245.89999999999998</v>
      </c>
      <c r="I362" s="418">
        <v>252.7</v>
      </c>
      <c r="J362" s="418">
        <v>260.04999999999995</v>
      </c>
      <c r="K362" s="417">
        <v>245.35</v>
      </c>
      <c r="L362" s="417">
        <v>231.2</v>
      </c>
      <c r="M362" s="417">
        <v>46.170789999999997</v>
      </c>
    </row>
    <row r="363" spans="1:13">
      <c r="A363" s="245">
        <v>353</v>
      </c>
      <c r="B363" s="419" t="s">
        <v>445</v>
      </c>
      <c r="C363" s="417">
        <v>847.7</v>
      </c>
      <c r="D363" s="418">
        <v>843.26666666666677</v>
      </c>
      <c r="E363" s="418">
        <v>835.48333333333358</v>
      </c>
      <c r="F363" s="418">
        <v>823.26666666666677</v>
      </c>
      <c r="G363" s="418">
        <v>815.48333333333358</v>
      </c>
      <c r="H363" s="418">
        <v>855.48333333333358</v>
      </c>
      <c r="I363" s="418">
        <v>863.26666666666665</v>
      </c>
      <c r="J363" s="418">
        <v>875.48333333333358</v>
      </c>
      <c r="K363" s="417">
        <v>851.05</v>
      </c>
      <c r="L363" s="417">
        <v>831.05</v>
      </c>
      <c r="M363" s="417">
        <v>0.63714999999999999</v>
      </c>
    </row>
    <row r="364" spans="1:13">
      <c r="A364" s="245">
        <v>354</v>
      </c>
      <c r="B364" s="419" t="s">
        <v>160</v>
      </c>
      <c r="C364" s="417">
        <v>2276.5</v>
      </c>
      <c r="D364" s="418">
        <v>2265.6333333333332</v>
      </c>
      <c r="E364" s="418">
        <v>2237.3666666666663</v>
      </c>
      <c r="F364" s="418">
        <v>2198.2333333333331</v>
      </c>
      <c r="G364" s="418">
        <v>2169.9666666666662</v>
      </c>
      <c r="H364" s="418">
        <v>2304.7666666666664</v>
      </c>
      <c r="I364" s="418">
        <v>2333.0333333333328</v>
      </c>
      <c r="J364" s="418">
        <v>2372.1666666666665</v>
      </c>
      <c r="K364" s="417">
        <v>2293.9</v>
      </c>
      <c r="L364" s="417">
        <v>2226.5</v>
      </c>
      <c r="M364" s="417">
        <v>5.5129599999999996</v>
      </c>
    </row>
    <row r="365" spans="1:13">
      <c r="A365" s="245">
        <v>355</v>
      </c>
      <c r="B365" s="419" t="s">
        <v>157</v>
      </c>
      <c r="C365" s="417">
        <v>2331.9</v>
      </c>
      <c r="D365" s="418">
        <v>2338.1333333333332</v>
      </c>
      <c r="E365" s="418">
        <v>2310.2666666666664</v>
      </c>
      <c r="F365" s="418">
        <v>2288.6333333333332</v>
      </c>
      <c r="G365" s="418">
        <v>2260.7666666666664</v>
      </c>
      <c r="H365" s="418">
        <v>2359.7666666666664</v>
      </c>
      <c r="I365" s="418">
        <v>2387.6333333333332</v>
      </c>
      <c r="J365" s="418">
        <v>2409.2666666666664</v>
      </c>
      <c r="K365" s="417">
        <v>2366</v>
      </c>
      <c r="L365" s="417">
        <v>2316.5</v>
      </c>
      <c r="M365" s="417">
        <v>4.60806</v>
      </c>
    </row>
    <row r="366" spans="1:13">
      <c r="A366" s="245">
        <v>356</v>
      </c>
      <c r="B366" s="419" t="s">
        <v>736</v>
      </c>
      <c r="C366" s="417">
        <v>971.1</v>
      </c>
      <c r="D366" s="418">
        <v>977.55000000000007</v>
      </c>
      <c r="E366" s="418">
        <v>955.45000000000016</v>
      </c>
      <c r="F366" s="418">
        <v>939.80000000000007</v>
      </c>
      <c r="G366" s="418">
        <v>917.70000000000016</v>
      </c>
      <c r="H366" s="418">
        <v>993.20000000000016</v>
      </c>
      <c r="I366" s="418">
        <v>1015.3000000000001</v>
      </c>
      <c r="J366" s="418">
        <v>1030.9500000000003</v>
      </c>
      <c r="K366" s="417">
        <v>999.65</v>
      </c>
      <c r="L366" s="417">
        <v>961.9</v>
      </c>
      <c r="M366" s="417">
        <v>1.09402</v>
      </c>
    </row>
    <row r="367" spans="1:13">
      <c r="A367" s="245">
        <v>357</v>
      </c>
      <c r="B367" s="419" t="s">
        <v>446</v>
      </c>
      <c r="C367" s="417">
        <v>1954.4</v>
      </c>
      <c r="D367" s="418">
        <v>1968.0166666666667</v>
      </c>
      <c r="E367" s="418">
        <v>1935.0833333333333</v>
      </c>
      <c r="F367" s="418">
        <v>1915.7666666666667</v>
      </c>
      <c r="G367" s="418">
        <v>1882.8333333333333</v>
      </c>
      <c r="H367" s="418">
        <v>1987.3333333333333</v>
      </c>
      <c r="I367" s="418">
        <v>2020.2666666666667</v>
      </c>
      <c r="J367" s="418">
        <v>2039.5833333333333</v>
      </c>
      <c r="K367" s="417">
        <v>2000.95</v>
      </c>
      <c r="L367" s="417">
        <v>1948.7</v>
      </c>
      <c r="M367" s="417">
        <v>1.6675199999999999</v>
      </c>
    </row>
    <row r="368" spans="1:13">
      <c r="A368" s="245">
        <v>358</v>
      </c>
      <c r="B368" s="419" t="s">
        <v>737</v>
      </c>
      <c r="C368" s="417">
        <v>1399.6</v>
      </c>
      <c r="D368" s="418">
        <v>1409.2</v>
      </c>
      <c r="E368" s="418">
        <v>1385.4</v>
      </c>
      <c r="F368" s="418">
        <v>1371.2</v>
      </c>
      <c r="G368" s="418">
        <v>1347.4</v>
      </c>
      <c r="H368" s="418">
        <v>1423.4</v>
      </c>
      <c r="I368" s="418">
        <v>1447.1999999999998</v>
      </c>
      <c r="J368" s="418">
        <v>1461.4</v>
      </c>
      <c r="K368" s="417">
        <v>1433</v>
      </c>
      <c r="L368" s="417">
        <v>1395</v>
      </c>
      <c r="M368" s="417">
        <v>1.37296</v>
      </c>
    </row>
    <row r="369" spans="1:13">
      <c r="A369" s="245">
        <v>359</v>
      </c>
      <c r="B369" s="419" t="s">
        <v>159</v>
      </c>
      <c r="C369" s="417">
        <v>121.75</v>
      </c>
      <c r="D369" s="418">
        <v>121.53333333333335</v>
      </c>
      <c r="E369" s="418">
        <v>120.81666666666669</v>
      </c>
      <c r="F369" s="418">
        <v>119.88333333333334</v>
      </c>
      <c r="G369" s="418">
        <v>119.16666666666669</v>
      </c>
      <c r="H369" s="418">
        <v>122.4666666666667</v>
      </c>
      <c r="I369" s="418">
        <v>123.18333333333337</v>
      </c>
      <c r="J369" s="418">
        <v>124.1166666666667</v>
      </c>
      <c r="K369" s="417">
        <v>122.25</v>
      </c>
      <c r="L369" s="417">
        <v>120.6</v>
      </c>
      <c r="M369" s="417">
        <v>24.181740000000001</v>
      </c>
    </row>
    <row r="370" spans="1:13">
      <c r="A370" s="245">
        <v>360</v>
      </c>
      <c r="B370" s="419" t="s">
        <v>162</v>
      </c>
      <c r="C370" s="417">
        <v>230.95</v>
      </c>
      <c r="D370" s="418">
        <v>230.4</v>
      </c>
      <c r="E370" s="418">
        <v>229.35000000000002</v>
      </c>
      <c r="F370" s="418">
        <v>227.75000000000003</v>
      </c>
      <c r="G370" s="418">
        <v>226.70000000000005</v>
      </c>
      <c r="H370" s="418">
        <v>232</v>
      </c>
      <c r="I370" s="418">
        <v>233.05</v>
      </c>
      <c r="J370" s="418">
        <v>234.64999999999998</v>
      </c>
      <c r="K370" s="417">
        <v>231.45</v>
      </c>
      <c r="L370" s="417">
        <v>228.8</v>
      </c>
      <c r="M370" s="417">
        <v>40.662559999999999</v>
      </c>
    </row>
    <row r="371" spans="1:13">
      <c r="A371" s="245">
        <v>361</v>
      </c>
      <c r="B371" s="419" t="s">
        <v>270</v>
      </c>
      <c r="C371" s="417">
        <v>287.5</v>
      </c>
      <c r="D371" s="418">
        <v>289.78333333333336</v>
      </c>
      <c r="E371" s="418">
        <v>283.7166666666667</v>
      </c>
      <c r="F371" s="418">
        <v>279.93333333333334</v>
      </c>
      <c r="G371" s="418">
        <v>273.86666666666667</v>
      </c>
      <c r="H371" s="418">
        <v>293.56666666666672</v>
      </c>
      <c r="I371" s="418">
        <v>299.63333333333344</v>
      </c>
      <c r="J371" s="418">
        <v>303.41666666666674</v>
      </c>
      <c r="K371" s="417">
        <v>295.85000000000002</v>
      </c>
      <c r="L371" s="417">
        <v>286</v>
      </c>
      <c r="M371" s="417">
        <v>10.48545</v>
      </c>
    </row>
    <row r="372" spans="1:13">
      <c r="A372" s="245">
        <v>362</v>
      </c>
      <c r="B372" s="419" t="s">
        <v>890</v>
      </c>
      <c r="C372" s="417">
        <v>717.15</v>
      </c>
      <c r="D372" s="418">
        <v>718.41666666666663</v>
      </c>
      <c r="E372" s="418">
        <v>707.93333333333328</v>
      </c>
      <c r="F372" s="418">
        <v>698.7166666666667</v>
      </c>
      <c r="G372" s="418">
        <v>688.23333333333335</v>
      </c>
      <c r="H372" s="418">
        <v>727.63333333333321</v>
      </c>
      <c r="I372" s="418">
        <v>738.11666666666656</v>
      </c>
      <c r="J372" s="418">
        <v>747.33333333333314</v>
      </c>
      <c r="K372" s="417">
        <v>728.9</v>
      </c>
      <c r="L372" s="417">
        <v>709.2</v>
      </c>
      <c r="M372" s="417">
        <v>2.6600100000000002</v>
      </c>
    </row>
    <row r="373" spans="1:13">
      <c r="A373" s="245">
        <v>363</v>
      </c>
      <c r="B373" s="419" t="s">
        <v>447</v>
      </c>
      <c r="C373" s="417">
        <v>134.69999999999999</v>
      </c>
      <c r="D373" s="418">
        <v>135.13333333333333</v>
      </c>
      <c r="E373" s="418">
        <v>133.21666666666664</v>
      </c>
      <c r="F373" s="418">
        <v>131.73333333333332</v>
      </c>
      <c r="G373" s="418">
        <v>129.81666666666663</v>
      </c>
      <c r="H373" s="418">
        <v>136.61666666666665</v>
      </c>
      <c r="I373" s="418">
        <v>138.53333333333333</v>
      </c>
      <c r="J373" s="418">
        <v>140.01666666666665</v>
      </c>
      <c r="K373" s="417">
        <v>137.05000000000001</v>
      </c>
      <c r="L373" s="417">
        <v>133.65</v>
      </c>
      <c r="M373" s="417">
        <v>2.1092399999999998</v>
      </c>
    </row>
    <row r="374" spans="1:13">
      <c r="A374" s="245">
        <v>364</v>
      </c>
      <c r="B374" s="419" t="s">
        <v>448</v>
      </c>
      <c r="C374" s="417">
        <v>5627.1</v>
      </c>
      <c r="D374" s="418">
        <v>5639.6166666666659</v>
      </c>
      <c r="E374" s="418">
        <v>5604.2333333333318</v>
      </c>
      <c r="F374" s="418">
        <v>5581.3666666666659</v>
      </c>
      <c r="G374" s="418">
        <v>5545.9833333333318</v>
      </c>
      <c r="H374" s="418">
        <v>5662.4833333333318</v>
      </c>
      <c r="I374" s="418">
        <v>5697.866666666665</v>
      </c>
      <c r="J374" s="418">
        <v>5720.7333333333318</v>
      </c>
      <c r="K374" s="417">
        <v>5675</v>
      </c>
      <c r="L374" s="417">
        <v>5616.75</v>
      </c>
      <c r="M374" s="417">
        <v>3.5520000000000003E-2</v>
      </c>
    </row>
    <row r="375" spans="1:13">
      <c r="A375" s="245">
        <v>365</v>
      </c>
      <c r="B375" s="419" t="s">
        <v>271</v>
      </c>
      <c r="C375" s="417">
        <v>13351.8</v>
      </c>
      <c r="D375" s="418">
        <v>13403.233333333332</v>
      </c>
      <c r="E375" s="418">
        <v>13225.566666666664</v>
      </c>
      <c r="F375" s="418">
        <v>13099.333333333332</v>
      </c>
      <c r="G375" s="418">
        <v>12921.666666666664</v>
      </c>
      <c r="H375" s="418">
        <v>13529.466666666664</v>
      </c>
      <c r="I375" s="418">
        <v>13707.133333333331</v>
      </c>
      <c r="J375" s="418">
        <v>13833.366666666663</v>
      </c>
      <c r="K375" s="417">
        <v>13580.9</v>
      </c>
      <c r="L375" s="417">
        <v>13277</v>
      </c>
      <c r="M375" s="417">
        <v>2.563E-2</v>
      </c>
    </row>
    <row r="376" spans="1:13">
      <c r="A376" s="245">
        <v>366</v>
      </c>
      <c r="B376" s="419" t="s">
        <v>161</v>
      </c>
      <c r="C376" s="417">
        <v>41.7</v>
      </c>
      <c r="D376" s="418">
        <v>41.766666666666666</v>
      </c>
      <c r="E376" s="418">
        <v>41.483333333333334</v>
      </c>
      <c r="F376" s="418">
        <v>41.266666666666666</v>
      </c>
      <c r="G376" s="418">
        <v>40.983333333333334</v>
      </c>
      <c r="H376" s="418">
        <v>41.983333333333334</v>
      </c>
      <c r="I376" s="418">
        <v>42.266666666666666</v>
      </c>
      <c r="J376" s="418">
        <v>42.483333333333334</v>
      </c>
      <c r="K376" s="417">
        <v>42.05</v>
      </c>
      <c r="L376" s="417">
        <v>41.55</v>
      </c>
      <c r="M376" s="417">
        <v>417.10160999999999</v>
      </c>
    </row>
    <row r="377" spans="1:13">
      <c r="A377" s="245">
        <v>367</v>
      </c>
      <c r="B377" s="419" t="s">
        <v>272</v>
      </c>
      <c r="C377" s="417">
        <v>808.3</v>
      </c>
      <c r="D377" s="418">
        <v>806.73333333333323</v>
      </c>
      <c r="E377" s="418">
        <v>800.46666666666647</v>
      </c>
      <c r="F377" s="418">
        <v>792.63333333333321</v>
      </c>
      <c r="G377" s="418">
        <v>786.36666666666645</v>
      </c>
      <c r="H377" s="418">
        <v>814.56666666666649</v>
      </c>
      <c r="I377" s="418">
        <v>820.83333333333314</v>
      </c>
      <c r="J377" s="418">
        <v>828.66666666666652</v>
      </c>
      <c r="K377" s="417">
        <v>813</v>
      </c>
      <c r="L377" s="417">
        <v>798.9</v>
      </c>
      <c r="M377" s="417">
        <v>0.44241000000000003</v>
      </c>
    </row>
    <row r="378" spans="1:13">
      <c r="A378" s="245">
        <v>368</v>
      </c>
      <c r="B378" s="419" t="s">
        <v>165</v>
      </c>
      <c r="C378" s="417">
        <v>223.4</v>
      </c>
      <c r="D378" s="418">
        <v>219.9</v>
      </c>
      <c r="E378" s="418">
        <v>215.15</v>
      </c>
      <c r="F378" s="418">
        <v>206.9</v>
      </c>
      <c r="G378" s="418">
        <v>202.15</v>
      </c>
      <c r="H378" s="418">
        <v>228.15</v>
      </c>
      <c r="I378" s="418">
        <v>232.9</v>
      </c>
      <c r="J378" s="418">
        <v>241.15</v>
      </c>
      <c r="K378" s="417">
        <v>224.65</v>
      </c>
      <c r="L378" s="417">
        <v>211.65</v>
      </c>
      <c r="M378" s="417">
        <v>290.91948000000002</v>
      </c>
    </row>
    <row r="379" spans="1:13">
      <c r="A379" s="245">
        <v>369</v>
      </c>
      <c r="B379" s="419" t="s">
        <v>166</v>
      </c>
      <c r="C379" s="417">
        <v>144</v>
      </c>
      <c r="D379" s="418">
        <v>143.91666666666666</v>
      </c>
      <c r="E379" s="418">
        <v>142.83333333333331</v>
      </c>
      <c r="F379" s="418">
        <v>141.66666666666666</v>
      </c>
      <c r="G379" s="418">
        <v>140.58333333333331</v>
      </c>
      <c r="H379" s="418">
        <v>145.08333333333331</v>
      </c>
      <c r="I379" s="418">
        <v>146.16666666666663</v>
      </c>
      <c r="J379" s="418">
        <v>147.33333333333331</v>
      </c>
      <c r="K379" s="417">
        <v>145</v>
      </c>
      <c r="L379" s="417">
        <v>142.75</v>
      </c>
      <c r="M379" s="417">
        <v>25.978840000000002</v>
      </c>
    </row>
    <row r="380" spans="1:13">
      <c r="A380" s="245">
        <v>370</v>
      </c>
      <c r="B380" s="419" t="s">
        <v>449</v>
      </c>
      <c r="C380" s="417">
        <v>270</v>
      </c>
      <c r="D380" s="418">
        <v>272.56666666666666</v>
      </c>
      <c r="E380" s="418">
        <v>266.48333333333335</v>
      </c>
      <c r="F380" s="418">
        <v>262.9666666666667</v>
      </c>
      <c r="G380" s="418">
        <v>256.88333333333338</v>
      </c>
      <c r="H380" s="418">
        <v>276.08333333333331</v>
      </c>
      <c r="I380" s="418">
        <v>282.16666666666669</v>
      </c>
      <c r="J380" s="418">
        <v>285.68333333333328</v>
      </c>
      <c r="K380" s="417">
        <v>278.64999999999998</v>
      </c>
      <c r="L380" s="417">
        <v>269.05</v>
      </c>
      <c r="M380" s="417">
        <v>2.4120200000000001</v>
      </c>
    </row>
    <row r="381" spans="1:13">
      <c r="A381" s="245">
        <v>371</v>
      </c>
      <c r="B381" s="419" t="s">
        <v>450</v>
      </c>
      <c r="C381" s="417">
        <v>752</v>
      </c>
      <c r="D381" s="418">
        <v>750.69999999999993</v>
      </c>
      <c r="E381" s="418">
        <v>741.39999999999986</v>
      </c>
      <c r="F381" s="418">
        <v>730.8</v>
      </c>
      <c r="G381" s="418">
        <v>721.49999999999989</v>
      </c>
      <c r="H381" s="418">
        <v>761.29999999999984</v>
      </c>
      <c r="I381" s="418">
        <v>770.5999999999998</v>
      </c>
      <c r="J381" s="418">
        <v>781.19999999999982</v>
      </c>
      <c r="K381" s="417">
        <v>760</v>
      </c>
      <c r="L381" s="417">
        <v>740.1</v>
      </c>
      <c r="M381" s="417">
        <v>1.6611199999999999</v>
      </c>
    </row>
    <row r="382" spans="1:13">
      <c r="A382" s="245">
        <v>372</v>
      </c>
      <c r="B382" s="419" t="s">
        <v>451</v>
      </c>
      <c r="C382" s="417">
        <v>32.049999999999997</v>
      </c>
      <c r="D382" s="418">
        <v>32.033333333333331</v>
      </c>
      <c r="E382" s="418">
        <v>31.566666666666663</v>
      </c>
      <c r="F382" s="418">
        <v>31.083333333333332</v>
      </c>
      <c r="G382" s="418">
        <v>30.616666666666664</v>
      </c>
      <c r="H382" s="418">
        <v>32.516666666666666</v>
      </c>
      <c r="I382" s="418">
        <v>32.983333333333334</v>
      </c>
      <c r="J382" s="418">
        <v>33.466666666666661</v>
      </c>
      <c r="K382" s="417">
        <v>32.5</v>
      </c>
      <c r="L382" s="417">
        <v>31.55</v>
      </c>
      <c r="M382" s="417">
        <v>47.250729999999997</v>
      </c>
    </row>
    <row r="383" spans="1:13">
      <c r="A383" s="245">
        <v>373</v>
      </c>
      <c r="B383" s="419" t="s">
        <v>452</v>
      </c>
      <c r="C383" s="417">
        <v>219.9</v>
      </c>
      <c r="D383" s="418">
        <v>215.29999999999998</v>
      </c>
      <c r="E383" s="418">
        <v>206.09999999999997</v>
      </c>
      <c r="F383" s="418">
        <v>192.29999999999998</v>
      </c>
      <c r="G383" s="418">
        <v>183.09999999999997</v>
      </c>
      <c r="H383" s="418">
        <v>229.09999999999997</v>
      </c>
      <c r="I383" s="418">
        <v>238.29999999999995</v>
      </c>
      <c r="J383" s="418">
        <v>252.09999999999997</v>
      </c>
      <c r="K383" s="417">
        <v>224.5</v>
      </c>
      <c r="L383" s="417">
        <v>201.5</v>
      </c>
      <c r="M383" s="417">
        <v>333.74245000000002</v>
      </c>
    </row>
    <row r="384" spans="1:13">
      <c r="A384" s="245">
        <v>374</v>
      </c>
      <c r="B384" s="419" t="s">
        <v>273</v>
      </c>
      <c r="C384" s="417">
        <v>577.04999999999995</v>
      </c>
      <c r="D384" s="418">
        <v>585.88333333333333</v>
      </c>
      <c r="E384" s="418">
        <v>566.01666666666665</v>
      </c>
      <c r="F384" s="418">
        <v>554.98333333333335</v>
      </c>
      <c r="G384" s="418">
        <v>535.11666666666667</v>
      </c>
      <c r="H384" s="418">
        <v>596.91666666666663</v>
      </c>
      <c r="I384" s="418">
        <v>616.78333333333319</v>
      </c>
      <c r="J384" s="418">
        <v>627.81666666666661</v>
      </c>
      <c r="K384" s="417">
        <v>605.75</v>
      </c>
      <c r="L384" s="417">
        <v>574.85</v>
      </c>
      <c r="M384" s="417">
        <v>8.5797799999999995</v>
      </c>
    </row>
    <row r="385" spans="1:13">
      <c r="A385" s="245">
        <v>375</v>
      </c>
      <c r="B385" s="419" t="s">
        <v>453</v>
      </c>
      <c r="C385" s="417">
        <v>321.2</v>
      </c>
      <c r="D385" s="418">
        <v>321.81666666666666</v>
      </c>
      <c r="E385" s="418">
        <v>318.88333333333333</v>
      </c>
      <c r="F385" s="418">
        <v>316.56666666666666</v>
      </c>
      <c r="G385" s="418">
        <v>313.63333333333333</v>
      </c>
      <c r="H385" s="418">
        <v>324.13333333333333</v>
      </c>
      <c r="I385" s="418">
        <v>327.06666666666661</v>
      </c>
      <c r="J385" s="418">
        <v>329.38333333333333</v>
      </c>
      <c r="K385" s="417">
        <v>324.75</v>
      </c>
      <c r="L385" s="417">
        <v>319.5</v>
      </c>
      <c r="M385" s="417">
        <v>3.1042800000000002</v>
      </c>
    </row>
    <row r="386" spans="1:13">
      <c r="A386" s="245">
        <v>376</v>
      </c>
      <c r="B386" s="419" t="s">
        <v>454</v>
      </c>
      <c r="C386" s="417">
        <v>87.15</v>
      </c>
      <c r="D386" s="418">
        <v>85.933333333333337</v>
      </c>
      <c r="E386" s="418">
        <v>82.966666666666669</v>
      </c>
      <c r="F386" s="418">
        <v>78.783333333333331</v>
      </c>
      <c r="G386" s="418">
        <v>75.816666666666663</v>
      </c>
      <c r="H386" s="418">
        <v>90.116666666666674</v>
      </c>
      <c r="I386" s="418">
        <v>93.083333333333343</v>
      </c>
      <c r="J386" s="418">
        <v>97.26666666666668</v>
      </c>
      <c r="K386" s="417">
        <v>88.9</v>
      </c>
      <c r="L386" s="417">
        <v>81.75</v>
      </c>
      <c r="M386" s="417">
        <v>126.31737</v>
      </c>
    </row>
    <row r="387" spans="1:13">
      <c r="A387" s="245">
        <v>377</v>
      </c>
      <c r="B387" s="419" t="s">
        <v>455</v>
      </c>
      <c r="C387" s="417">
        <v>2059.9499999999998</v>
      </c>
      <c r="D387" s="418">
        <v>2060.5</v>
      </c>
      <c r="E387" s="418">
        <v>2042</v>
      </c>
      <c r="F387" s="418">
        <v>2024.05</v>
      </c>
      <c r="G387" s="418">
        <v>2005.55</v>
      </c>
      <c r="H387" s="418">
        <v>2078.4499999999998</v>
      </c>
      <c r="I387" s="418">
        <v>2096.9499999999998</v>
      </c>
      <c r="J387" s="418">
        <v>2114.9</v>
      </c>
      <c r="K387" s="417">
        <v>2079</v>
      </c>
      <c r="L387" s="417">
        <v>2042.55</v>
      </c>
      <c r="M387" s="417">
        <v>0.1394</v>
      </c>
    </row>
    <row r="388" spans="1:13">
      <c r="A388" s="245">
        <v>378</v>
      </c>
      <c r="B388" s="419" t="s">
        <v>456</v>
      </c>
      <c r="C388" s="417">
        <v>419.05</v>
      </c>
      <c r="D388" s="418">
        <v>420.06666666666661</v>
      </c>
      <c r="E388" s="418">
        <v>415.38333333333321</v>
      </c>
      <c r="F388" s="418">
        <v>411.71666666666658</v>
      </c>
      <c r="G388" s="418">
        <v>407.03333333333319</v>
      </c>
      <c r="H388" s="418">
        <v>423.73333333333323</v>
      </c>
      <c r="I388" s="418">
        <v>428.41666666666663</v>
      </c>
      <c r="J388" s="418">
        <v>432.08333333333326</v>
      </c>
      <c r="K388" s="417">
        <v>424.75</v>
      </c>
      <c r="L388" s="417">
        <v>416.4</v>
      </c>
      <c r="M388" s="417">
        <v>4.5370200000000001</v>
      </c>
    </row>
    <row r="389" spans="1:13">
      <c r="A389" s="245">
        <v>379</v>
      </c>
      <c r="B389" s="419" t="s">
        <v>457</v>
      </c>
      <c r="C389" s="417">
        <v>316.35000000000002</v>
      </c>
      <c r="D389" s="418">
        <v>315.84999999999997</v>
      </c>
      <c r="E389" s="418">
        <v>301.79999999999995</v>
      </c>
      <c r="F389" s="418">
        <v>287.25</v>
      </c>
      <c r="G389" s="418">
        <v>273.2</v>
      </c>
      <c r="H389" s="418">
        <v>330.39999999999992</v>
      </c>
      <c r="I389" s="418">
        <v>344.45</v>
      </c>
      <c r="J389" s="418">
        <v>358.99999999999989</v>
      </c>
      <c r="K389" s="417">
        <v>329.9</v>
      </c>
      <c r="L389" s="417">
        <v>301.3</v>
      </c>
      <c r="M389" s="417">
        <v>45.43656</v>
      </c>
    </row>
    <row r="390" spans="1:13">
      <c r="A390" s="245">
        <v>380</v>
      </c>
      <c r="B390" s="419" t="s">
        <v>458</v>
      </c>
      <c r="C390" s="417">
        <v>1176.9000000000001</v>
      </c>
      <c r="D390" s="418">
        <v>1180.3833333333334</v>
      </c>
      <c r="E390" s="418">
        <v>1169.3666666666668</v>
      </c>
      <c r="F390" s="418">
        <v>1161.8333333333333</v>
      </c>
      <c r="G390" s="418">
        <v>1150.8166666666666</v>
      </c>
      <c r="H390" s="418">
        <v>1187.916666666667</v>
      </c>
      <c r="I390" s="418">
        <v>1198.9333333333338</v>
      </c>
      <c r="J390" s="418">
        <v>1206.4666666666672</v>
      </c>
      <c r="K390" s="417">
        <v>1191.4000000000001</v>
      </c>
      <c r="L390" s="417">
        <v>1172.8499999999999</v>
      </c>
      <c r="M390" s="417">
        <v>1.3189500000000001</v>
      </c>
    </row>
    <row r="391" spans="1:13">
      <c r="A391" s="245">
        <v>381</v>
      </c>
      <c r="B391" s="419" t="s">
        <v>167</v>
      </c>
      <c r="C391" s="417">
        <v>2110.0500000000002</v>
      </c>
      <c r="D391" s="418">
        <v>2111.9333333333334</v>
      </c>
      <c r="E391" s="418">
        <v>2096.1166666666668</v>
      </c>
      <c r="F391" s="418">
        <v>2082.1833333333334</v>
      </c>
      <c r="G391" s="418">
        <v>2066.3666666666668</v>
      </c>
      <c r="H391" s="418">
        <v>2125.8666666666668</v>
      </c>
      <c r="I391" s="418">
        <v>2141.6833333333334</v>
      </c>
      <c r="J391" s="418">
        <v>2155.6166666666668</v>
      </c>
      <c r="K391" s="417">
        <v>2127.75</v>
      </c>
      <c r="L391" s="417">
        <v>2098</v>
      </c>
      <c r="M391" s="417">
        <v>48.249310000000001</v>
      </c>
    </row>
    <row r="392" spans="1:13">
      <c r="A392" s="245">
        <v>382</v>
      </c>
      <c r="B392" s="419" t="s">
        <v>891</v>
      </c>
      <c r="C392" s="417">
        <v>144.69999999999999</v>
      </c>
      <c r="D392" s="418">
        <v>144.66666666666666</v>
      </c>
      <c r="E392" s="418">
        <v>142.5333333333333</v>
      </c>
      <c r="F392" s="418">
        <v>140.36666666666665</v>
      </c>
      <c r="G392" s="418">
        <v>138.23333333333329</v>
      </c>
      <c r="H392" s="418">
        <v>146.83333333333331</v>
      </c>
      <c r="I392" s="418">
        <v>148.9666666666667</v>
      </c>
      <c r="J392" s="418">
        <v>151.13333333333333</v>
      </c>
      <c r="K392" s="417">
        <v>146.80000000000001</v>
      </c>
      <c r="L392" s="417">
        <v>142.5</v>
      </c>
      <c r="M392" s="417">
        <v>0.13888</v>
      </c>
    </row>
    <row r="393" spans="1:13">
      <c r="A393" s="245">
        <v>383</v>
      </c>
      <c r="B393" s="419" t="s">
        <v>892</v>
      </c>
      <c r="C393" s="417">
        <v>1172.6500000000001</v>
      </c>
      <c r="D393" s="418">
        <v>1181.0166666666667</v>
      </c>
      <c r="E393" s="418">
        <v>1158.6333333333332</v>
      </c>
      <c r="F393" s="418">
        <v>1144.6166666666666</v>
      </c>
      <c r="G393" s="418">
        <v>1122.2333333333331</v>
      </c>
      <c r="H393" s="418">
        <v>1195.0333333333333</v>
      </c>
      <c r="I393" s="418">
        <v>1217.416666666667</v>
      </c>
      <c r="J393" s="418">
        <v>1231.4333333333334</v>
      </c>
      <c r="K393" s="417">
        <v>1203.4000000000001</v>
      </c>
      <c r="L393" s="417">
        <v>1167</v>
      </c>
      <c r="M393" s="417">
        <v>0.95392999999999994</v>
      </c>
    </row>
    <row r="394" spans="1:13">
      <c r="A394" s="245">
        <v>384</v>
      </c>
      <c r="B394" s="419" t="s">
        <v>893</v>
      </c>
      <c r="C394" s="417">
        <v>2083.4499999999998</v>
      </c>
      <c r="D394" s="418">
        <v>2085.8333333333335</v>
      </c>
      <c r="E394" s="418">
        <v>2009.666666666667</v>
      </c>
      <c r="F394" s="418">
        <v>1935.8833333333334</v>
      </c>
      <c r="G394" s="418">
        <v>1859.7166666666669</v>
      </c>
      <c r="H394" s="418">
        <v>2159.6166666666668</v>
      </c>
      <c r="I394" s="418">
        <v>2235.7833333333338</v>
      </c>
      <c r="J394" s="418">
        <v>2309.5666666666671</v>
      </c>
      <c r="K394" s="417">
        <v>2162</v>
      </c>
      <c r="L394" s="417">
        <v>2012.05</v>
      </c>
      <c r="M394" s="417">
        <v>19.245270000000001</v>
      </c>
    </row>
    <row r="395" spans="1:13">
      <c r="A395" s="245">
        <v>385</v>
      </c>
      <c r="B395" s="419" t="s">
        <v>792</v>
      </c>
      <c r="C395" s="417">
        <v>987.15</v>
      </c>
      <c r="D395" s="418">
        <v>988.2166666666667</v>
      </c>
      <c r="E395" s="418">
        <v>981.43333333333339</v>
      </c>
      <c r="F395" s="418">
        <v>975.7166666666667</v>
      </c>
      <c r="G395" s="418">
        <v>968.93333333333339</v>
      </c>
      <c r="H395" s="418">
        <v>993.93333333333339</v>
      </c>
      <c r="I395" s="418">
        <v>1000.7166666666667</v>
      </c>
      <c r="J395" s="418">
        <v>1006.4333333333334</v>
      </c>
      <c r="K395" s="417">
        <v>995</v>
      </c>
      <c r="L395" s="417">
        <v>982.5</v>
      </c>
      <c r="M395" s="417">
        <v>13.64283</v>
      </c>
    </row>
    <row r="396" spans="1:13">
      <c r="A396" s="245">
        <v>386</v>
      </c>
      <c r="B396" s="419" t="s">
        <v>274</v>
      </c>
      <c r="C396" s="417">
        <v>1014.4</v>
      </c>
      <c r="D396" s="418">
        <v>1017.9833333333332</v>
      </c>
      <c r="E396" s="418">
        <v>1008.9666666666665</v>
      </c>
      <c r="F396" s="418">
        <v>1003.5333333333332</v>
      </c>
      <c r="G396" s="418">
        <v>994.51666666666642</v>
      </c>
      <c r="H396" s="418">
        <v>1023.4166666666665</v>
      </c>
      <c r="I396" s="418">
        <v>1032.4333333333332</v>
      </c>
      <c r="J396" s="418">
        <v>1037.8666666666666</v>
      </c>
      <c r="K396" s="417">
        <v>1027</v>
      </c>
      <c r="L396" s="417">
        <v>1012.55</v>
      </c>
      <c r="M396" s="417">
        <v>8.8819999999999997</v>
      </c>
    </row>
    <row r="397" spans="1:13">
      <c r="A397" s="245">
        <v>387</v>
      </c>
      <c r="B397" s="419" t="s">
        <v>464</v>
      </c>
      <c r="C397" s="417">
        <v>474.2</v>
      </c>
      <c r="D397" s="418">
        <v>472.3</v>
      </c>
      <c r="E397" s="418">
        <v>458.90000000000003</v>
      </c>
      <c r="F397" s="418">
        <v>443.6</v>
      </c>
      <c r="G397" s="418">
        <v>430.20000000000005</v>
      </c>
      <c r="H397" s="418">
        <v>487.6</v>
      </c>
      <c r="I397" s="418">
        <v>501</v>
      </c>
      <c r="J397" s="418">
        <v>516.29999999999995</v>
      </c>
      <c r="K397" s="417">
        <v>485.7</v>
      </c>
      <c r="L397" s="417">
        <v>457</v>
      </c>
      <c r="M397" s="417">
        <v>18.925730000000001</v>
      </c>
    </row>
    <row r="398" spans="1:13">
      <c r="A398" s="245">
        <v>388</v>
      </c>
      <c r="B398" s="419" t="s">
        <v>460</v>
      </c>
      <c r="C398" s="417">
        <v>28.15</v>
      </c>
      <c r="D398" s="418">
        <v>28.150000000000002</v>
      </c>
      <c r="E398" s="418">
        <v>28.000000000000004</v>
      </c>
      <c r="F398" s="418">
        <v>27.85</v>
      </c>
      <c r="G398" s="418">
        <v>27.700000000000003</v>
      </c>
      <c r="H398" s="418">
        <v>28.300000000000004</v>
      </c>
      <c r="I398" s="418">
        <v>28.450000000000003</v>
      </c>
      <c r="J398" s="418">
        <v>28.600000000000005</v>
      </c>
      <c r="K398" s="417">
        <v>28.3</v>
      </c>
      <c r="L398" s="417">
        <v>28</v>
      </c>
      <c r="M398" s="417">
        <v>11.47282</v>
      </c>
    </row>
    <row r="399" spans="1:13">
      <c r="A399" s="245">
        <v>389</v>
      </c>
      <c r="B399" s="419" t="s">
        <v>461</v>
      </c>
      <c r="C399" s="417">
        <v>2629.05</v>
      </c>
      <c r="D399" s="418">
        <v>2636.0666666666666</v>
      </c>
      <c r="E399" s="418">
        <v>2598.0333333333333</v>
      </c>
      <c r="F399" s="418">
        <v>2567.0166666666669</v>
      </c>
      <c r="G399" s="418">
        <v>2528.9833333333336</v>
      </c>
      <c r="H399" s="418">
        <v>2667.083333333333</v>
      </c>
      <c r="I399" s="418">
        <v>2705.1166666666659</v>
      </c>
      <c r="J399" s="418">
        <v>2736.1333333333328</v>
      </c>
      <c r="K399" s="417">
        <v>2674.1</v>
      </c>
      <c r="L399" s="417">
        <v>2605.0500000000002</v>
      </c>
      <c r="M399" s="417">
        <v>0.17741000000000001</v>
      </c>
    </row>
    <row r="400" spans="1:13">
      <c r="A400" s="245">
        <v>390</v>
      </c>
      <c r="B400" s="419" t="s">
        <v>172</v>
      </c>
      <c r="C400" s="417">
        <v>7577.5</v>
      </c>
      <c r="D400" s="418">
        <v>7564.583333333333</v>
      </c>
      <c r="E400" s="418">
        <v>7519.1666666666661</v>
      </c>
      <c r="F400" s="418">
        <v>7460.833333333333</v>
      </c>
      <c r="G400" s="418">
        <v>7415.4166666666661</v>
      </c>
      <c r="H400" s="418">
        <v>7622.9166666666661</v>
      </c>
      <c r="I400" s="418">
        <v>7668.3333333333321</v>
      </c>
      <c r="J400" s="418">
        <v>7726.6666666666661</v>
      </c>
      <c r="K400" s="417">
        <v>7610</v>
      </c>
      <c r="L400" s="417">
        <v>7506.25</v>
      </c>
      <c r="M400" s="417">
        <v>0.79371999999999998</v>
      </c>
    </row>
    <row r="401" spans="1:13">
      <c r="A401" s="245">
        <v>391</v>
      </c>
      <c r="B401" s="419" t="s">
        <v>462</v>
      </c>
      <c r="C401" s="417">
        <v>7728.5</v>
      </c>
      <c r="D401" s="418">
        <v>7721.833333333333</v>
      </c>
      <c r="E401" s="418">
        <v>7686.6666666666661</v>
      </c>
      <c r="F401" s="418">
        <v>7644.833333333333</v>
      </c>
      <c r="G401" s="418">
        <v>7609.6666666666661</v>
      </c>
      <c r="H401" s="418">
        <v>7763.6666666666661</v>
      </c>
      <c r="I401" s="418">
        <v>7798.8333333333321</v>
      </c>
      <c r="J401" s="418">
        <v>7840.6666666666661</v>
      </c>
      <c r="K401" s="417">
        <v>7757</v>
      </c>
      <c r="L401" s="417">
        <v>7680</v>
      </c>
      <c r="M401" s="417">
        <v>0.17282</v>
      </c>
    </row>
    <row r="402" spans="1:13">
      <c r="A402" s="245">
        <v>392</v>
      </c>
      <c r="B402" s="419" t="s">
        <v>463</v>
      </c>
      <c r="C402" s="417">
        <v>5447.95</v>
      </c>
      <c r="D402" s="418">
        <v>5464.2666666666664</v>
      </c>
      <c r="E402" s="418">
        <v>5403.6833333333325</v>
      </c>
      <c r="F402" s="418">
        <v>5359.4166666666661</v>
      </c>
      <c r="G402" s="418">
        <v>5298.8333333333321</v>
      </c>
      <c r="H402" s="418">
        <v>5508.5333333333328</v>
      </c>
      <c r="I402" s="418">
        <v>5569.1166666666668</v>
      </c>
      <c r="J402" s="418">
        <v>5613.3833333333332</v>
      </c>
      <c r="K402" s="417">
        <v>5524.85</v>
      </c>
      <c r="L402" s="417">
        <v>5420</v>
      </c>
      <c r="M402" s="417">
        <v>6.225E-2</v>
      </c>
    </row>
    <row r="403" spans="1:13">
      <c r="A403" s="245">
        <v>393</v>
      </c>
      <c r="B403" s="419" t="s">
        <v>739</v>
      </c>
      <c r="C403" s="417">
        <v>128.15</v>
      </c>
      <c r="D403" s="418">
        <v>128.41666666666669</v>
      </c>
      <c r="E403" s="418">
        <v>124.03333333333336</v>
      </c>
      <c r="F403" s="418">
        <v>119.91666666666667</v>
      </c>
      <c r="G403" s="418">
        <v>115.53333333333335</v>
      </c>
      <c r="H403" s="418">
        <v>132.53333333333336</v>
      </c>
      <c r="I403" s="418">
        <v>136.91666666666669</v>
      </c>
      <c r="J403" s="418">
        <v>141.03333333333339</v>
      </c>
      <c r="K403" s="417">
        <v>132.80000000000001</v>
      </c>
      <c r="L403" s="417">
        <v>124.3</v>
      </c>
      <c r="M403" s="417">
        <v>25.515350000000002</v>
      </c>
    </row>
    <row r="404" spans="1:13">
      <c r="A404" s="245">
        <v>394</v>
      </c>
      <c r="B404" s="419" t="s">
        <v>741</v>
      </c>
      <c r="C404" s="417">
        <v>277.25</v>
      </c>
      <c r="D404" s="418">
        <v>277.25</v>
      </c>
      <c r="E404" s="418">
        <v>272.10000000000002</v>
      </c>
      <c r="F404" s="418">
        <v>266.95000000000005</v>
      </c>
      <c r="G404" s="418">
        <v>261.80000000000007</v>
      </c>
      <c r="H404" s="418">
        <v>282.39999999999998</v>
      </c>
      <c r="I404" s="418">
        <v>287.54999999999995</v>
      </c>
      <c r="J404" s="418">
        <v>292.69999999999993</v>
      </c>
      <c r="K404" s="417">
        <v>282.39999999999998</v>
      </c>
      <c r="L404" s="417">
        <v>272.10000000000002</v>
      </c>
      <c r="M404" s="417">
        <v>11.222060000000001</v>
      </c>
    </row>
    <row r="405" spans="1:13">
      <c r="A405" s="245">
        <v>395</v>
      </c>
      <c r="B405" s="419" t="s">
        <v>894</v>
      </c>
      <c r="C405" s="417">
        <v>359.9</v>
      </c>
      <c r="D405" s="418">
        <v>359.98333333333329</v>
      </c>
      <c r="E405" s="418">
        <v>356.06666666666661</v>
      </c>
      <c r="F405" s="418">
        <v>352.23333333333329</v>
      </c>
      <c r="G405" s="418">
        <v>348.31666666666661</v>
      </c>
      <c r="H405" s="418">
        <v>363.81666666666661</v>
      </c>
      <c r="I405" s="418">
        <v>367.73333333333323</v>
      </c>
      <c r="J405" s="418">
        <v>371.56666666666661</v>
      </c>
      <c r="K405" s="417">
        <v>363.9</v>
      </c>
      <c r="L405" s="417">
        <v>356.15</v>
      </c>
      <c r="M405" s="417">
        <v>0.96589000000000003</v>
      </c>
    </row>
    <row r="406" spans="1:13">
      <c r="A406" s="245">
        <v>396</v>
      </c>
      <c r="B406" s="419" t="s">
        <v>465</v>
      </c>
      <c r="C406" s="417">
        <v>2318.9499999999998</v>
      </c>
      <c r="D406" s="418">
        <v>2335.2666666666664</v>
      </c>
      <c r="E406" s="418">
        <v>2236.5333333333328</v>
      </c>
      <c r="F406" s="418">
        <v>2154.1166666666663</v>
      </c>
      <c r="G406" s="418">
        <v>2055.3833333333328</v>
      </c>
      <c r="H406" s="418">
        <v>2417.6833333333329</v>
      </c>
      <c r="I406" s="418">
        <v>2516.4166666666665</v>
      </c>
      <c r="J406" s="418">
        <v>2598.833333333333</v>
      </c>
      <c r="K406" s="417">
        <v>2434</v>
      </c>
      <c r="L406" s="417">
        <v>2252.85</v>
      </c>
      <c r="M406" s="417">
        <v>0.49323</v>
      </c>
    </row>
    <row r="407" spans="1:13">
      <c r="A407" s="245">
        <v>397</v>
      </c>
      <c r="B407" s="419" t="s">
        <v>466</v>
      </c>
      <c r="C407" s="417">
        <v>538.04999999999995</v>
      </c>
      <c r="D407" s="418">
        <v>540.31666666666672</v>
      </c>
      <c r="E407" s="418">
        <v>532.93333333333339</v>
      </c>
      <c r="F407" s="418">
        <v>527.81666666666672</v>
      </c>
      <c r="G407" s="418">
        <v>520.43333333333339</v>
      </c>
      <c r="H407" s="418">
        <v>545.43333333333339</v>
      </c>
      <c r="I407" s="418">
        <v>552.81666666666683</v>
      </c>
      <c r="J407" s="418">
        <v>557.93333333333339</v>
      </c>
      <c r="K407" s="417">
        <v>547.70000000000005</v>
      </c>
      <c r="L407" s="417">
        <v>535.20000000000005</v>
      </c>
      <c r="M407" s="417">
        <v>1.66255</v>
      </c>
    </row>
    <row r="408" spans="1:13">
      <c r="A408" s="245">
        <v>398</v>
      </c>
      <c r="B408" s="419" t="s">
        <v>740</v>
      </c>
      <c r="C408" s="417">
        <v>108.65</v>
      </c>
      <c r="D408" s="418">
        <v>108.80000000000001</v>
      </c>
      <c r="E408" s="418">
        <v>107.15000000000002</v>
      </c>
      <c r="F408" s="418">
        <v>105.65</v>
      </c>
      <c r="G408" s="418">
        <v>104.00000000000001</v>
      </c>
      <c r="H408" s="418">
        <v>110.30000000000003</v>
      </c>
      <c r="I408" s="418">
        <v>111.95</v>
      </c>
      <c r="J408" s="418">
        <v>113.45000000000003</v>
      </c>
      <c r="K408" s="417">
        <v>110.45</v>
      </c>
      <c r="L408" s="417">
        <v>107.3</v>
      </c>
      <c r="M408" s="417">
        <v>18.306329999999999</v>
      </c>
    </row>
    <row r="409" spans="1:13">
      <c r="A409" s="245">
        <v>399</v>
      </c>
      <c r="B409" s="419" t="s">
        <v>467</v>
      </c>
      <c r="C409" s="417">
        <v>247.8</v>
      </c>
      <c r="D409" s="418">
        <v>249.01666666666665</v>
      </c>
      <c r="E409" s="418">
        <v>243.0333333333333</v>
      </c>
      <c r="F409" s="418">
        <v>238.26666666666665</v>
      </c>
      <c r="G409" s="418">
        <v>232.2833333333333</v>
      </c>
      <c r="H409" s="418">
        <v>253.7833333333333</v>
      </c>
      <c r="I409" s="418">
        <v>259.76666666666665</v>
      </c>
      <c r="J409" s="418">
        <v>264.5333333333333</v>
      </c>
      <c r="K409" s="417">
        <v>255</v>
      </c>
      <c r="L409" s="417">
        <v>244.25</v>
      </c>
      <c r="M409" s="417">
        <v>4.2175799999999999</v>
      </c>
    </row>
    <row r="410" spans="1:13">
      <c r="A410" s="245">
        <v>400</v>
      </c>
      <c r="B410" s="419" t="s">
        <v>170</v>
      </c>
      <c r="C410" s="417">
        <v>27547</v>
      </c>
      <c r="D410" s="418">
        <v>27610.183333333334</v>
      </c>
      <c r="E410" s="418">
        <v>27106.26666666667</v>
      </c>
      <c r="F410" s="418">
        <v>26665.533333333336</v>
      </c>
      <c r="G410" s="418">
        <v>26161.616666666672</v>
      </c>
      <c r="H410" s="418">
        <v>28050.916666666668</v>
      </c>
      <c r="I410" s="418">
        <v>28554.833333333332</v>
      </c>
      <c r="J410" s="418">
        <v>28995.566666666666</v>
      </c>
      <c r="K410" s="417">
        <v>28114.1</v>
      </c>
      <c r="L410" s="417">
        <v>27169.45</v>
      </c>
      <c r="M410" s="417">
        <v>0.78837999999999997</v>
      </c>
    </row>
    <row r="411" spans="1:13">
      <c r="A411" s="245">
        <v>401</v>
      </c>
      <c r="B411" s="419" t="s">
        <v>468</v>
      </c>
      <c r="C411" s="417">
        <v>1734.55</v>
      </c>
      <c r="D411" s="418">
        <v>1780.4666666666665</v>
      </c>
      <c r="E411" s="418">
        <v>1664.4833333333329</v>
      </c>
      <c r="F411" s="418">
        <v>1594.4166666666665</v>
      </c>
      <c r="G411" s="418">
        <v>1478.4333333333329</v>
      </c>
      <c r="H411" s="418">
        <v>1850.5333333333328</v>
      </c>
      <c r="I411" s="418">
        <v>1966.5166666666664</v>
      </c>
      <c r="J411" s="418">
        <v>2036.5833333333328</v>
      </c>
      <c r="K411" s="417">
        <v>1896.45</v>
      </c>
      <c r="L411" s="417">
        <v>1710.4</v>
      </c>
      <c r="M411" s="417">
        <v>0.83135999999999999</v>
      </c>
    </row>
    <row r="412" spans="1:13">
      <c r="A412" s="245">
        <v>402</v>
      </c>
      <c r="B412" s="419" t="s">
        <v>173</v>
      </c>
      <c r="C412" s="417">
        <v>1444.35</v>
      </c>
      <c r="D412" s="418">
        <v>1435.5333333333335</v>
      </c>
      <c r="E412" s="418">
        <v>1421.0666666666671</v>
      </c>
      <c r="F412" s="418">
        <v>1397.7833333333335</v>
      </c>
      <c r="G412" s="418">
        <v>1383.3166666666671</v>
      </c>
      <c r="H412" s="418">
        <v>1458.8166666666671</v>
      </c>
      <c r="I412" s="418">
        <v>1473.2833333333338</v>
      </c>
      <c r="J412" s="418">
        <v>1496.5666666666671</v>
      </c>
      <c r="K412" s="417">
        <v>1450</v>
      </c>
      <c r="L412" s="417">
        <v>1412.25</v>
      </c>
      <c r="M412" s="417">
        <v>15.821910000000001</v>
      </c>
    </row>
    <row r="413" spans="1:13">
      <c r="A413" s="245">
        <v>403</v>
      </c>
      <c r="B413" s="419" t="s">
        <v>171</v>
      </c>
      <c r="C413" s="417">
        <v>2011.7</v>
      </c>
      <c r="D413" s="418">
        <v>2016.5833333333333</v>
      </c>
      <c r="E413" s="418">
        <v>1999.2166666666665</v>
      </c>
      <c r="F413" s="418">
        <v>1986.7333333333331</v>
      </c>
      <c r="G413" s="418">
        <v>1969.3666666666663</v>
      </c>
      <c r="H413" s="418">
        <v>2029.0666666666666</v>
      </c>
      <c r="I413" s="418">
        <v>2046.4333333333334</v>
      </c>
      <c r="J413" s="418">
        <v>2058.916666666667</v>
      </c>
      <c r="K413" s="417">
        <v>2033.95</v>
      </c>
      <c r="L413" s="417">
        <v>2004.1</v>
      </c>
      <c r="M413" s="417">
        <v>1.97424</v>
      </c>
    </row>
    <row r="414" spans="1:13">
      <c r="A414" s="245">
        <v>404</v>
      </c>
      <c r="B414" s="419" t="s">
        <v>469</v>
      </c>
      <c r="C414" s="417">
        <v>516.95000000000005</v>
      </c>
      <c r="D414" s="418">
        <v>519.29999999999995</v>
      </c>
      <c r="E414" s="418">
        <v>502.94999999999993</v>
      </c>
      <c r="F414" s="418">
        <v>488.95</v>
      </c>
      <c r="G414" s="418">
        <v>472.59999999999997</v>
      </c>
      <c r="H414" s="418">
        <v>533.29999999999995</v>
      </c>
      <c r="I414" s="418">
        <v>549.64999999999986</v>
      </c>
      <c r="J414" s="418">
        <v>563.64999999999986</v>
      </c>
      <c r="K414" s="417">
        <v>535.65</v>
      </c>
      <c r="L414" s="417">
        <v>505.3</v>
      </c>
      <c r="M414" s="417">
        <v>38.421869999999998</v>
      </c>
    </row>
    <row r="415" spans="1:13">
      <c r="A415" s="245">
        <v>405</v>
      </c>
      <c r="B415" s="419" t="s">
        <v>470</v>
      </c>
      <c r="C415" s="417">
        <v>1606.95</v>
      </c>
      <c r="D415" s="418">
        <v>1604.8833333333332</v>
      </c>
      <c r="E415" s="418">
        <v>1594.7666666666664</v>
      </c>
      <c r="F415" s="418">
        <v>1582.5833333333333</v>
      </c>
      <c r="G415" s="418">
        <v>1572.4666666666665</v>
      </c>
      <c r="H415" s="418">
        <v>1617.0666666666664</v>
      </c>
      <c r="I415" s="418">
        <v>1627.1833333333332</v>
      </c>
      <c r="J415" s="418">
        <v>1639.3666666666663</v>
      </c>
      <c r="K415" s="417">
        <v>1615</v>
      </c>
      <c r="L415" s="417">
        <v>1592.7</v>
      </c>
      <c r="M415" s="417">
        <v>0.21709999999999999</v>
      </c>
    </row>
    <row r="416" spans="1:13">
      <c r="A416" s="245">
        <v>406</v>
      </c>
      <c r="B416" s="419" t="s">
        <v>742</v>
      </c>
      <c r="C416" s="417">
        <v>1682.25</v>
      </c>
      <c r="D416" s="418">
        <v>1689.75</v>
      </c>
      <c r="E416" s="418">
        <v>1669.5</v>
      </c>
      <c r="F416" s="418">
        <v>1656.75</v>
      </c>
      <c r="G416" s="418">
        <v>1636.5</v>
      </c>
      <c r="H416" s="418">
        <v>1702.5</v>
      </c>
      <c r="I416" s="418">
        <v>1722.75</v>
      </c>
      <c r="J416" s="418">
        <v>1735.5</v>
      </c>
      <c r="K416" s="417">
        <v>1710</v>
      </c>
      <c r="L416" s="417">
        <v>1677</v>
      </c>
      <c r="M416" s="417">
        <v>0.44201000000000001</v>
      </c>
    </row>
    <row r="417" spans="1:13">
      <c r="A417" s="245">
        <v>407</v>
      </c>
      <c r="B417" s="419" t="s">
        <v>471</v>
      </c>
      <c r="C417" s="417">
        <v>735.8</v>
      </c>
      <c r="D417" s="418">
        <v>736.94999999999993</v>
      </c>
      <c r="E417" s="418">
        <v>728.84999999999991</v>
      </c>
      <c r="F417" s="418">
        <v>721.9</v>
      </c>
      <c r="G417" s="418">
        <v>713.8</v>
      </c>
      <c r="H417" s="418">
        <v>743.89999999999986</v>
      </c>
      <c r="I417" s="418">
        <v>752</v>
      </c>
      <c r="J417" s="418">
        <v>758.94999999999982</v>
      </c>
      <c r="K417" s="417">
        <v>745.05</v>
      </c>
      <c r="L417" s="417">
        <v>730</v>
      </c>
      <c r="M417" s="417">
        <v>0.54591999999999996</v>
      </c>
    </row>
    <row r="418" spans="1:13">
      <c r="A418" s="245">
        <v>408</v>
      </c>
      <c r="B418" s="419" t="s">
        <v>895</v>
      </c>
      <c r="C418" s="417">
        <v>720.45</v>
      </c>
      <c r="D418" s="418">
        <v>719.0333333333333</v>
      </c>
      <c r="E418" s="418">
        <v>701.41666666666663</v>
      </c>
      <c r="F418" s="418">
        <v>682.38333333333333</v>
      </c>
      <c r="G418" s="418">
        <v>664.76666666666665</v>
      </c>
      <c r="H418" s="418">
        <v>738.06666666666661</v>
      </c>
      <c r="I418" s="418">
        <v>755.68333333333339</v>
      </c>
      <c r="J418" s="418">
        <v>774.71666666666658</v>
      </c>
      <c r="K418" s="417">
        <v>736.65</v>
      </c>
      <c r="L418" s="417">
        <v>700</v>
      </c>
      <c r="M418" s="417">
        <v>3.03809</v>
      </c>
    </row>
    <row r="419" spans="1:13">
      <c r="A419" s="245">
        <v>409</v>
      </c>
      <c r="B419" s="419" t="s">
        <v>743</v>
      </c>
      <c r="C419" s="417">
        <v>78.349999999999994</v>
      </c>
      <c r="D419" s="418">
        <v>78.7</v>
      </c>
      <c r="E419" s="418">
        <v>77.800000000000011</v>
      </c>
      <c r="F419" s="418">
        <v>77.250000000000014</v>
      </c>
      <c r="G419" s="418">
        <v>76.350000000000023</v>
      </c>
      <c r="H419" s="418">
        <v>79.25</v>
      </c>
      <c r="I419" s="418">
        <v>80.150000000000006</v>
      </c>
      <c r="J419" s="418">
        <v>80.699999999999989</v>
      </c>
      <c r="K419" s="417">
        <v>79.599999999999994</v>
      </c>
      <c r="L419" s="417">
        <v>78.150000000000006</v>
      </c>
      <c r="M419" s="417">
        <v>24.76408</v>
      </c>
    </row>
    <row r="420" spans="1:13">
      <c r="A420" s="245">
        <v>410</v>
      </c>
      <c r="B420" s="419" t="s">
        <v>472</v>
      </c>
      <c r="C420" s="417">
        <v>112.45</v>
      </c>
      <c r="D420" s="418">
        <v>111.93333333333334</v>
      </c>
      <c r="E420" s="418">
        <v>110.41666666666667</v>
      </c>
      <c r="F420" s="418">
        <v>108.38333333333334</v>
      </c>
      <c r="G420" s="418">
        <v>106.86666666666667</v>
      </c>
      <c r="H420" s="418">
        <v>113.96666666666667</v>
      </c>
      <c r="I420" s="418">
        <v>115.48333333333332</v>
      </c>
      <c r="J420" s="418">
        <v>117.51666666666667</v>
      </c>
      <c r="K420" s="417">
        <v>113.45</v>
      </c>
      <c r="L420" s="417">
        <v>109.9</v>
      </c>
      <c r="M420" s="417">
        <v>5.0823099999999997</v>
      </c>
    </row>
    <row r="421" spans="1:13">
      <c r="A421" s="245">
        <v>411</v>
      </c>
      <c r="B421" s="419" t="s">
        <v>169</v>
      </c>
      <c r="C421" s="417">
        <v>432.85</v>
      </c>
      <c r="D421" s="418">
        <v>431.4666666666667</v>
      </c>
      <c r="E421" s="418">
        <v>428.93333333333339</v>
      </c>
      <c r="F421" s="418">
        <v>425.01666666666671</v>
      </c>
      <c r="G421" s="418">
        <v>422.48333333333341</v>
      </c>
      <c r="H421" s="418">
        <v>435.38333333333338</v>
      </c>
      <c r="I421" s="418">
        <v>437.91666666666669</v>
      </c>
      <c r="J421" s="418">
        <v>441.83333333333337</v>
      </c>
      <c r="K421" s="417">
        <v>434</v>
      </c>
      <c r="L421" s="417">
        <v>427.55</v>
      </c>
      <c r="M421" s="417">
        <v>144.73774</v>
      </c>
    </row>
    <row r="422" spans="1:13">
      <c r="A422" s="245">
        <v>412</v>
      </c>
      <c r="B422" s="419" t="s">
        <v>168</v>
      </c>
      <c r="C422" s="417">
        <v>128.1</v>
      </c>
      <c r="D422" s="418">
        <v>126.51666666666665</v>
      </c>
      <c r="E422" s="418">
        <v>123.33333333333331</v>
      </c>
      <c r="F422" s="418">
        <v>118.56666666666666</v>
      </c>
      <c r="G422" s="418">
        <v>115.38333333333333</v>
      </c>
      <c r="H422" s="418">
        <v>131.2833333333333</v>
      </c>
      <c r="I422" s="418">
        <v>134.46666666666664</v>
      </c>
      <c r="J422" s="418">
        <v>139.23333333333329</v>
      </c>
      <c r="K422" s="417">
        <v>129.69999999999999</v>
      </c>
      <c r="L422" s="417">
        <v>121.75</v>
      </c>
      <c r="M422" s="417">
        <v>702.66323999999997</v>
      </c>
    </row>
    <row r="423" spans="1:13">
      <c r="A423" s="245">
        <v>413</v>
      </c>
      <c r="B423" s="419" t="s">
        <v>745</v>
      </c>
      <c r="C423" s="417">
        <v>273.55</v>
      </c>
      <c r="D423" s="418">
        <v>273.93333333333334</v>
      </c>
      <c r="E423" s="418">
        <v>268.06666666666666</v>
      </c>
      <c r="F423" s="418">
        <v>262.58333333333331</v>
      </c>
      <c r="G423" s="418">
        <v>256.71666666666664</v>
      </c>
      <c r="H423" s="418">
        <v>279.41666666666669</v>
      </c>
      <c r="I423" s="418">
        <v>285.28333333333336</v>
      </c>
      <c r="J423" s="418">
        <v>290.76666666666671</v>
      </c>
      <c r="K423" s="417">
        <v>279.8</v>
      </c>
      <c r="L423" s="417">
        <v>268.45</v>
      </c>
      <c r="M423" s="417">
        <v>11.780749999999999</v>
      </c>
    </row>
    <row r="424" spans="1:13">
      <c r="A424" s="245">
        <v>414</v>
      </c>
      <c r="B424" s="419" t="s">
        <v>809</v>
      </c>
      <c r="C424" s="417">
        <v>277.8</v>
      </c>
      <c r="D424" s="418">
        <v>278.21666666666664</v>
      </c>
      <c r="E424" s="418">
        <v>274.73333333333329</v>
      </c>
      <c r="F424" s="418">
        <v>271.66666666666663</v>
      </c>
      <c r="G424" s="418">
        <v>268.18333333333328</v>
      </c>
      <c r="H424" s="418">
        <v>281.2833333333333</v>
      </c>
      <c r="I424" s="418">
        <v>284.76666666666665</v>
      </c>
      <c r="J424" s="418">
        <v>287.83333333333331</v>
      </c>
      <c r="K424" s="417">
        <v>281.7</v>
      </c>
      <c r="L424" s="417">
        <v>275.14999999999998</v>
      </c>
      <c r="M424" s="417">
        <v>3.4308200000000002</v>
      </c>
    </row>
    <row r="425" spans="1:13">
      <c r="A425" s="245">
        <v>415</v>
      </c>
      <c r="B425" s="419" t="s">
        <v>174</v>
      </c>
      <c r="C425" s="417">
        <v>783.95</v>
      </c>
      <c r="D425" s="418">
        <v>786.68333333333339</v>
      </c>
      <c r="E425" s="418">
        <v>775.71666666666681</v>
      </c>
      <c r="F425" s="418">
        <v>767.48333333333346</v>
      </c>
      <c r="G425" s="418">
        <v>756.51666666666688</v>
      </c>
      <c r="H425" s="418">
        <v>794.91666666666674</v>
      </c>
      <c r="I425" s="418">
        <v>805.88333333333344</v>
      </c>
      <c r="J425" s="418">
        <v>814.11666666666667</v>
      </c>
      <c r="K425" s="417">
        <v>797.65</v>
      </c>
      <c r="L425" s="417">
        <v>778.45</v>
      </c>
      <c r="M425" s="417">
        <v>2.34931</v>
      </c>
    </row>
    <row r="426" spans="1:13">
      <c r="A426" s="245">
        <v>416</v>
      </c>
      <c r="B426" s="419" t="s">
        <v>473</v>
      </c>
      <c r="C426" s="417">
        <v>759.9</v>
      </c>
      <c r="D426" s="418">
        <v>759.66666666666663</v>
      </c>
      <c r="E426" s="418">
        <v>737.63333333333321</v>
      </c>
      <c r="F426" s="418">
        <v>715.36666666666656</v>
      </c>
      <c r="G426" s="418">
        <v>693.33333333333314</v>
      </c>
      <c r="H426" s="418">
        <v>781.93333333333328</v>
      </c>
      <c r="I426" s="418">
        <v>803.96666666666681</v>
      </c>
      <c r="J426" s="418">
        <v>826.23333333333335</v>
      </c>
      <c r="K426" s="417">
        <v>781.7</v>
      </c>
      <c r="L426" s="417">
        <v>737.4</v>
      </c>
      <c r="M426" s="417">
        <v>6.06738</v>
      </c>
    </row>
    <row r="427" spans="1:13">
      <c r="A427" s="245">
        <v>417</v>
      </c>
      <c r="B427" s="419" t="s">
        <v>771</v>
      </c>
      <c r="C427" s="417">
        <v>434.65</v>
      </c>
      <c r="D427" s="418">
        <v>431.33333333333331</v>
      </c>
      <c r="E427" s="418">
        <v>423.96666666666664</v>
      </c>
      <c r="F427" s="418">
        <v>413.2833333333333</v>
      </c>
      <c r="G427" s="418">
        <v>405.91666666666663</v>
      </c>
      <c r="H427" s="418">
        <v>442.01666666666665</v>
      </c>
      <c r="I427" s="418">
        <v>449.38333333333333</v>
      </c>
      <c r="J427" s="418">
        <v>460.06666666666666</v>
      </c>
      <c r="K427" s="417">
        <v>438.7</v>
      </c>
      <c r="L427" s="417">
        <v>420.65</v>
      </c>
      <c r="M427" s="417">
        <v>16.59778</v>
      </c>
    </row>
    <row r="428" spans="1:13">
      <c r="A428" s="245">
        <v>418</v>
      </c>
      <c r="B428" s="419" t="s">
        <v>474</v>
      </c>
      <c r="C428" s="417">
        <v>246.25</v>
      </c>
      <c r="D428" s="418">
        <v>244.31666666666669</v>
      </c>
      <c r="E428" s="418">
        <v>237.93333333333339</v>
      </c>
      <c r="F428" s="418">
        <v>229.6166666666667</v>
      </c>
      <c r="G428" s="418">
        <v>223.23333333333341</v>
      </c>
      <c r="H428" s="418">
        <v>252.63333333333338</v>
      </c>
      <c r="I428" s="418">
        <v>259.01666666666665</v>
      </c>
      <c r="J428" s="418">
        <v>267.33333333333337</v>
      </c>
      <c r="K428" s="417">
        <v>250.7</v>
      </c>
      <c r="L428" s="417">
        <v>236</v>
      </c>
      <c r="M428" s="417">
        <v>28.328869999999998</v>
      </c>
    </row>
    <row r="429" spans="1:13">
      <c r="A429" s="245">
        <v>419</v>
      </c>
      <c r="B429" s="419" t="s">
        <v>175</v>
      </c>
      <c r="C429" s="417">
        <v>680.1</v>
      </c>
      <c r="D429" s="418">
        <v>676.06666666666661</v>
      </c>
      <c r="E429" s="418">
        <v>670.13333333333321</v>
      </c>
      <c r="F429" s="418">
        <v>660.16666666666663</v>
      </c>
      <c r="G429" s="418">
        <v>654.23333333333323</v>
      </c>
      <c r="H429" s="418">
        <v>686.03333333333319</v>
      </c>
      <c r="I429" s="418">
        <v>691.96666666666658</v>
      </c>
      <c r="J429" s="418">
        <v>701.93333333333317</v>
      </c>
      <c r="K429" s="417">
        <v>682</v>
      </c>
      <c r="L429" s="417">
        <v>666.1</v>
      </c>
      <c r="M429" s="417">
        <v>25.76763</v>
      </c>
    </row>
    <row r="430" spans="1:13">
      <c r="A430" s="245">
        <v>420</v>
      </c>
      <c r="B430" s="419" t="s">
        <v>176</v>
      </c>
      <c r="C430" s="417">
        <v>523.45000000000005</v>
      </c>
      <c r="D430" s="418">
        <v>526.05000000000007</v>
      </c>
      <c r="E430" s="418">
        <v>519.50000000000011</v>
      </c>
      <c r="F430" s="418">
        <v>515.55000000000007</v>
      </c>
      <c r="G430" s="418">
        <v>509.00000000000011</v>
      </c>
      <c r="H430" s="418">
        <v>530.00000000000011</v>
      </c>
      <c r="I430" s="418">
        <v>536.55000000000007</v>
      </c>
      <c r="J430" s="418">
        <v>540.50000000000011</v>
      </c>
      <c r="K430" s="417">
        <v>532.6</v>
      </c>
      <c r="L430" s="417">
        <v>522.1</v>
      </c>
      <c r="M430" s="417">
        <v>10.98217</v>
      </c>
    </row>
    <row r="431" spans="1:13">
      <c r="A431" s="245">
        <v>421</v>
      </c>
      <c r="B431" s="419" t="s">
        <v>896</v>
      </c>
      <c r="C431" s="417">
        <v>3390.15</v>
      </c>
      <c r="D431" s="418">
        <v>3404.0499999999997</v>
      </c>
      <c r="E431" s="418">
        <v>3368.0999999999995</v>
      </c>
      <c r="F431" s="418">
        <v>3346.0499999999997</v>
      </c>
      <c r="G431" s="418">
        <v>3310.0999999999995</v>
      </c>
      <c r="H431" s="418">
        <v>3426.0999999999995</v>
      </c>
      <c r="I431" s="418">
        <v>3462.0499999999993</v>
      </c>
      <c r="J431" s="418">
        <v>3484.0999999999995</v>
      </c>
      <c r="K431" s="417">
        <v>3440</v>
      </c>
      <c r="L431" s="417">
        <v>3382</v>
      </c>
      <c r="M431" s="417">
        <v>2.4330000000000001E-2</v>
      </c>
    </row>
    <row r="432" spans="1:13">
      <c r="A432" s="245">
        <v>422</v>
      </c>
      <c r="B432" s="419" t="s">
        <v>475</v>
      </c>
      <c r="C432" s="417">
        <v>2664.35</v>
      </c>
      <c r="D432" s="418">
        <v>2630.9666666666667</v>
      </c>
      <c r="E432" s="418">
        <v>2596.9333333333334</v>
      </c>
      <c r="F432" s="418">
        <v>2529.5166666666669</v>
      </c>
      <c r="G432" s="418">
        <v>2495.4833333333336</v>
      </c>
      <c r="H432" s="418">
        <v>2698.3833333333332</v>
      </c>
      <c r="I432" s="418">
        <v>2732.416666666667</v>
      </c>
      <c r="J432" s="418">
        <v>2799.833333333333</v>
      </c>
      <c r="K432" s="417">
        <v>2665</v>
      </c>
      <c r="L432" s="417">
        <v>2563.5500000000002</v>
      </c>
      <c r="M432" s="417">
        <v>0.13253000000000001</v>
      </c>
    </row>
    <row r="433" spans="1:13">
      <c r="A433" s="245">
        <v>423</v>
      </c>
      <c r="B433" s="419" t="s">
        <v>476</v>
      </c>
      <c r="C433" s="417">
        <v>794.25</v>
      </c>
      <c r="D433" s="418">
        <v>797.6</v>
      </c>
      <c r="E433" s="418">
        <v>786.85</v>
      </c>
      <c r="F433" s="418">
        <v>779.45</v>
      </c>
      <c r="G433" s="418">
        <v>768.7</v>
      </c>
      <c r="H433" s="418">
        <v>805</v>
      </c>
      <c r="I433" s="418">
        <v>815.75</v>
      </c>
      <c r="J433" s="418">
        <v>823.15</v>
      </c>
      <c r="K433" s="417">
        <v>808.35</v>
      </c>
      <c r="L433" s="417">
        <v>790.2</v>
      </c>
      <c r="M433" s="417">
        <v>0.50470999999999999</v>
      </c>
    </row>
    <row r="434" spans="1:13">
      <c r="A434" s="245">
        <v>424</v>
      </c>
      <c r="B434" s="419" t="s">
        <v>477</v>
      </c>
      <c r="C434" s="417">
        <v>306.95</v>
      </c>
      <c r="D434" s="418">
        <v>306.5333333333333</v>
      </c>
      <c r="E434" s="418">
        <v>303.41666666666663</v>
      </c>
      <c r="F434" s="418">
        <v>299.88333333333333</v>
      </c>
      <c r="G434" s="418">
        <v>296.76666666666665</v>
      </c>
      <c r="H434" s="418">
        <v>310.06666666666661</v>
      </c>
      <c r="I434" s="418">
        <v>313.18333333333328</v>
      </c>
      <c r="J434" s="418">
        <v>316.71666666666658</v>
      </c>
      <c r="K434" s="417">
        <v>309.64999999999998</v>
      </c>
      <c r="L434" s="417">
        <v>303</v>
      </c>
      <c r="M434" s="417">
        <v>4.6780499999999998</v>
      </c>
    </row>
    <row r="435" spans="1:13">
      <c r="A435" s="245">
        <v>425</v>
      </c>
      <c r="B435" s="419" t="s">
        <v>478</v>
      </c>
      <c r="C435" s="417">
        <v>285.39999999999998</v>
      </c>
      <c r="D435" s="418">
        <v>285.81666666666666</v>
      </c>
      <c r="E435" s="418">
        <v>283.68333333333334</v>
      </c>
      <c r="F435" s="418">
        <v>281.9666666666667</v>
      </c>
      <c r="G435" s="418">
        <v>279.83333333333337</v>
      </c>
      <c r="H435" s="418">
        <v>287.5333333333333</v>
      </c>
      <c r="I435" s="418">
        <v>289.66666666666663</v>
      </c>
      <c r="J435" s="418">
        <v>291.38333333333327</v>
      </c>
      <c r="K435" s="417">
        <v>287.95</v>
      </c>
      <c r="L435" s="417">
        <v>284.10000000000002</v>
      </c>
      <c r="M435" s="417">
        <v>0.95852000000000004</v>
      </c>
    </row>
    <row r="436" spans="1:13">
      <c r="A436" s="245">
        <v>426</v>
      </c>
      <c r="B436" s="419" t="s">
        <v>479</v>
      </c>
      <c r="C436" s="417">
        <v>2173.5500000000002</v>
      </c>
      <c r="D436" s="418">
        <v>2167.1833333333334</v>
      </c>
      <c r="E436" s="418">
        <v>2154.3666666666668</v>
      </c>
      <c r="F436" s="418">
        <v>2135.1833333333334</v>
      </c>
      <c r="G436" s="418">
        <v>2122.3666666666668</v>
      </c>
      <c r="H436" s="418">
        <v>2186.3666666666668</v>
      </c>
      <c r="I436" s="418">
        <v>2199.1833333333334</v>
      </c>
      <c r="J436" s="418">
        <v>2218.3666666666668</v>
      </c>
      <c r="K436" s="417">
        <v>2180</v>
      </c>
      <c r="L436" s="417">
        <v>2148</v>
      </c>
      <c r="M436" s="417">
        <v>0.71718999999999999</v>
      </c>
    </row>
    <row r="437" spans="1:13">
      <c r="A437" s="245">
        <v>427</v>
      </c>
      <c r="B437" s="419" t="s">
        <v>744</v>
      </c>
      <c r="C437" s="417">
        <v>709.95</v>
      </c>
      <c r="D437" s="418">
        <v>708.68333333333339</v>
      </c>
      <c r="E437" s="418">
        <v>697.36666666666679</v>
      </c>
      <c r="F437" s="418">
        <v>684.78333333333342</v>
      </c>
      <c r="G437" s="418">
        <v>673.46666666666681</v>
      </c>
      <c r="H437" s="418">
        <v>721.26666666666677</v>
      </c>
      <c r="I437" s="418">
        <v>732.58333333333337</v>
      </c>
      <c r="J437" s="418">
        <v>745.16666666666674</v>
      </c>
      <c r="K437" s="417">
        <v>720</v>
      </c>
      <c r="L437" s="417">
        <v>696.1</v>
      </c>
      <c r="M437" s="417">
        <v>0.74809000000000003</v>
      </c>
    </row>
    <row r="438" spans="1:13">
      <c r="A438" s="245">
        <v>428</v>
      </c>
      <c r="B438" s="419" t="s">
        <v>791</v>
      </c>
      <c r="C438" s="417">
        <v>472.05</v>
      </c>
      <c r="D438" s="418">
        <v>471.63333333333338</v>
      </c>
      <c r="E438" s="418">
        <v>466.61666666666679</v>
      </c>
      <c r="F438" s="418">
        <v>461.18333333333339</v>
      </c>
      <c r="G438" s="418">
        <v>456.1666666666668</v>
      </c>
      <c r="H438" s="418">
        <v>477.06666666666678</v>
      </c>
      <c r="I438" s="418">
        <v>482.08333333333331</v>
      </c>
      <c r="J438" s="418">
        <v>487.51666666666677</v>
      </c>
      <c r="K438" s="417">
        <v>476.65</v>
      </c>
      <c r="L438" s="417">
        <v>466.2</v>
      </c>
      <c r="M438" s="417">
        <v>1.5831299999999999</v>
      </c>
    </row>
    <row r="439" spans="1:13">
      <c r="A439" s="245">
        <v>429</v>
      </c>
      <c r="B439" s="419" t="s">
        <v>480</v>
      </c>
      <c r="C439" s="417">
        <v>8.35</v>
      </c>
      <c r="D439" s="418">
        <v>8.4</v>
      </c>
      <c r="E439" s="418">
        <v>8.3000000000000007</v>
      </c>
      <c r="F439" s="418">
        <v>8.25</v>
      </c>
      <c r="G439" s="418">
        <v>8.15</v>
      </c>
      <c r="H439" s="418">
        <v>8.4500000000000011</v>
      </c>
      <c r="I439" s="418">
        <v>8.5499999999999989</v>
      </c>
      <c r="J439" s="418">
        <v>8.6000000000000014</v>
      </c>
      <c r="K439" s="417">
        <v>8.5</v>
      </c>
      <c r="L439" s="417">
        <v>8.35</v>
      </c>
      <c r="M439" s="417">
        <v>292.94864000000001</v>
      </c>
    </row>
    <row r="440" spans="1:13">
      <c r="A440" s="245">
        <v>430</v>
      </c>
      <c r="B440" s="419" t="s">
        <v>481</v>
      </c>
      <c r="C440" s="417">
        <v>140.65</v>
      </c>
      <c r="D440" s="418">
        <v>141</v>
      </c>
      <c r="E440" s="418">
        <v>138.80000000000001</v>
      </c>
      <c r="F440" s="418">
        <v>136.95000000000002</v>
      </c>
      <c r="G440" s="418">
        <v>134.75000000000003</v>
      </c>
      <c r="H440" s="418">
        <v>142.85</v>
      </c>
      <c r="I440" s="418">
        <v>145.04999999999998</v>
      </c>
      <c r="J440" s="418">
        <v>146.89999999999998</v>
      </c>
      <c r="K440" s="417">
        <v>143.19999999999999</v>
      </c>
      <c r="L440" s="417">
        <v>139.15</v>
      </c>
      <c r="M440" s="417">
        <v>1.11303</v>
      </c>
    </row>
    <row r="441" spans="1:13">
      <c r="A441" s="245">
        <v>431</v>
      </c>
      <c r="B441" s="419" t="s">
        <v>482</v>
      </c>
      <c r="C441" s="417">
        <v>1064.5999999999999</v>
      </c>
      <c r="D441" s="418">
        <v>1064.8666666666666</v>
      </c>
      <c r="E441" s="418">
        <v>1049.7333333333331</v>
      </c>
      <c r="F441" s="418">
        <v>1034.8666666666666</v>
      </c>
      <c r="G441" s="418">
        <v>1019.7333333333331</v>
      </c>
      <c r="H441" s="418">
        <v>1079.7333333333331</v>
      </c>
      <c r="I441" s="418">
        <v>1094.8666666666668</v>
      </c>
      <c r="J441" s="418">
        <v>1109.7333333333331</v>
      </c>
      <c r="K441" s="417">
        <v>1080</v>
      </c>
      <c r="L441" s="417">
        <v>1050</v>
      </c>
      <c r="M441" s="417">
        <v>2.5137299999999998</v>
      </c>
    </row>
    <row r="442" spans="1:13">
      <c r="A442" s="245">
        <v>432</v>
      </c>
      <c r="B442" s="419" t="s">
        <v>275</v>
      </c>
      <c r="C442" s="417">
        <v>582.95000000000005</v>
      </c>
      <c r="D442" s="418">
        <v>583.16666666666663</v>
      </c>
      <c r="E442" s="418">
        <v>578.2833333333333</v>
      </c>
      <c r="F442" s="418">
        <v>573.61666666666667</v>
      </c>
      <c r="G442" s="418">
        <v>568.73333333333335</v>
      </c>
      <c r="H442" s="418">
        <v>587.83333333333326</v>
      </c>
      <c r="I442" s="418">
        <v>592.7166666666667</v>
      </c>
      <c r="J442" s="418">
        <v>597.38333333333321</v>
      </c>
      <c r="K442" s="417">
        <v>588.04999999999995</v>
      </c>
      <c r="L442" s="417">
        <v>578.5</v>
      </c>
      <c r="M442" s="417">
        <v>1.9081399999999999</v>
      </c>
    </row>
    <row r="443" spans="1:13">
      <c r="A443" s="245">
        <v>433</v>
      </c>
      <c r="B443" s="419" t="s">
        <v>483</v>
      </c>
      <c r="C443" s="417">
        <v>1447.55</v>
      </c>
      <c r="D443" s="418">
        <v>1452.4166666666667</v>
      </c>
      <c r="E443" s="418">
        <v>1425.1333333333334</v>
      </c>
      <c r="F443" s="418">
        <v>1402.7166666666667</v>
      </c>
      <c r="G443" s="418">
        <v>1375.4333333333334</v>
      </c>
      <c r="H443" s="418">
        <v>1474.8333333333335</v>
      </c>
      <c r="I443" s="418">
        <v>1502.1166666666668</v>
      </c>
      <c r="J443" s="418">
        <v>1524.5333333333335</v>
      </c>
      <c r="K443" s="417">
        <v>1479.7</v>
      </c>
      <c r="L443" s="417">
        <v>1430</v>
      </c>
      <c r="M443" s="417">
        <v>0.49292999999999998</v>
      </c>
    </row>
    <row r="444" spans="1:13">
      <c r="A444" s="245">
        <v>434</v>
      </c>
      <c r="B444" s="419" t="s">
        <v>484</v>
      </c>
      <c r="C444" s="417">
        <v>586.1</v>
      </c>
      <c r="D444" s="418">
        <v>586</v>
      </c>
      <c r="E444" s="418">
        <v>580.20000000000005</v>
      </c>
      <c r="F444" s="418">
        <v>574.30000000000007</v>
      </c>
      <c r="G444" s="418">
        <v>568.50000000000011</v>
      </c>
      <c r="H444" s="418">
        <v>591.9</v>
      </c>
      <c r="I444" s="418">
        <v>597.69999999999993</v>
      </c>
      <c r="J444" s="418">
        <v>603.59999999999991</v>
      </c>
      <c r="K444" s="417">
        <v>591.79999999999995</v>
      </c>
      <c r="L444" s="417">
        <v>580.1</v>
      </c>
      <c r="M444" s="417">
        <v>0.22178999999999999</v>
      </c>
    </row>
    <row r="445" spans="1:13">
      <c r="A445" s="245">
        <v>435</v>
      </c>
      <c r="B445" s="419" t="s">
        <v>485</v>
      </c>
      <c r="C445" s="417">
        <v>9039.9500000000007</v>
      </c>
      <c r="D445" s="418">
        <v>9139.9833333333336</v>
      </c>
      <c r="E445" s="418">
        <v>8879.9666666666672</v>
      </c>
      <c r="F445" s="418">
        <v>8719.9833333333336</v>
      </c>
      <c r="G445" s="418">
        <v>8459.9666666666672</v>
      </c>
      <c r="H445" s="418">
        <v>9299.9666666666672</v>
      </c>
      <c r="I445" s="418">
        <v>9559.9833333333336</v>
      </c>
      <c r="J445" s="418">
        <v>9719.9666666666672</v>
      </c>
      <c r="K445" s="417">
        <v>9400</v>
      </c>
      <c r="L445" s="417">
        <v>8980</v>
      </c>
      <c r="M445" s="417">
        <v>9.4200000000000006E-2</v>
      </c>
    </row>
    <row r="446" spans="1:13">
      <c r="A446" s="245">
        <v>436</v>
      </c>
      <c r="B446" s="419" t="s">
        <v>486</v>
      </c>
      <c r="C446" s="417">
        <v>42.3</v>
      </c>
      <c r="D446" s="418">
        <v>42.06666666666667</v>
      </c>
      <c r="E446" s="418">
        <v>41.033333333333339</v>
      </c>
      <c r="F446" s="418">
        <v>39.766666666666666</v>
      </c>
      <c r="G446" s="418">
        <v>38.733333333333334</v>
      </c>
      <c r="H446" s="418">
        <v>43.333333333333343</v>
      </c>
      <c r="I446" s="418">
        <v>44.366666666666674</v>
      </c>
      <c r="J446" s="418">
        <v>45.633333333333347</v>
      </c>
      <c r="K446" s="417">
        <v>43.1</v>
      </c>
      <c r="L446" s="417">
        <v>40.799999999999997</v>
      </c>
      <c r="M446" s="417">
        <v>140.54637</v>
      </c>
    </row>
    <row r="447" spans="1:13">
      <c r="A447" s="245">
        <v>437</v>
      </c>
      <c r="B447" s="419" t="s">
        <v>188</v>
      </c>
      <c r="C447" s="417">
        <v>604.35</v>
      </c>
      <c r="D447" s="418">
        <v>606</v>
      </c>
      <c r="E447" s="418">
        <v>600</v>
      </c>
      <c r="F447" s="418">
        <v>595.65</v>
      </c>
      <c r="G447" s="418">
        <v>589.65</v>
      </c>
      <c r="H447" s="418">
        <v>610.35</v>
      </c>
      <c r="I447" s="418">
        <v>616.35</v>
      </c>
      <c r="J447" s="418">
        <v>620.70000000000005</v>
      </c>
      <c r="K447" s="417">
        <v>612</v>
      </c>
      <c r="L447" s="417">
        <v>601.65</v>
      </c>
      <c r="M447" s="417">
        <v>12.09816</v>
      </c>
    </row>
    <row r="448" spans="1:13">
      <c r="A448" s="245">
        <v>438</v>
      </c>
      <c r="B448" s="419" t="s">
        <v>897</v>
      </c>
      <c r="C448" s="417">
        <v>871.2</v>
      </c>
      <c r="D448" s="418">
        <v>878.56666666666661</v>
      </c>
      <c r="E448" s="418">
        <v>858.63333333333321</v>
      </c>
      <c r="F448" s="418">
        <v>846.06666666666661</v>
      </c>
      <c r="G448" s="418">
        <v>826.13333333333321</v>
      </c>
      <c r="H448" s="418">
        <v>891.13333333333321</v>
      </c>
      <c r="I448" s="418">
        <v>911.06666666666661</v>
      </c>
      <c r="J448" s="418">
        <v>923.63333333333321</v>
      </c>
      <c r="K448" s="417">
        <v>898.5</v>
      </c>
      <c r="L448" s="417">
        <v>866</v>
      </c>
      <c r="M448" s="417">
        <v>0.51622999999999997</v>
      </c>
    </row>
    <row r="449" spans="1:13">
      <c r="A449" s="245">
        <v>439</v>
      </c>
      <c r="B449" s="419" t="s">
        <v>746</v>
      </c>
      <c r="C449" s="417">
        <v>18005.849999999999</v>
      </c>
      <c r="D449" s="418">
        <v>18033.866666666665</v>
      </c>
      <c r="E449" s="418">
        <v>17621.98333333333</v>
      </c>
      <c r="F449" s="418">
        <v>17238.116666666665</v>
      </c>
      <c r="G449" s="418">
        <v>16826.23333333333</v>
      </c>
      <c r="H449" s="418">
        <v>18417.73333333333</v>
      </c>
      <c r="I449" s="418">
        <v>18829.616666666669</v>
      </c>
      <c r="J449" s="418">
        <v>19213.48333333333</v>
      </c>
      <c r="K449" s="417">
        <v>18445.75</v>
      </c>
      <c r="L449" s="417">
        <v>17650</v>
      </c>
      <c r="M449" s="417">
        <v>3.4950000000000002E-2</v>
      </c>
    </row>
    <row r="450" spans="1:13">
      <c r="A450" s="245">
        <v>440</v>
      </c>
      <c r="B450" s="419" t="s">
        <v>177</v>
      </c>
      <c r="C450" s="417">
        <v>770</v>
      </c>
      <c r="D450" s="418">
        <v>766</v>
      </c>
      <c r="E450" s="418">
        <v>760.05</v>
      </c>
      <c r="F450" s="418">
        <v>750.09999999999991</v>
      </c>
      <c r="G450" s="418">
        <v>744.14999999999986</v>
      </c>
      <c r="H450" s="418">
        <v>775.95</v>
      </c>
      <c r="I450" s="418">
        <v>781.90000000000009</v>
      </c>
      <c r="J450" s="418">
        <v>791.85000000000014</v>
      </c>
      <c r="K450" s="417">
        <v>771.95</v>
      </c>
      <c r="L450" s="417">
        <v>756.05</v>
      </c>
      <c r="M450" s="417">
        <v>17.977180000000001</v>
      </c>
    </row>
    <row r="451" spans="1:13">
      <c r="A451" s="245">
        <v>441</v>
      </c>
      <c r="B451" s="419" t="s">
        <v>747</v>
      </c>
      <c r="C451" s="417">
        <v>192.85</v>
      </c>
      <c r="D451" s="418">
        <v>190.73333333333332</v>
      </c>
      <c r="E451" s="418">
        <v>187.51666666666665</v>
      </c>
      <c r="F451" s="418">
        <v>182.18333333333334</v>
      </c>
      <c r="G451" s="418">
        <v>178.96666666666667</v>
      </c>
      <c r="H451" s="418">
        <v>196.06666666666663</v>
      </c>
      <c r="I451" s="418">
        <v>199.28333333333327</v>
      </c>
      <c r="J451" s="418">
        <v>204.61666666666662</v>
      </c>
      <c r="K451" s="417">
        <v>193.95</v>
      </c>
      <c r="L451" s="417">
        <v>185.4</v>
      </c>
      <c r="M451" s="417">
        <v>27.9589</v>
      </c>
    </row>
    <row r="452" spans="1:13">
      <c r="A452" s="245">
        <v>442</v>
      </c>
      <c r="B452" s="419" t="s">
        <v>748</v>
      </c>
      <c r="C452" s="417">
        <v>1358.1</v>
      </c>
      <c r="D452" s="418">
        <v>1351.25</v>
      </c>
      <c r="E452" s="418">
        <v>1333.5</v>
      </c>
      <c r="F452" s="418">
        <v>1308.9000000000001</v>
      </c>
      <c r="G452" s="418">
        <v>1291.1500000000001</v>
      </c>
      <c r="H452" s="418">
        <v>1375.85</v>
      </c>
      <c r="I452" s="418">
        <v>1393.6</v>
      </c>
      <c r="J452" s="418">
        <v>1418.1999999999998</v>
      </c>
      <c r="K452" s="417">
        <v>1369</v>
      </c>
      <c r="L452" s="417">
        <v>1326.65</v>
      </c>
      <c r="M452" s="417">
        <v>4.4270300000000002</v>
      </c>
    </row>
    <row r="453" spans="1:13">
      <c r="A453" s="245">
        <v>443</v>
      </c>
      <c r="B453" s="419" t="s">
        <v>183</v>
      </c>
      <c r="C453" s="417">
        <v>3274.95</v>
      </c>
      <c r="D453" s="418">
        <v>3266.4166666666665</v>
      </c>
      <c r="E453" s="418">
        <v>3250.1333333333332</v>
      </c>
      <c r="F453" s="418">
        <v>3225.3166666666666</v>
      </c>
      <c r="G453" s="418">
        <v>3209.0333333333333</v>
      </c>
      <c r="H453" s="418">
        <v>3291.2333333333331</v>
      </c>
      <c r="I453" s="418">
        <v>3307.5166666666669</v>
      </c>
      <c r="J453" s="418">
        <v>3332.333333333333</v>
      </c>
      <c r="K453" s="417">
        <v>3282.7</v>
      </c>
      <c r="L453" s="417">
        <v>3241.6</v>
      </c>
      <c r="M453" s="417">
        <v>26.4071</v>
      </c>
    </row>
    <row r="454" spans="1:13">
      <c r="A454" s="245">
        <v>444</v>
      </c>
      <c r="B454" s="419" t="s">
        <v>782</v>
      </c>
      <c r="C454" s="417">
        <v>763.05</v>
      </c>
      <c r="D454" s="418">
        <v>760.11666666666667</v>
      </c>
      <c r="E454" s="418">
        <v>754.18333333333339</v>
      </c>
      <c r="F454" s="418">
        <v>745.31666666666672</v>
      </c>
      <c r="G454" s="418">
        <v>739.38333333333344</v>
      </c>
      <c r="H454" s="418">
        <v>768.98333333333335</v>
      </c>
      <c r="I454" s="418">
        <v>774.91666666666652</v>
      </c>
      <c r="J454" s="418">
        <v>783.7833333333333</v>
      </c>
      <c r="K454" s="417">
        <v>766.05</v>
      </c>
      <c r="L454" s="417">
        <v>751.25</v>
      </c>
      <c r="M454" s="417">
        <v>21.049140000000001</v>
      </c>
    </row>
    <row r="455" spans="1:13">
      <c r="A455" s="245">
        <v>445</v>
      </c>
      <c r="B455" s="419" t="s">
        <v>178</v>
      </c>
      <c r="C455" s="417">
        <v>4246.6000000000004</v>
      </c>
      <c r="D455" s="418">
        <v>4268.3833333333341</v>
      </c>
      <c r="E455" s="418">
        <v>4200.4666666666681</v>
      </c>
      <c r="F455" s="418">
        <v>4154.3333333333339</v>
      </c>
      <c r="G455" s="418">
        <v>4086.4166666666679</v>
      </c>
      <c r="H455" s="418">
        <v>4314.5166666666682</v>
      </c>
      <c r="I455" s="418">
        <v>4382.4333333333343</v>
      </c>
      <c r="J455" s="418">
        <v>4428.5666666666684</v>
      </c>
      <c r="K455" s="417">
        <v>4336.3</v>
      </c>
      <c r="L455" s="417">
        <v>4222.25</v>
      </c>
      <c r="M455" s="417">
        <v>1.6967300000000001</v>
      </c>
    </row>
    <row r="456" spans="1:13">
      <c r="A456" s="245">
        <v>446</v>
      </c>
      <c r="B456" s="419" t="s">
        <v>487</v>
      </c>
      <c r="C456" s="417">
        <v>1163.3</v>
      </c>
      <c r="D456" s="418">
        <v>1155.5833333333333</v>
      </c>
      <c r="E456" s="418">
        <v>1137.7166666666665</v>
      </c>
      <c r="F456" s="418">
        <v>1112.1333333333332</v>
      </c>
      <c r="G456" s="418">
        <v>1094.2666666666664</v>
      </c>
      <c r="H456" s="418">
        <v>1181.1666666666665</v>
      </c>
      <c r="I456" s="418">
        <v>1199.0333333333333</v>
      </c>
      <c r="J456" s="418">
        <v>1224.6166666666666</v>
      </c>
      <c r="K456" s="417">
        <v>1173.45</v>
      </c>
      <c r="L456" s="417">
        <v>1130</v>
      </c>
      <c r="M456" s="417">
        <v>0.68320999999999998</v>
      </c>
    </row>
    <row r="457" spans="1:13">
      <c r="A457" s="245">
        <v>447</v>
      </c>
      <c r="B457" s="419" t="s">
        <v>180</v>
      </c>
      <c r="C457" s="417">
        <v>145.5</v>
      </c>
      <c r="D457" s="418">
        <v>144.6</v>
      </c>
      <c r="E457" s="418">
        <v>142.5</v>
      </c>
      <c r="F457" s="418">
        <v>139.5</v>
      </c>
      <c r="G457" s="418">
        <v>137.4</v>
      </c>
      <c r="H457" s="418">
        <v>147.6</v>
      </c>
      <c r="I457" s="418">
        <v>149.69999999999996</v>
      </c>
      <c r="J457" s="418">
        <v>152.69999999999999</v>
      </c>
      <c r="K457" s="417">
        <v>146.69999999999999</v>
      </c>
      <c r="L457" s="417">
        <v>141.6</v>
      </c>
      <c r="M457" s="417">
        <v>101.30249000000001</v>
      </c>
    </row>
    <row r="458" spans="1:13">
      <c r="A458" s="245">
        <v>448</v>
      </c>
      <c r="B458" s="419" t="s">
        <v>179</v>
      </c>
      <c r="C458" s="417">
        <v>317.10000000000002</v>
      </c>
      <c r="D458" s="418">
        <v>314.15000000000003</v>
      </c>
      <c r="E458" s="418">
        <v>309.20000000000005</v>
      </c>
      <c r="F458" s="418">
        <v>301.3</v>
      </c>
      <c r="G458" s="418">
        <v>296.35000000000002</v>
      </c>
      <c r="H458" s="418">
        <v>322.05000000000007</v>
      </c>
      <c r="I458" s="418">
        <v>327</v>
      </c>
      <c r="J458" s="418">
        <v>334.90000000000009</v>
      </c>
      <c r="K458" s="417">
        <v>319.10000000000002</v>
      </c>
      <c r="L458" s="417">
        <v>306.25</v>
      </c>
      <c r="M458" s="417">
        <v>1121.83313</v>
      </c>
    </row>
    <row r="459" spans="1:13">
      <c r="A459" s="245">
        <v>449</v>
      </c>
      <c r="B459" s="419" t="s">
        <v>181</v>
      </c>
      <c r="C459" s="417">
        <v>123.85</v>
      </c>
      <c r="D459" s="418">
        <v>123.5</v>
      </c>
      <c r="E459" s="418">
        <v>122.5</v>
      </c>
      <c r="F459" s="418">
        <v>121.15</v>
      </c>
      <c r="G459" s="418">
        <v>120.15</v>
      </c>
      <c r="H459" s="418">
        <v>124.85</v>
      </c>
      <c r="I459" s="418">
        <v>125.85</v>
      </c>
      <c r="J459" s="418">
        <v>127.19999999999999</v>
      </c>
      <c r="K459" s="417">
        <v>124.5</v>
      </c>
      <c r="L459" s="417">
        <v>122.15</v>
      </c>
      <c r="M459" s="417">
        <v>197.73453000000001</v>
      </c>
    </row>
    <row r="460" spans="1:13">
      <c r="A460" s="245">
        <v>450</v>
      </c>
      <c r="B460" s="419" t="s">
        <v>182</v>
      </c>
      <c r="C460" s="417">
        <v>1218.6500000000001</v>
      </c>
      <c r="D460" s="418">
        <v>1200.7166666666667</v>
      </c>
      <c r="E460" s="418">
        <v>1176.4333333333334</v>
      </c>
      <c r="F460" s="418">
        <v>1134.2166666666667</v>
      </c>
      <c r="G460" s="418">
        <v>1109.9333333333334</v>
      </c>
      <c r="H460" s="418">
        <v>1242.9333333333334</v>
      </c>
      <c r="I460" s="418">
        <v>1267.2166666666667</v>
      </c>
      <c r="J460" s="418">
        <v>1309.4333333333334</v>
      </c>
      <c r="K460" s="417">
        <v>1225</v>
      </c>
      <c r="L460" s="417">
        <v>1158.5</v>
      </c>
      <c r="M460" s="417">
        <v>167.45625999999999</v>
      </c>
    </row>
    <row r="461" spans="1:13">
      <c r="A461" s="245">
        <v>451</v>
      </c>
      <c r="B461" s="419" t="s">
        <v>488</v>
      </c>
      <c r="C461" s="417">
        <v>3783.25</v>
      </c>
      <c r="D461" s="418">
        <v>3745.7000000000003</v>
      </c>
      <c r="E461" s="418">
        <v>3641.4000000000005</v>
      </c>
      <c r="F461" s="418">
        <v>3499.55</v>
      </c>
      <c r="G461" s="418">
        <v>3395.2500000000005</v>
      </c>
      <c r="H461" s="418">
        <v>3887.5500000000006</v>
      </c>
      <c r="I461" s="418">
        <v>3991.8500000000008</v>
      </c>
      <c r="J461" s="418">
        <v>4133.7000000000007</v>
      </c>
      <c r="K461" s="417">
        <v>3850</v>
      </c>
      <c r="L461" s="417">
        <v>3603.85</v>
      </c>
      <c r="M461" s="417">
        <v>1.2342900000000001</v>
      </c>
    </row>
    <row r="462" spans="1:13">
      <c r="A462" s="245">
        <v>452</v>
      </c>
      <c r="B462" s="419" t="s">
        <v>184</v>
      </c>
      <c r="C462" s="417">
        <v>1045.9000000000001</v>
      </c>
      <c r="D462" s="418">
        <v>1045.1666666666667</v>
      </c>
      <c r="E462" s="418">
        <v>1030.8333333333335</v>
      </c>
      <c r="F462" s="418">
        <v>1015.7666666666667</v>
      </c>
      <c r="G462" s="418">
        <v>1001.4333333333334</v>
      </c>
      <c r="H462" s="418">
        <v>1060.2333333333336</v>
      </c>
      <c r="I462" s="418">
        <v>1074.5666666666671</v>
      </c>
      <c r="J462" s="418">
        <v>1089.6333333333337</v>
      </c>
      <c r="K462" s="417">
        <v>1059.5</v>
      </c>
      <c r="L462" s="417">
        <v>1030.0999999999999</v>
      </c>
      <c r="M462" s="417">
        <v>37.138910000000003</v>
      </c>
    </row>
    <row r="463" spans="1:13">
      <c r="A463" s="245">
        <v>453</v>
      </c>
      <c r="B463" s="419" t="s">
        <v>276</v>
      </c>
      <c r="C463" s="417">
        <v>168.6</v>
      </c>
      <c r="D463" s="418">
        <v>169.03333333333333</v>
      </c>
      <c r="E463" s="418">
        <v>166.76666666666665</v>
      </c>
      <c r="F463" s="418">
        <v>164.93333333333331</v>
      </c>
      <c r="G463" s="418">
        <v>162.66666666666663</v>
      </c>
      <c r="H463" s="418">
        <v>170.86666666666667</v>
      </c>
      <c r="I463" s="418">
        <v>173.13333333333338</v>
      </c>
      <c r="J463" s="418">
        <v>174.9666666666667</v>
      </c>
      <c r="K463" s="417">
        <v>171.3</v>
      </c>
      <c r="L463" s="417">
        <v>167.2</v>
      </c>
      <c r="M463" s="417">
        <v>3.9085200000000002</v>
      </c>
    </row>
    <row r="464" spans="1:13">
      <c r="A464" s="245">
        <v>454</v>
      </c>
      <c r="B464" s="419" t="s">
        <v>164</v>
      </c>
      <c r="C464" s="417">
        <v>1080.6500000000001</v>
      </c>
      <c r="D464" s="418">
        <v>1079.7833333333333</v>
      </c>
      <c r="E464" s="418">
        <v>1066.7166666666667</v>
      </c>
      <c r="F464" s="418">
        <v>1052.7833333333333</v>
      </c>
      <c r="G464" s="418">
        <v>1039.7166666666667</v>
      </c>
      <c r="H464" s="418">
        <v>1093.7166666666667</v>
      </c>
      <c r="I464" s="418">
        <v>1106.7833333333333</v>
      </c>
      <c r="J464" s="418">
        <v>1120.7166666666667</v>
      </c>
      <c r="K464" s="417">
        <v>1092.8499999999999</v>
      </c>
      <c r="L464" s="417">
        <v>1065.8499999999999</v>
      </c>
      <c r="M464" s="417">
        <v>11.72898</v>
      </c>
    </row>
    <row r="465" spans="1:13">
      <c r="A465" s="245">
        <v>455</v>
      </c>
      <c r="B465" s="419" t="s">
        <v>489</v>
      </c>
      <c r="C465" s="417">
        <v>1464.9</v>
      </c>
      <c r="D465" s="418">
        <v>1471.8166666666666</v>
      </c>
      <c r="E465" s="418">
        <v>1452.0833333333333</v>
      </c>
      <c r="F465" s="418">
        <v>1439.2666666666667</v>
      </c>
      <c r="G465" s="418">
        <v>1419.5333333333333</v>
      </c>
      <c r="H465" s="418">
        <v>1484.6333333333332</v>
      </c>
      <c r="I465" s="418">
        <v>1504.3666666666668</v>
      </c>
      <c r="J465" s="418">
        <v>1517.1833333333332</v>
      </c>
      <c r="K465" s="417">
        <v>1491.55</v>
      </c>
      <c r="L465" s="417">
        <v>1459</v>
      </c>
      <c r="M465" s="417">
        <v>0.39133000000000001</v>
      </c>
    </row>
    <row r="466" spans="1:13">
      <c r="A466" s="245">
        <v>456</v>
      </c>
      <c r="B466" s="419" t="s">
        <v>490</v>
      </c>
      <c r="C466" s="417">
        <v>1330.8</v>
      </c>
      <c r="D466" s="418">
        <v>1333.8999999999999</v>
      </c>
      <c r="E466" s="418">
        <v>1318.8999999999996</v>
      </c>
      <c r="F466" s="418">
        <v>1306.9999999999998</v>
      </c>
      <c r="G466" s="418">
        <v>1291.9999999999995</v>
      </c>
      <c r="H466" s="418">
        <v>1345.7999999999997</v>
      </c>
      <c r="I466" s="418">
        <v>1360.8000000000002</v>
      </c>
      <c r="J466" s="418">
        <v>1372.6999999999998</v>
      </c>
      <c r="K466" s="417">
        <v>1348.9</v>
      </c>
      <c r="L466" s="417">
        <v>1322</v>
      </c>
      <c r="M466" s="417">
        <v>4.7128399999999999</v>
      </c>
    </row>
    <row r="467" spans="1:13">
      <c r="A467" s="245">
        <v>457</v>
      </c>
      <c r="B467" s="419" t="s">
        <v>491</v>
      </c>
      <c r="C467" s="417">
        <v>1585.25</v>
      </c>
      <c r="D467" s="418">
        <v>1590.3833333333332</v>
      </c>
      <c r="E467" s="418">
        <v>1513.7666666666664</v>
      </c>
      <c r="F467" s="418">
        <v>1442.2833333333333</v>
      </c>
      <c r="G467" s="418">
        <v>1365.6666666666665</v>
      </c>
      <c r="H467" s="418">
        <v>1661.8666666666663</v>
      </c>
      <c r="I467" s="418">
        <v>1738.4833333333331</v>
      </c>
      <c r="J467" s="418">
        <v>1809.9666666666662</v>
      </c>
      <c r="K467" s="417">
        <v>1667</v>
      </c>
      <c r="L467" s="417">
        <v>1518.9</v>
      </c>
      <c r="M467" s="417">
        <v>4.9885299999999999</v>
      </c>
    </row>
    <row r="468" spans="1:13">
      <c r="A468" s="245">
        <v>458</v>
      </c>
      <c r="B468" s="419" t="s">
        <v>185</v>
      </c>
      <c r="C468" s="417">
        <v>1727.25</v>
      </c>
      <c r="D468" s="418">
        <v>1742.8833333333332</v>
      </c>
      <c r="E468" s="418">
        <v>1702.3666666666663</v>
      </c>
      <c r="F468" s="418">
        <v>1677.4833333333331</v>
      </c>
      <c r="G468" s="418">
        <v>1636.9666666666662</v>
      </c>
      <c r="H468" s="418">
        <v>1767.7666666666664</v>
      </c>
      <c r="I468" s="418">
        <v>1808.2833333333333</v>
      </c>
      <c r="J468" s="418">
        <v>1833.1666666666665</v>
      </c>
      <c r="K468" s="417">
        <v>1783.4</v>
      </c>
      <c r="L468" s="417">
        <v>1718</v>
      </c>
      <c r="M468" s="417">
        <v>21.88364</v>
      </c>
    </row>
    <row r="469" spans="1:13">
      <c r="A469" s="245">
        <v>459</v>
      </c>
      <c r="B469" s="419" t="s">
        <v>186</v>
      </c>
      <c r="C469" s="417">
        <v>2949.55</v>
      </c>
      <c r="D469" s="418">
        <v>2940.75</v>
      </c>
      <c r="E469" s="418">
        <v>2925.6</v>
      </c>
      <c r="F469" s="418">
        <v>2901.65</v>
      </c>
      <c r="G469" s="418">
        <v>2886.5</v>
      </c>
      <c r="H469" s="418">
        <v>2964.7</v>
      </c>
      <c r="I469" s="418">
        <v>2979.8499999999995</v>
      </c>
      <c r="J469" s="418">
        <v>3003.7999999999997</v>
      </c>
      <c r="K469" s="417">
        <v>2955.9</v>
      </c>
      <c r="L469" s="417">
        <v>2916.8</v>
      </c>
      <c r="M469" s="417">
        <v>1.12436</v>
      </c>
    </row>
    <row r="470" spans="1:13">
      <c r="A470" s="245">
        <v>460</v>
      </c>
      <c r="B470" s="419" t="s">
        <v>187</v>
      </c>
      <c r="C470" s="417">
        <v>470.45</v>
      </c>
      <c r="D470" s="418">
        <v>467.81666666666666</v>
      </c>
      <c r="E470" s="418">
        <v>463.83333333333331</v>
      </c>
      <c r="F470" s="418">
        <v>457.21666666666664</v>
      </c>
      <c r="G470" s="418">
        <v>453.23333333333329</v>
      </c>
      <c r="H470" s="418">
        <v>474.43333333333334</v>
      </c>
      <c r="I470" s="418">
        <v>478.41666666666669</v>
      </c>
      <c r="J470" s="418">
        <v>485.03333333333336</v>
      </c>
      <c r="K470" s="417">
        <v>471.8</v>
      </c>
      <c r="L470" s="417">
        <v>461.2</v>
      </c>
      <c r="M470" s="417">
        <v>4.4546700000000001</v>
      </c>
    </row>
    <row r="471" spans="1:13">
      <c r="A471" s="245">
        <v>461</v>
      </c>
      <c r="B471" s="419" t="s">
        <v>492</v>
      </c>
      <c r="C471" s="417">
        <v>908.9</v>
      </c>
      <c r="D471" s="418">
        <v>904.81666666666661</v>
      </c>
      <c r="E471" s="418">
        <v>897.43333333333317</v>
      </c>
      <c r="F471" s="418">
        <v>885.96666666666658</v>
      </c>
      <c r="G471" s="418">
        <v>878.58333333333314</v>
      </c>
      <c r="H471" s="418">
        <v>916.28333333333319</v>
      </c>
      <c r="I471" s="418">
        <v>923.66666666666663</v>
      </c>
      <c r="J471" s="418">
        <v>935.13333333333321</v>
      </c>
      <c r="K471" s="417">
        <v>912.2</v>
      </c>
      <c r="L471" s="417">
        <v>893.35</v>
      </c>
      <c r="M471" s="417">
        <v>2.8365800000000001</v>
      </c>
    </row>
    <row r="472" spans="1:13">
      <c r="A472" s="245">
        <v>462</v>
      </c>
      <c r="B472" s="419" t="s">
        <v>493</v>
      </c>
      <c r="C472" s="417">
        <v>17.149999999999999</v>
      </c>
      <c r="D472" s="418">
        <v>17.45</v>
      </c>
      <c r="E472" s="418">
        <v>16.849999999999998</v>
      </c>
      <c r="F472" s="418">
        <v>16.549999999999997</v>
      </c>
      <c r="G472" s="418">
        <v>15.949999999999996</v>
      </c>
      <c r="H472" s="418">
        <v>17.75</v>
      </c>
      <c r="I472" s="418">
        <v>18.350000000000001</v>
      </c>
      <c r="J472" s="418">
        <v>18.650000000000002</v>
      </c>
      <c r="K472" s="417">
        <v>18.05</v>
      </c>
      <c r="L472" s="417">
        <v>17.149999999999999</v>
      </c>
      <c r="M472" s="417">
        <v>259.43416999999999</v>
      </c>
    </row>
    <row r="473" spans="1:13">
      <c r="A473" s="245">
        <v>463</v>
      </c>
      <c r="B473" s="419" t="s">
        <v>642</v>
      </c>
      <c r="C473" s="417">
        <v>126.65</v>
      </c>
      <c r="D473" s="418">
        <v>126.18333333333334</v>
      </c>
      <c r="E473" s="418">
        <v>125.16666666666667</v>
      </c>
      <c r="F473" s="418">
        <v>123.68333333333334</v>
      </c>
      <c r="G473" s="418">
        <v>122.66666666666667</v>
      </c>
      <c r="H473" s="418">
        <v>127.66666666666667</v>
      </c>
      <c r="I473" s="418">
        <v>128.68333333333334</v>
      </c>
      <c r="J473" s="418">
        <v>130.16666666666669</v>
      </c>
      <c r="K473" s="417">
        <v>127.2</v>
      </c>
      <c r="L473" s="417">
        <v>124.7</v>
      </c>
      <c r="M473" s="417">
        <v>2.4336899999999999</v>
      </c>
    </row>
    <row r="474" spans="1:13">
      <c r="A474" s="245">
        <v>464</v>
      </c>
      <c r="B474" s="419" t="s">
        <v>494</v>
      </c>
      <c r="C474" s="417">
        <v>1103.5999999999999</v>
      </c>
      <c r="D474" s="418">
        <v>1110.1833333333334</v>
      </c>
      <c r="E474" s="418">
        <v>1089.4166666666667</v>
      </c>
      <c r="F474" s="418">
        <v>1075.2333333333333</v>
      </c>
      <c r="G474" s="418">
        <v>1054.4666666666667</v>
      </c>
      <c r="H474" s="418">
        <v>1124.3666666666668</v>
      </c>
      <c r="I474" s="418">
        <v>1145.1333333333332</v>
      </c>
      <c r="J474" s="418">
        <v>1159.3166666666668</v>
      </c>
      <c r="K474" s="417">
        <v>1130.95</v>
      </c>
      <c r="L474" s="417">
        <v>1096</v>
      </c>
      <c r="M474" s="417">
        <v>0.73953999999999998</v>
      </c>
    </row>
    <row r="475" spans="1:13">
      <c r="A475" s="245">
        <v>465</v>
      </c>
      <c r="B475" s="419" t="s">
        <v>495</v>
      </c>
      <c r="C475" s="417">
        <v>14.45</v>
      </c>
      <c r="D475" s="418">
        <v>14.416666666666666</v>
      </c>
      <c r="E475" s="418">
        <v>14.183333333333332</v>
      </c>
      <c r="F475" s="418">
        <v>13.916666666666666</v>
      </c>
      <c r="G475" s="418">
        <v>13.683333333333332</v>
      </c>
      <c r="H475" s="418">
        <v>14.683333333333332</v>
      </c>
      <c r="I475" s="418">
        <v>14.916666666666666</v>
      </c>
      <c r="J475" s="418">
        <v>15.183333333333332</v>
      </c>
      <c r="K475" s="417">
        <v>14.65</v>
      </c>
      <c r="L475" s="417">
        <v>14.15</v>
      </c>
      <c r="M475" s="417">
        <v>69.723159999999993</v>
      </c>
    </row>
    <row r="476" spans="1:13">
      <c r="A476" s="245">
        <v>466</v>
      </c>
      <c r="B476" s="419" t="s">
        <v>496</v>
      </c>
      <c r="C476" s="417">
        <v>531.6</v>
      </c>
      <c r="D476" s="418">
        <v>535.23333333333346</v>
      </c>
      <c r="E476" s="418">
        <v>525.76666666666688</v>
      </c>
      <c r="F476" s="418">
        <v>519.93333333333339</v>
      </c>
      <c r="G476" s="418">
        <v>510.46666666666681</v>
      </c>
      <c r="H476" s="418">
        <v>541.06666666666695</v>
      </c>
      <c r="I476" s="418">
        <v>550.53333333333342</v>
      </c>
      <c r="J476" s="418">
        <v>556.36666666666702</v>
      </c>
      <c r="K476" s="417">
        <v>544.70000000000005</v>
      </c>
      <c r="L476" s="417">
        <v>529.4</v>
      </c>
      <c r="M476" s="417">
        <v>2.0689899999999999</v>
      </c>
    </row>
    <row r="477" spans="1:13">
      <c r="A477" s="245">
        <v>467</v>
      </c>
      <c r="B477" s="419" t="s">
        <v>193</v>
      </c>
      <c r="C477" s="417">
        <v>816.9</v>
      </c>
      <c r="D477" s="418">
        <v>813.4666666666667</v>
      </c>
      <c r="E477" s="418">
        <v>805.43333333333339</v>
      </c>
      <c r="F477" s="418">
        <v>793.9666666666667</v>
      </c>
      <c r="G477" s="418">
        <v>785.93333333333339</v>
      </c>
      <c r="H477" s="418">
        <v>824.93333333333339</v>
      </c>
      <c r="I477" s="418">
        <v>832.9666666666667</v>
      </c>
      <c r="J477" s="418">
        <v>844.43333333333339</v>
      </c>
      <c r="K477" s="417">
        <v>821.5</v>
      </c>
      <c r="L477" s="417">
        <v>802</v>
      </c>
      <c r="M477" s="417">
        <v>46.415210000000002</v>
      </c>
    </row>
    <row r="478" spans="1:13">
      <c r="A478" s="245">
        <v>468</v>
      </c>
      <c r="B478" s="419" t="s">
        <v>898</v>
      </c>
      <c r="C478" s="417">
        <v>846.95</v>
      </c>
      <c r="D478" s="418">
        <v>849.68333333333339</v>
      </c>
      <c r="E478" s="418">
        <v>841.36666666666679</v>
      </c>
      <c r="F478" s="418">
        <v>835.78333333333342</v>
      </c>
      <c r="G478" s="418">
        <v>827.46666666666681</v>
      </c>
      <c r="H478" s="418">
        <v>855.26666666666677</v>
      </c>
      <c r="I478" s="418">
        <v>863.58333333333337</v>
      </c>
      <c r="J478" s="418">
        <v>869.16666666666674</v>
      </c>
      <c r="K478" s="417">
        <v>858</v>
      </c>
      <c r="L478" s="417">
        <v>844.1</v>
      </c>
      <c r="M478" s="417">
        <v>2.5637099999999999</v>
      </c>
    </row>
    <row r="479" spans="1:13">
      <c r="A479" s="245">
        <v>469</v>
      </c>
      <c r="B479" s="419" t="s">
        <v>190</v>
      </c>
      <c r="C479" s="417">
        <v>206.05</v>
      </c>
      <c r="D479" s="418">
        <v>203.5333333333333</v>
      </c>
      <c r="E479" s="418">
        <v>198.71666666666661</v>
      </c>
      <c r="F479" s="418">
        <v>191.3833333333333</v>
      </c>
      <c r="G479" s="418">
        <v>186.56666666666661</v>
      </c>
      <c r="H479" s="418">
        <v>210.86666666666662</v>
      </c>
      <c r="I479" s="418">
        <v>215.68333333333334</v>
      </c>
      <c r="J479" s="418">
        <v>223.01666666666662</v>
      </c>
      <c r="K479" s="417">
        <v>208.35</v>
      </c>
      <c r="L479" s="417">
        <v>196.2</v>
      </c>
      <c r="M479" s="417">
        <v>39.985700000000001</v>
      </c>
    </row>
    <row r="480" spans="1:13">
      <c r="A480" s="245">
        <v>470</v>
      </c>
      <c r="B480" s="419" t="s">
        <v>762</v>
      </c>
      <c r="C480" s="417">
        <v>31.6</v>
      </c>
      <c r="D480" s="418">
        <v>31.216666666666665</v>
      </c>
      <c r="E480" s="418">
        <v>29.93333333333333</v>
      </c>
      <c r="F480" s="418">
        <v>28.266666666666666</v>
      </c>
      <c r="G480" s="418">
        <v>26.983333333333331</v>
      </c>
      <c r="H480" s="418">
        <v>32.883333333333326</v>
      </c>
      <c r="I480" s="418">
        <v>34.166666666666671</v>
      </c>
      <c r="J480" s="418">
        <v>35.833333333333329</v>
      </c>
      <c r="K480" s="417">
        <v>32.5</v>
      </c>
      <c r="L480" s="417">
        <v>29.55</v>
      </c>
      <c r="M480" s="417">
        <v>258.74369000000002</v>
      </c>
    </row>
    <row r="481" spans="1:13">
      <c r="A481" s="245">
        <v>471</v>
      </c>
      <c r="B481" s="419" t="s">
        <v>191</v>
      </c>
      <c r="C481" s="417">
        <v>6925.1</v>
      </c>
      <c r="D481" s="418">
        <v>6899.3833333333341</v>
      </c>
      <c r="E481" s="418">
        <v>6836.7666666666682</v>
      </c>
      <c r="F481" s="418">
        <v>6748.4333333333343</v>
      </c>
      <c r="G481" s="418">
        <v>6685.8166666666684</v>
      </c>
      <c r="H481" s="418">
        <v>6987.7166666666681</v>
      </c>
      <c r="I481" s="418">
        <v>7050.3333333333348</v>
      </c>
      <c r="J481" s="418">
        <v>7138.6666666666679</v>
      </c>
      <c r="K481" s="417">
        <v>6962</v>
      </c>
      <c r="L481" s="417">
        <v>6811.05</v>
      </c>
      <c r="M481" s="417">
        <v>3.8239800000000002</v>
      </c>
    </row>
    <row r="482" spans="1:13">
      <c r="A482" s="245">
        <v>472</v>
      </c>
      <c r="B482" s="419" t="s">
        <v>192</v>
      </c>
      <c r="C482" s="417">
        <v>37.950000000000003</v>
      </c>
      <c r="D482" s="418">
        <v>37.866666666666667</v>
      </c>
      <c r="E482" s="418">
        <v>37.583333333333336</v>
      </c>
      <c r="F482" s="418">
        <v>37.216666666666669</v>
      </c>
      <c r="G482" s="418">
        <v>36.933333333333337</v>
      </c>
      <c r="H482" s="418">
        <v>38.233333333333334</v>
      </c>
      <c r="I482" s="418">
        <v>38.516666666666666</v>
      </c>
      <c r="J482" s="418">
        <v>38.883333333333333</v>
      </c>
      <c r="K482" s="417">
        <v>38.15</v>
      </c>
      <c r="L482" s="417">
        <v>37.5</v>
      </c>
      <c r="M482" s="417">
        <v>116.28898</v>
      </c>
    </row>
    <row r="483" spans="1:13">
      <c r="A483" s="245">
        <v>473</v>
      </c>
      <c r="B483" s="419" t="s">
        <v>189</v>
      </c>
      <c r="C483" s="417">
        <v>1432.45</v>
      </c>
      <c r="D483" s="418">
        <v>1430</v>
      </c>
      <c r="E483" s="418">
        <v>1422.45</v>
      </c>
      <c r="F483" s="418">
        <v>1412.45</v>
      </c>
      <c r="G483" s="418">
        <v>1404.9</v>
      </c>
      <c r="H483" s="418">
        <v>1440</v>
      </c>
      <c r="I483" s="418">
        <v>1447.5500000000002</v>
      </c>
      <c r="J483" s="418">
        <v>1457.55</v>
      </c>
      <c r="K483" s="417">
        <v>1437.55</v>
      </c>
      <c r="L483" s="417">
        <v>1420</v>
      </c>
      <c r="M483" s="417">
        <v>1.3125</v>
      </c>
    </row>
    <row r="484" spans="1:13">
      <c r="A484" s="245">
        <v>474</v>
      </c>
      <c r="B484" s="419" t="s">
        <v>141</v>
      </c>
      <c r="C484" s="417">
        <v>663.85</v>
      </c>
      <c r="D484" s="418">
        <v>660.56666666666661</v>
      </c>
      <c r="E484" s="418">
        <v>656.13333333333321</v>
      </c>
      <c r="F484" s="418">
        <v>648.41666666666663</v>
      </c>
      <c r="G484" s="418">
        <v>643.98333333333323</v>
      </c>
      <c r="H484" s="418">
        <v>668.28333333333319</v>
      </c>
      <c r="I484" s="418">
        <v>672.71666666666658</v>
      </c>
      <c r="J484" s="418">
        <v>680.43333333333317</v>
      </c>
      <c r="K484" s="417">
        <v>665</v>
      </c>
      <c r="L484" s="417">
        <v>652.85</v>
      </c>
      <c r="M484" s="417">
        <v>9.3331499999999998</v>
      </c>
    </row>
    <row r="485" spans="1:13">
      <c r="A485" s="245">
        <v>475</v>
      </c>
      <c r="B485" s="419" t="s">
        <v>277</v>
      </c>
      <c r="C485" s="417">
        <v>258.45</v>
      </c>
      <c r="D485" s="418">
        <v>259.74999999999994</v>
      </c>
      <c r="E485" s="418">
        <v>256.59999999999991</v>
      </c>
      <c r="F485" s="418">
        <v>254.74999999999994</v>
      </c>
      <c r="G485" s="418">
        <v>251.59999999999991</v>
      </c>
      <c r="H485" s="418">
        <v>261.59999999999991</v>
      </c>
      <c r="I485" s="418">
        <v>264.74999999999989</v>
      </c>
      <c r="J485" s="418">
        <v>266.59999999999991</v>
      </c>
      <c r="K485" s="417">
        <v>262.89999999999998</v>
      </c>
      <c r="L485" s="417">
        <v>257.89999999999998</v>
      </c>
      <c r="M485" s="417">
        <v>3.6177000000000001</v>
      </c>
    </row>
    <row r="486" spans="1:13">
      <c r="A486" s="245">
        <v>476</v>
      </c>
      <c r="B486" s="419" t="s">
        <v>497</v>
      </c>
      <c r="C486" s="417">
        <v>3037.25</v>
      </c>
      <c r="D486" s="418">
        <v>3017.8833333333332</v>
      </c>
      <c r="E486" s="418">
        <v>2969.3666666666663</v>
      </c>
      <c r="F486" s="418">
        <v>2901.4833333333331</v>
      </c>
      <c r="G486" s="418">
        <v>2852.9666666666662</v>
      </c>
      <c r="H486" s="418">
        <v>3085.7666666666664</v>
      </c>
      <c r="I486" s="418">
        <v>3134.2833333333328</v>
      </c>
      <c r="J486" s="418">
        <v>3202.1666666666665</v>
      </c>
      <c r="K486" s="417">
        <v>3066.4</v>
      </c>
      <c r="L486" s="417">
        <v>2950</v>
      </c>
      <c r="M486" s="417">
        <v>0.23361999999999999</v>
      </c>
    </row>
    <row r="487" spans="1:13">
      <c r="A487" s="245">
        <v>477</v>
      </c>
      <c r="B487" s="419" t="s">
        <v>498</v>
      </c>
      <c r="C487" s="417">
        <v>413.5</v>
      </c>
      <c r="D487" s="418">
        <v>420.01666666666671</v>
      </c>
      <c r="E487" s="418">
        <v>402.33333333333343</v>
      </c>
      <c r="F487" s="418">
        <v>391.16666666666674</v>
      </c>
      <c r="G487" s="418">
        <v>373.48333333333346</v>
      </c>
      <c r="H487" s="418">
        <v>431.18333333333339</v>
      </c>
      <c r="I487" s="418">
        <v>448.86666666666667</v>
      </c>
      <c r="J487" s="418">
        <v>460.03333333333336</v>
      </c>
      <c r="K487" s="417">
        <v>437.7</v>
      </c>
      <c r="L487" s="417">
        <v>408.85</v>
      </c>
      <c r="M487" s="417">
        <v>24.379000000000001</v>
      </c>
    </row>
    <row r="488" spans="1:13">
      <c r="A488" s="245">
        <v>478</v>
      </c>
      <c r="B488" s="419" t="s">
        <v>500</v>
      </c>
      <c r="C488" s="417">
        <v>3612.65</v>
      </c>
      <c r="D488" s="418">
        <v>3631.0333333333333</v>
      </c>
      <c r="E488" s="418">
        <v>3586.9166666666665</v>
      </c>
      <c r="F488" s="418">
        <v>3561.1833333333334</v>
      </c>
      <c r="G488" s="418">
        <v>3517.0666666666666</v>
      </c>
      <c r="H488" s="418">
        <v>3656.7666666666664</v>
      </c>
      <c r="I488" s="418">
        <v>3700.8833333333332</v>
      </c>
      <c r="J488" s="418">
        <v>3726.6166666666663</v>
      </c>
      <c r="K488" s="417">
        <v>3675.15</v>
      </c>
      <c r="L488" s="417">
        <v>3605.3</v>
      </c>
      <c r="M488" s="417">
        <v>6.7299999999999999E-2</v>
      </c>
    </row>
    <row r="489" spans="1:13">
      <c r="A489" s="245">
        <v>479</v>
      </c>
      <c r="B489" s="419" t="s">
        <v>501</v>
      </c>
      <c r="C489" s="417">
        <v>815.45</v>
      </c>
      <c r="D489" s="418">
        <v>818.31666666666672</v>
      </c>
      <c r="E489" s="418">
        <v>807.78333333333342</v>
      </c>
      <c r="F489" s="418">
        <v>800.11666666666667</v>
      </c>
      <c r="G489" s="418">
        <v>789.58333333333337</v>
      </c>
      <c r="H489" s="418">
        <v>825.98333333333346</v>
      </c>
      <c r="I489" s="418">
        <v>836.51666666666677</v>
      </c>
      <c r="J489" s="418">
        <v>844.18333333333351</v>
      </c>
      <c r="K489" s="417">
        <v>828.85</v>
      </c>
      <c r="L489" s="417">
        <v>810.65</v>
      </c>
      <c r="M489" s="417">
        <v>1.18771</v>
      </c>
    </row>
    <row r="490" spans="1:13">
      <c r="A490" s="245">
        <v>480</v>
      </c>
      <c r="B490" s="419" t="s">
        <v>502</v>
      </c>
      <c r="C490" s="417">
        <v>41.3</v>
      </c>
      <c r="D490" s="418">
        <v>41.416666666666664</v>
      </c>
      <c r="E490" s="418">
        <v>40.883333333333326</v>
      </c>
      <c r="F490" s="418">
        <v>40.466666666666661</v>
      </c>
      <c r="G490" s="418">
        <v>39.933333333333323</v>
      </c>
      <c r="H490" s="418">
        <v>41.833333333333329</v>
      </c>
      <c r="I490" s="418">
        <v>42.366666666666674</v>
      </c>
      <c r="J490" s="418">
        <v>42.783333333333331</v>
      </c>
      <c r="K490" s="417">
        <v>41.95</v>
      </c>
      <c r="L490" s="417">
        <v>41</v>
      </c>
      <c r="M490" s="417">
        <v>19.111059999999998</v>
      </c>
    </row>
    <row r="491" spans="1:13">
      <c r="A491" s="245">
        <v>481</v>
      </c>
      <c r="B491" s="419" t="s">
        <v>899</v>
      </c>
      <c r="C491" s="417">
        <v>1517.5</v>
      </c>
      <c r="D491" s="418">
        <v>1518.4666666666665</v>
      </c>
      <c r="E491" s="418">
        <v>1505.4333333333329</v>
      </c>
      <c r="F491" s="418">
        <v>1493.3666666666666</v>
      </c>
      <c r="G491" s="418">
        <v>1480.333333333333</v>
      </c>
      <c r="H491" s="418">
        <v>1530.5333333333328</v>
      </c>
      <c r="I491" s="418">
        <v>1543.5666666666662</v>
      </c>
      <c r="J491" s="418">
        <v>1555.6333333333328</v>
      </c>
      <c r="K491" s="417">
        <v>1531.5</v>
      </c>
      <c r="L491" s="417">
        <v>1506.4</v>
      </c>
      <c r="M491" s="417">
        <v>0.26271</v>
      </c>
    </row>
    <row r="492" spans="1:13">
      <c r="A492" s="245">
        <v>482</v>
      </c>
      <c r="B492" s="419" t="s">
        <v>503</v>
      </c>
      <c r="C492" s="417">
        <v>1365.95</v>
      </c>
      <c r="D492" s="418">
        <v>1371.6333333333332</v>
      </c>
      <c r="E492" s="418">
        <v>1354.2666666666664</v>
      </c>
      <c r="F492" s="418">
        <v>1342.5833333333333</v>
      </c>
      <c r="G492" s="418">
        <v>1325.2166666666665</v>
      </c>
      <c r="H492" s="418">
        <v>1383.3166666666664</v>
      </c>
      <c r="I492" s="418">
        <v>1400.6833333333332</v>
      </c>
      <c r="J492" s="418">
        <v>1412.3666666666663</v>
      </c>
      <c r="K492" s="417">
        <v>1389</v>
      </c>
      <c r="L492" s="417">
        <v>1359.95</v>
      </c>
      <c r="M492" s="417">
        <v>0.42597000000000002</v>
      </c>
    </row>
    <row r="493" spans="1:13">
      <c r="A493" s="245">
        <v>483</v>
      </c>
      <c r="B493" s="419" t="s">
        <v>278</v>
      </c>
      <c r="C493" s="417">
        <v>367.9</v>
      </c>
      <c r="D493" s="418">
        <v>370.59999999999997</v>
      </c>
      <c r="E493" s="418">
        <v>361.54999999999995</v>
      </c>
      <c r="F493" s="418">
        <v>355.2</v>
      </c>
      <c r="G493" s="418">
        <v>346.15</v>
      </c>
      <c r="H493" s="418">
        <v>376.94999999999993</v>
      </c>
      <c r="I493" s="418">
        <v>386</v>
      </c>
      <c r="J493" s="418">
        <v>392.34999999999991</v>
      </c>
      <c r="K493" s="417">
        <v>379.65</v>
      </c>
      <c r="L493" s="417">
        <v>364.25</v>
      </c>
      <c r="M493" s="417">
        <v>2.16133</v>
      </c>
    </row>
    <row r="494" spans="1:13">
      <c r="A494" s="245">
        <v>484</v>
      </c>
      <c r="B494" s="419" t="s">
        <v>504</v>
      </c>
      <c r="C494" s="417">
        <v>745.8</v>
      </c>
      <c r="D494" s="418">
        <v>739.66666666666663</v>
      </c>
      <c r="E494" s="418">
        <v>726.58333333333326</v>
      </c>
      <c r="F494" s="418">
        <v>707.36666666666667</v>
      </c>
      <c r="G494" s="418">
        <v>694.2833333333333</v>
      </c>
      <c r="H494" s="418">
        <v>758.88333333333321</v>
      </c>
      <c r="I494" s="418">
        <v>771.96666666666647</v>
      </c>
      <c r="J494" s="418">
        <v>791.18333333333317</v>
      </c>
      <c r="K494" s="417">
        <v>752.75</v>
      </c>
      <c r="L494" s="417">
        <v>720.45</v>
      </c>
      <c r="M494" s="417">
        <v>7.2876200000000004</v>
      </c>
    </row>
    <row r="495" spans="1:13">
      <c r="A495" s="245">
        <v>485</v>
      </c>
      <c r="B495" s="419" t="s">
        <v>194</v>
      </c>
      <c r="C495" s="417">
        <v>272.25</v>
      </c>
      <c r="D495" s="418">
        <v>270.75</v>
      </c>
      <c r="E495" s="418">
        <v>267.10000000000002</v>
      </c>
      <c r="F495" s="418">
        <v>261.95000000000005</v>
      </c>
      <c r="G495" s="418">
        <v>258.30000000000007</v>
      </c>
      <c r="H495" s="418">
        <v>275.89999999999998</v>
      </c>
      <c r="I495" s="418">
        <v>279.54999999999995</v>
      </c>
      <c r="J495" s="418">
        <v>284.69999999999993</v>
      </c>
      <c r="K495" s="417">
        <v>274.39999999999998</v>
      </c>
      <c r="L495" s="417">
        <v>265.60000000000002</v>
      </c>
      <c r="M495" s="417">
        <v>101.7693</v>
      </c>
    </row>
    <row r="496" spans="1:13">
      <c r="A496" s="245">
        <v>486</v>
      </c>
      <c r="B496" s="419" t="s">
        <v>505</v>
      </c>
      <c r="C496" s="417">
        <v>3436.05</v>
      </c>
      <c r="D496" s="418">
        <v>3443.7166666666667</v>
      </c>
      <c r="E496" s="418">
        <v>3392.4333333333334</v>
      </c>
      <c r="F496" s="418">
        <v>3348.8166666666666</v>
      </c>
      <c r="G496" s="418">
        <v>3297.5333333333333</v>
      </c>
      <c r="H496" s="418">
        <v>3487.3333333333335</v>
      </c>
      <c r="I496" s="418">
        <v>3538.6166666666672</v>
      </c>
      <c r="J496" s="418">
        <v>3582.2333333333336</v>
      </c>
      <c r="K496" s="417">
        <v>3495</v>
      </c>
      <c r="L496" s="417">
        <v>3400.1</v>
      </c>
      <c r="M496" s="417">
        <v>1.0143200000000001</v>
      </c>
    </row>
    <row r="497" spans="1:13">
      <c r="A497" s="245">
        <v>487</v>
      </c>
      <c r="B497" s="419" t="s">
        <v>506</v>
      </c>
      <c r="C497" s="417">
        <v>2019.1</v>
      </c>
      <c r="D497" s="418">
        <v>2046.0833333333333</v>
      </c>
      <c r="E497" s="418">
        <v>1960.1666666666665</v>
      </c>
      <c r="F497" s="418">
        <v>1901.2333333333333</v>
      </c>
      <c r="G497" s="418">
        <v>1815.3166666666666</v>
      </c>
      <c r="H497" s="418">
        <v>2105.0166666666664</v>
      </c>
      <c r="I497" s="418">
        <v>2190.9333333333329</v>
      </c>
      <c r="J497" s="418">
        <v>2249.8666666666663</v>
      </c>
      <c r="K497" s="417">
        <v>2132</v>
      </c>
      <c r="L497" s="417">
        <v>1987.15</v>
      </c>
      <c r="M497" s="417">
        <v>3.0645799999999999</v>
      </c>
    </row>
    <row r="498" spans="1:13">
      <c r="A498" s="245">
        <v>488</v>
      </c>
      <c r="B498" s="419" t="s">
        <v>118</v>
      </c>
      <c r="C498" s="417">
        <v>8.85</v>
      </c>
      <c r="D498" s="418">
        <v>8.8666666666666671</v>
      </c>
      <c r="E498" s="418">
        <v>8.7333333333333343</v>
      </c>
      <c r="F498" s="418">
        <v>8.6166666666666671</v>
      </c>
      <c r="G498" s="418">
        <v>8.4833333333333343</v>
      </c>
      <c r="H498" s="418">
        <v>8.9833333333333343</v>
      </c>
      <c r="I498" s="418">
        <v>9.1166666666666671</v>
      </c>
      <c r="J498" s="418">
        <v>9.2333333333333343</v>
      </c>
      <c r="K498" s="417">
        <v>9</v>
      </c>
      <c r="L498" s="417">
        <v>8.75</v>
      </c>
      <c r="M498" s="417">
        <v>990.89056000000005</v>
      </c>
    </row>
    <row r="499" spans="1:13">
      <c r="A499" s="245">
        <v>489</v>
      </c>
      <c r="B499" s="419" t="s">
        <v>195</v>
      </c>
      <c r="C499" s="417">
        <v>1005.5</v>
      </c>
      <c r="D499" s="418">
        <v>1008.4333333333334</v>
      </c>
      <c r="E499" s="418">
        <v>1000.2166666666668</v>
      </c>
      <c r="F499" s="418">
        <v>994.93333333333339</v>
      </c>
      <c r="G499" s="418">
        <v>986.71666666666681</v>
      </c>
      <c r="H499" s="418">
        <v>1013.7166666666668</v>
      </c>
      <c r="I499" s="418">
        <v>1021.9333333333335</v>
      </c>
      <c r="J499" s="418">
        <v>1027.2166666666667</v>
      </c>
      <c r="K499" s="417">
        <v>1016.65</v>
      </c>
      <c r="L499" s="417">
        <v>1003.15</v>
      </c>
      <c r="M499" s="417">
        <v>7.7918900000000004</v>
      </c>
    </row>
    <row r="500" spans="1:13">
      <c r="A500" s="245">
        <v>490</v>
      </c>
      <c r="B500" s="419" t="s">
        <v>507</v>
      </c>
      <c r="C500" s="417">
        <v>7151.7</v>
      </c>
      <c r="D500" s="418">
        <v>7117.0333333333328</v>
      </c>
      <c r="E500" s="418">
        <v>7054.6666666666661</v>
      </c>
      <c r="F500" s="418">
        <v>6957.6333333333332</v>
      </c>
      <c r="G500" s="418">
        <v>6895.2666666666664</v>
      </c>
      <c r="H500" s="418">
        <v>7214.0666666666657</v>
      </c>
      <c r="I500" s="418">
        <v>7276.4333333333325</v>
      </c>
      <c r="J500" s="418">
        <v>7373.4666666666653</v>
      </c>
      <c r="K500" s="417">
        <v>7179.4</v>
      </c>
      <c r="L500" s="417">
        <v>7020</v>
      </c>
      <c r="M500" s="417">
        <v>4.5679999999999998E-2</v>
      </c>
    </row>
    <row r="501" spans="1:13">
      <c r="A501" s="245">
        <v>491</v>
      </c>
      <c r="B501" s="419" t="s">
        <v>508</v>
      </c>
      <c r="C501" s="417">
        <v>137.69999999999999</v>
      </c>
      <c r="D501" s="418">
        <v>138.51666666666665</v>
      </c>
      <c r="E501" s="418">
        <v>136.2833333333333</v>
      </c>
      <c r="F501" s="418">
        <v>134.86666666666665</v>
      </c>
      <c r="G501" s="418">
        <v>132.6333333333333</v>
      </c>
      <c r="H501" s="418">
        <v>139.93333333333331</v>
      </c>
      <c r="I501" s="418">
        <v>142.16666666666666</v>
      </c>
      <c r="J501" s="418">
        <v>143.58333333333331</v>
      </c>
      <c r="K501" s="417">
        <v>140.75</v>
      </c>
      <c r="L501" s="417">
        <v>137.1</v>
      </c>
      <c r="M501" s="417">
        <v>10.881119999999999</v>
      </c>
    </row>
    <row r="502" spans="1:13">
      <c r="A502" s="245">
        <v>492</v>
      </c>
      <c r="B502" s="419" t="s">
        <v>509</v>
      </c>
      <c r="C502" s="417">
        <v>104.55</v>
      </c>
      <c r="D502" s="418">
        <v>106.08333333333333</v>
      </c>
      <c r="E502" s="418">
        <v>102.46666666666665</v>
      </c>
      <c r="F502" s="418">
        <v>100.38333333333333</v>
      </c>
      <c r="G502" s="418">
        <v>96.766666666666652</v>
      </c>
      <c r="H502" s="418">
        <v>108.16666666666666</v>
      </c>
      <c r="I502" s="418">
        <v>111.78333333333333</v>
      </c>
      <c r="J502" s="418">
        <v>113.86666666666666</v>
      </c>
      <c r="K502" s="417">
        <v>109.7</v>
      </c>
      <c r="L502" s="417">
        <v>104</v>
      </c>
      <c r="M502" s="417">
        <v>32.495510000000003</v>
      </c>
    </row>
    <row r="503" spans="1:13">
      <c r="A503" s="245">
        <v>493</v>
      </c>
      <c r="B503" s="419" t="s">
        <v>749</v>
      </c>
      <c r="C503" s="417">
        <v>516.65</v>
      </c>
      <c r="D503" s="418">
        <v>513.33333333333337</v>
      </c>
      <c r="E503" s="418">
        <v>504.66666666666674</v>
      </c>
      <c r="F503" s="418">
        <v>492.68333333333339</v>
      </c>
      <c r="G503" s="418">
        <v>484.01666666666677</v>
      </c>
      <c r="H503" s="418">
        <v>525.31666666666672</v>
      </c>
      <c r="I503" s="418">
        <v>533.98333333333346</v>
      </c>
      <c r="J503" s="418">
        <v>545.9666666666667</v>
      </c>
      <c r="K503" s="417">
        <v>522</v>
      </c>
      <c r="L503" s="417">
        <v>501.35</v>
      </c>
      <c r="M503" s="417">
        <v>0.89622000000000002</v>
      </c>
    </row>
    <row r="504" spans="1:13">
      <c r="A504" s="245">
        <v>494</v>
      </c>
      <c r="B504" s="419" t="s">
        <v>510</v>
      </c>
      <c r="C504" s="417">
        <v>2232.15</v>
      </c>
      <c r="D504" s="418">
        <v>2239.2333333333336</v>
      </c>
      <c r="E504" s="418">
        <v>2214.916666666667</v>
      </c>
      <c r="F504" s="418">
        <v>2197.6833333333334</v>
      </c>
      <c r="G504" s="418">
        <v>2173.3666666666668</v>
      </c>
      <c r="H504" s="418">
        <v>2256.4666666666672</v>
      </c>
      <c r="I504" s="418">
        <v>2280.7833333333338</v>
      </c>
      <c r="J504" s="418">
        <v>2298.0166666666673</v>
      </c>
      <c r="K504" s="417">
        <v>2263.5500000000002</v>
      </c>
      <c r="L504" s="417">
        <v>2222</v>
      </c>
      <c r="M504" s="417">
        <v>0.91186999999999996</v>
      </c>
    </row>
    <row r="505" spans="1:13">
      <c r="A505" s="245">
        <v>495</v>
      </c>
      <c r="B505" s="419" t="s">
        <v>196</v>
      </c>
      <c r="C505" s="417">
        <v>532.15</v>
      </c>
      <c r="D505" s="418">
        <v>531.2166666666667</v>
      </c>
      <c r="E505" s="418">
        <v>526.03333333333342</v>
      </c>
      <c r="F505" s="418">
        <v>519.91666666666674</v>
      </c>
      <c r="G505" s="418">
        <v>514.73333333333346</v>
      </c>
      <c r="H505" s="418">
        <v>537.33333333333337</v>
      </c>
      <c r="I505" s="418">
        <v>542.51666666666677</v>
      </c>
      <c r="J505" s="418">
        <v>548.63333333333333</v>
      </c>
      <c r="K505" s="417">
        <v>536.4</v>
      </c>
      <c r="L505" s="417">
        <v>525.1</v>
      </c>
      <c r="M505" s="417">
        <v>53.776870000000002</v>
      </c>
    </row>
    <row r="506" spans="1:13">
      <c r="A506" s="245">
        <v>496</v>
      </c>
      <c r="B506" s="419" t="s">
        <v>511</v>
      </c>
      <c r="C506" s="417">
        <v>552.70000000000005</v>
      </c>
      <c r="D506" s="418">
        <v>552.6</v>
      </c>
      <c r="E506" s="418">
        <v>544.20000000000005</v>
      </c>
      <c r="F506" s="418">
        <v>535.70000000000005</v>
      </c>
      <c r="G506" s="418">
        <v>527.30000000000007</v>
      </c>
      <c r="H506" s="418">
        <v>561.1</v>
      </c>
      <c r="I506" s="418">
        <v>569.49999999999989</v>
      </c>
      <c r="J506" s="418">
        <v>578</v>
      </c>
      <c r="K506" s="417">
        <v>561</v>
      </c>
      <c r="L506" s="417">
        <v>544.1</v>
      </c>
      <c r="M506" s="417">
        <v>6.3462699999999996</v>
      </c>
    </row>
    <row r="507" spans="1:13">
      <c r="A507" s="245">
        <v>497</v>
      </c>
      <c r="B507" s="419" t="s">
        <v>197</v>
      </c>
      <c r="C507" s="417">
        <v>13.3</v>
      </c>
      <c r="D507" s="418">
        <v>13.35</v>
      </c>
      <c r="E507" s="418">
        <v>13.25</v>
      </c>
      <c r="F507" s="418">
        <v>13.200000000000001</v>
      </c>
      <c r="G507" s="418">
        <v>13.100000000000001</v>
      </c>
      <c r="H507" s="418">
        <v>13.399999999999999</v>
      </c>
      <c r="I507" s="418">
        <v>13.499999999999996</v>
      </c>
      <c r="J507" s="418">
        <v>13.549999999999997</v>
      </c>
      <c r="K507" s="417">
        <v>13.45</v>
      </c>
      <c r="L507" s="417">
        <v>13.3</v>
      </c>
      <c r="M507" s="417">
        <v>615.58173999999997</v>
      </c>
    </row>
    <row r="508" spans="1:13">
      <c r="A508" s="245">
        <v>498</v>
      </c>
      <c r="B508" s="419" t="s">
        <v>198</v>
      </c>
      <c r="C508" s="417">
        <v>219.65</v>
      </c>
      <c r="D508" s="418">
        <v>219.10000000000002</v>
      </c>
      <c r="E508" s="418">
        <v>217.90000000000003</v>
      </c>
      <c r="F508" s="418">
        <v>216.15</v>
      </c>
      <c r="G508" s="418">
        <v>214.95000000000002</v>
      </c>
      <c r="H508" s="418">
        <v>220.85000000000005</v>
      </c>
      <c r="I508" s="418">
        <v>222.05000000000004</v>
      </c>
      <c r="J508" s="418">
        <v>223.80000000000007</v>
      </c>
      <c r="K508" s="417">
        <v>220.3</v>
      </c>
      <c r="L508" s="417">
        <v>217.35</v>
      </c>
      <c r="M508" s="417">
        <v>56.69182</v>
      </c>
    </row>
    <row r="509" spans="1:13">
      <c r="A509" s="245">
        <v>499</v>
      </c>
      <c r="B509" s="419" t="s">
        <v>512</v>
      </c>
      <c r="C509" s="417">
        <v>330.05</v>
      </c>
      <c r="D509" s="418">
        <v>330.11666666666667</v>
      </c>
      <c r="E509" s="418">
        <v>324.43333333333334</v>
      </c>
      <c r="F509" s="418">
        <v>318.81666666666666</v>
      </c>
      <c r="G509" s="418">
        <v>313.13333333333333</v>
      </c>
      <c r="H509" s="418">
        <v>335.73333333333335</v>
      </c>
      <c r="I509" s="418">
        <v>341.41666666666674</v>
      </c>
      <c r="J509" s="418">
        <v>347.03333333333336</v>
      </c>
      <c r="K509" s="417">
        <v>335.8</v>
      </c>
      <c r="L509" s="417">
        <v>324.5</v>
      </c>
      <c r="M509" s="417">
        <v>8.9857200000000006</v>
      </c>
    </row>
    <row r="510" spans="1:13">
      <c r="A510" s="245">
        <v>500</v>
      </c>
      <c r="B510" s="419" t="s">
        <v>513</v>
      </c>
      <c r="C510" s="417">
        <v>2168.1999999999998</v>
      </c>
      <c r="D510" s="418">
        <v>2169.4500000000003</v>
      </c>
      <c r="E510" s="418">
        <v>2148.9000000000005</v>
      </c>
      <c r="F510" s="418">
        <v>2129.6000000000004</v>
      </c>
      <c r="G510" s="418">
        <v>2109.0500000000006</v>
      </c>
      <c r="H510" s="418">
        <v>2188.7500000000005</v>
      </c>
      <c r="I510" s="418">
        <v>2209.3000000000006</v>
      </c>
      <c r="J510" s="418">
        <v>2228.6000000000004</v>
      </c>
      <c r="K510" s="417">
        <v>2190</v>
      </c>
      <c r="L510" s="417">
        <v>2150.15</v>
      </c>
      <c r="M510" s="417">
        <v>0.21546999999999999</v>
      </c>
    </row>
    <row r="511" spans="1:13">
      <c r="A511" s="245">
        <v>501</v>
      </c>
      <c r="B511" s="419" t="s">
        <v>723</v>
      </c>
      <c r="C511" s="417">
        <v>2100.75</v>
      </c>
      <c r="D511" s="418">
        <v>2087.25</v>
      </c>
      <c r="E511" s="418">
        <v>2064.5</v>
      </c>
      <c r="F511" s="418">
        <v>2028.25</v>
      </c>
      <c r="G511" s="418">
        <v>2005.5</v>
      </c>
      <c r="H511" s="418">
        <v>2123.5</v>
      </c>
      <c r="I511" s="418">
        <v>2146.25</v>
      </c>
      <c r="J511" s="418">
        <v>2182.5</v>
      </c>
      <c r="K511" s="417">
        <v>2110</v>
      </c>
      <c r="L511" s="417">
        <v>2051</v>
      </c>
      <c r="M511" s="417">
        <v>0.92542000000000002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10" sqref="D10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57"/>
      <c r="B5" s="557"/>
      <c r="C5" s="558"/>
      <c r="D5" s="558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514</v>
      </c>
      <c r="B7" s="559" t="s">
        <v>515</v>
      </c>
      <c r="C7" s="559"/>
      <c r="D7" s="239">
        <f>Main!B10</f>
        <v>44385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516</v>
      </c>
      <c r="B9" s="243" t="s">
        <v>517</v>
      </c>
      <c r="C9" s="243" t="s">
        <v>518</v>
      </c>
      <c r="D9" s="243" t="s">
        <v>519</v>
      </c>
      <c r="E9" s="243" t="s">
        <v>520</v>
      </c>
      <c r="F9" s="243" t="s">
        <v>521</v>
      </c>
      <c r="G9" s="243" t="s">
        <v>522</v>
      </c>
      <c r="H9" s="243" t="s">
        <v>523</v>
      </c>
    </row>
    <row r="10" spans="1:35">
      <c r="A10" s="221">
        <v>44384</v>
      </c>
      <c r="B10" s="244">
        <v>539570</v>
      </c>
      <c r="C10" s="245" t="s">
        <v>854</v>
      </c>
      <c r="D10" s="245" t="s">
        <v>922</v>
      </c>
      <c r="E10" s="430" t="s">
        <v>525</v>
      </c>
      <c r="F10" s="337">
        <v>220800</v>
      </c>
      <c r="G10" s="244">
        <v>7.57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44384</v>
      </c>
      <c r="B11" s="244">
        <v>539570</v>
      </c>
      <c r="C11" s="245" t="s">
        <v>854</v>
      </c>
      <c r="D11" s="245" t="s">
        <v>988</v>
      </c>
      <c r="E11" s="245" t="s">
        <v>524</v>
      </c>
      <c r="F11" s="337">
        <v>67200</v>
      </c>
      <c r="G11" s="244">
        <v>7.58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44384</v>
      </c>
      <c r="B12" s="244">
        <v>539570</v>
      </c>
      <c r="C12" s="245" t="s">
        <v>854</v>
      </c>
      <c r="D12" s="245" t="s">
        <v>988</v>
      </c>
      <c r="E12" s="430" t="s">
        <v>525</v>
      </c>
      <c r="F12" s="337">
        <v>28800</v>
      </c>
      <c r="G12" s="244">
        <v>7.55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44384</v>
      </c>
      <c r="B13" s="244">
        <v>530187</v>
      </c>
      <c r="C13" s="245" t="s">
        <v>989</v>
      </c>
      <c r="D13" s="245" t="s">
        <v>955</v>
      </c>
      <c r="E13" s="430" t="s">
        <v>525</v>
      </c>
      <c r="F13" s="337">
        <v>95460</v>
      </c>
      <c r="G13" s="244">
        <v>1.98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44384</v>
      </c>
      <c r="B14" s="244">
        <v>542285</v>
      </c>
      <c r="C14" s="245" t="s">
        <v>990</v>
      </c>
      <c r="D14" s="245" t="s">
        <v>991</v>
      </c>
      <c r="E14" s="245" t="s">
        <v>524</v>
      </c>
      <c r="F14" s="337">
        <v>544000</v>
      </c>
      <c r="G14" s="244">
        <v>27.3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44384</v>
      </c>
      <c r="B15" s="244">
        <v>542285</v>
      </c>
      <c r="C15" s="245" t="s">
        <v>990</v>
      </c>
      <c r="D15" s="245" t="s">
        <v>992</v>
      </c>
      <c r="E15" s="245" t="s">
        <v>525</v>
      </c>
      <c r="F15" s="337">
        <v>548000</v>
      </c>
      <c r="G15" s="244">
        <v>27.3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44384</v>
      </c>
      <c r="B16" s="244">
        <v>531752</v>
      </c>
      <c r="C16" s="245" t="s">
        <v>993</v>
      </c>
      <c r="D16" s="245" t="s">
        <v>849</v>
      </c>
      <c r="E16" s="245" t="s">
        <v>524</v>
      </c>
      <c r="F16" s="337">
        <v>6</v>
      </c>
      <c r="G16" s="244">
        <v>0.56000000000000005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44384</v>
      </c>
      <c r="B17" s="244">
        <v>531752</v>
      </c>
      <c r="C17" s="245" t="s">
        <v>993</v>
      </c>
      <c r="D17" s="245" t="s">
        <v>849</v>
      </c>
      <c r="E17" s="245" t="s">
        <v>525</v>
      </c>
      <c r="F17" s="337">
        <v>7500006</v>
      </c>
      <c r="G17" s="244">
        <v>0.56000000000000005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44384</v>
      </c>
      <c r="B18" s="244">
        <v>531752</v>
      </c>
      <c r="C18" s="245" t="s">
        <v>993</v>
      </c>
      <c r="D18" s="245" t="s">
        <v>994</v>
      </c>
      <c r="E18" s="430" t="s">
        <v>524</v>
      </c>
      <c r="F18" s="337">
        <v>4500000</v>
      </c>
      <c r="G18" s="244">
        <v>0.56000000000000005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44384</v>
      </c>
      <c r="B19" s="244">
        <v>531752</v>
      </c>
      <c r="C19" s="245" t="s">
        <v>993</v>
      </c>
      <c r="D19" s="245" t="s">
        <v>994</v>
      </c>
      <c r="E19" s="245" t="s">
        <v>525</v>
      </c>
      <c r="F19" s="337">
        <v>8506359</v>
      </c>
      <c r="G19" s="244">
        <v>0.56000000000000005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44384</v>
      </c>
      <c r="B20" s="244">
        <v>541778</v>
      </c>
      <c r="C20" s="245" t="s">
        <v>995</v>
      </c>
      <c r="D20" s="245" t="s">
        <v>996</v>
      </c>
      <c r="E20" s="245" t="s">
        <v>524</v>
      </c>
      <c r="F20" s="337">
        <v>33269</v>
      </c>
      <c r="G20" s="244">
        <v>103.89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44384</v>
      </c>
      <c r="B21" s="244">
        <v>541778</v>
      </c>
      <c r="C21" s="245" t="s">
        <v>995</v>
      </c>
      <c r="D21" s="245" t="s">
        <v>996</v>
      </c>
      <c r="E21" s="245" t="s">
        <v>525</v>
      </c>
      <c r="F21" s="337">
        <v>262538</v>
      </c>
      <c r="G21" s="244">
        <v>93.42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44384</v>
      </c>
      <c r="B22" s="244">
        <v>541778</v>
      </c>
      <c r="C22" s="245" t="s">
        <v>995</v>
      </c>
      <c r="D22" s="245" t="s">
        <v>997</v>
      </c>
      <c r="E22" s="430" t="s">
        <v>524</v>
      </c>
      <c r="F22" s="337">
        <v>75000</v>
      </c>
      <c r="G22" s="244">
        <v>85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44384</v>
      </c>
      <c r="B23" s="244">
        <v>541778</v>
      </c>
      <c r="C23" s="245" t="s">
        <v>995</v>
      </c>
      <c r="D23" s="245" t="s">
        <v>998</v>
      </c>
      <c r="E23" s="245" t="s">
        <v>524</v>
      </c>
      <c r="F23" s="337">
        <v>100000</v>
      </c>
      <c r="G23" s="244">
        <v>95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44384</v>
      </c>
      <c r="B24" s="244">
        <v>540151</v>
      </c>
      <c r="C24" s="245" t="s">
        <v>999</v>
      </c>
      <c r="D24" s="245" t="s">
        <v>1000</v>
      </c>
      <c r="E24" s="245" t="s">
        <v>525</v>
      </c>
      <c r="F24" s="337">
        <v>150000</v>
      </c>
      <c r="G24" s="244">
        <v>100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44384</v>
      </c>
      <c r="B25" s="244">
        <v>540151</v>
      </c>
      <c r="C25" s="245" t="s">
        <v>999</v>
      </c>
      <c r="D25" s="245" t="s">
        <v>1001</v>
      </c>
      <c r="E25" s="430" t="s">
        <v>524</v>
      </c>
      <c r="F25" s="337">
        <v>153000</v>
      </c>
      <c r="G25" s="244">
        <v>100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44384</v>
      </c>
      <c r="B26" s="244">
        <v>524818</v>
      </c>
      <c r="C26" s="245" t="s">
        <v>947</v>
      </c>
      <c r="D26" s="245" t="s">
        <v>1002</v>
      </c>
      <c r="E26" s="245" t="s">
        <v>524</v>
      </c>
      <c r="F26" s="337">
        <v>20000</v>
      </c>
      <c r="G26" s="244">
        <v>99.57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44384</v>
      </c>
      <c r="B27" s="244">
        <v>524818</v>
      </c>
      <c r="C27" s="245" t="s">
        <v>947</v>
      </c>
      <c r="D27" s="245" t="s">
        <v>864</v>
      </c>
      <c r="E27" s="430" t="s">
        <v>524</v>
      </c>
      <c r="F27" s="337">
        <v>39663</v>
      </c>
      <c r="G27" s="244">
        <v>93.05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44384</v>
      </c>
      <c r="B28" s="244">
        <v>524818</v>
      </c>
      <c r="C28" s="245" t="s">
        <v>947</v>
      </c>
      <c r="D28" s="245" t="s">
        <v>864</v>
      </c>
      <c r="E28" s="430" t="s">
        <v>525</v>
      </c>
      <c r="F28" s="337">
        <v>39663</v>
      </c>
      <c r="G28" s="244">
        <v>99.49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44384</v>
      </c>
      <c r="B29" s="244">
        <v>524818</v>
      </c>
      <c r="C29" s="245" t="s">
        <v>947</v>
      </c>
      <c r="D29" s="245" t="s">
        <v>1003</v>
      </c>
      <c r="E29" s="245" t="s">
        <v>525</v>
      </c>
      <c r="F29" s="337">
        <v>20000</v>
      </c>
      <c r="G29" s="244">
        <v>99.6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44384</v>
      </c>
      <c r="B30" s="244">
        <v>524818</v>
      </c>
      <c r="C30" s="245" t="s">
        <v>947</v>
      </c>
      <c r="D30" s="245" t="s">
        <v>1004</v>
      </c>
      <c r="E30" s="430" t="s">
        <v>524</v>
      </c>
      <c r="F30" s="337">
        <v>17000</v>
      </c>
      <c r="G30" s="244">
        <v>99.54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44384</v>
      </c>
      <c r="B31" s="244">
        <v>531503</v>
      </c>
      <c r="C31" s="245" t="s">
        <v>923</v>
      </c>
      <c r="D31" s="245" t="s">
        <v>1005</v>
      </c>
      <c r="E31" s="430" t="s">
        <v>524</v>
      </c>
      <c r="F31" s="337">
        <v>60000</v>
      </c>
      <c r="G31" s="244">
        <v>48.4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44384</v>
      </c>
      <c r="B32" s="244">
        <v>531503</v>
      </c>
      <c r="C32" s="245" t="s">
        <v>923</v>
      </c>
      <c r="D32" s="245" t="s">
        <v>950</v>
      </c>
      <c r="E32" s="245" t="s">
        <v>525</v>
      </c>
      <c r="F32" s="337">
        <v>90000</v>
      </c>
      <c r="G32" s="244">
        <v>48.39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44384</v>
      </c>
      <c r="B33" s="244">
        <v>540243</v>
      </c>
      <c r="C33" s="245" t="s">
        <v>951</v>
      </c>
      <c r="D33" s="245" t="s">
        <v>1006</v>
      </c>
      <c r="E33" s="430" t="s">
        <v>524</v>
      </c>
      <c r="F33" s="337">
        <v>13000</v>
      </c>
      <c r="G33" s="244">
        <v>24.84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44384</v>
      </c>
      <c r="B34" s="244">
        <v>540243</v>
      </c>
      <c r="C34" s="245" t="s">
        <v>951</v>
      </c>
      <c r="D34" s="245" t="s">
        <v>1007</v>
      </c>
      <c r="E34" s="245" t="s">
        <v>524</v>
      </c>
      <c r="F34" s="337">
        <v>25000</v>
      </c>
      <c r="G34" s="244">
        <v>26.76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44384</v>
      </c>
      <c r="B35" s="244">
        <v>540243</v>
      </c>
      <c r="C35" s="245" t="s">
        <v>951</v>
      </c>
      <c r="D35" s="245" t="s">
        <v>952</v>
      </c>
      <c r="E35" s="430" t="s">
        <v>525</v>
      </c>
      <c r="F35" s="337">
        <v>15000</v>
      </c>
      <c r="G35" s="244">
        <v>25.86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44384</v>
      </c>
      <c r="B36" s="244">
        <v>540243</v>
      </c>
      <c r="C36" s="245" t="s">
        <v>951</v>
      </c>
      <c r="D36" s="245" t="s">
        <v>1008</v>
      </c>
      <c r="E36" s="245" t="s">
        <v>525</v>
      </c>
      <c r="F36" s="337">
        <v>16617</v>
      </c>
      <c r="G36" s="244">
        <v>24.87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44384</v>
      </c>
      <c r="B37" s="244">
        <v>540243</v>
      </c>
      <c r="C37" s="245" t="s">
        <v>951</v>
      </c>
      <c r="D37" s="245" t="s">
        <v>1009</v>
      </c>
      <c r="E37" s="430" t="s">
        <v>524</v>
      </c>
      <c r="F37" s="337">
        <v>12884</v>
      </c>
      <c r="G37" s="244">
        <v>24.98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44384</v>
      </c>
      <c r="B38" s="244">
        <v>540243</v>
      </c>
      <c r="C38" s="245" t="s">
        <v>951</v>
      </c>
      <c r="D38" s="245" t="s">
        <v>1009</v>
      </c>
      <c r="E38" s="245" t="s">
        <v>525</v>
      </c>
      <c r="F38" s="337">
        <v>8300</v>
      </c>
      <c r="G38" s="244">
        <v>26.6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44384</v>
      </c>
      <c r="B39" s="244">
        <v>512279</v>
      </c>
      <c r="C39" s="245" t="s">
        <v>1010</v>
      </c>
      <c r="D39" s="245" t="s">
        <v>1011</v>
      </c>
      <c r="E39" s="430" t="s">
        <v>524</v>
      </c>
      <c r="F39" s="337">
        <v>16795</v>
      </c>
      <c r="G39" s="244">
        <v>10.61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44384</v>
      </c>
      <c r="B40" s="244">
        <v>539291</v>
      </c>
      <c r="C40" s="245" t="s">
        <v>924</v>
      </c>
      <c r="D40" s="245" t="s">
        <v>953</v>
      </c>
      <c r="E40" s="430" t="s">
        <v>524</v>
      </c>
      <c r="F40" s="337">
        <v>33644</v>
      </c>
      <c r="G40" s="244">
        <v>16.23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44384</v>
      </c>
      <c r="B41" s="244">
        <v>539291</v>
      </c>
      <c r="C41" s="245" t="s">
        <v>924</v>
      </c>
      <c r="D41" s="245" t="s">
        <v>953</v>
      </c>
      <c r="E41" s="245" t="s">
        <v>525</v>
      </c>
      <c r="F41" s="337">
        <v>5914</v>
      </c>
      <c r="G41" s="244">
        <v>15.84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44384</v>
      </c>
      <c r="B42" s="244">
        <v>539291</v>
      </c>
      <c r="C42" s="245" t="s">
        <v>924</v>
      </c>
      <c r="D42" s="245" t="s">
        <v>1012</v>
      </c>
      <c r="E42" s="245" t="s">
        <v>525</v>
      </c>
      <c r="F42" s="337">
        <v>49700</v>
      </c>
      <c r="G42" s="244">
        <v>16.239999999999998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44384</v>
      </c>
      <c r="B43" s="244">
        <v>539291</v>
      </c>
      <c r="C43" s="245" t="s">
        <v>924</v>
      </c>
      <c r="D43" s="245" t="s">
        <v>954</v>
      </c>
      <c r="E43" s="430" t="s">
        <v>524</v>
      </c>
      <c r="F43" s="337">
        <v>19000</v>
      </c>
      <c r="G43" s="244">
        <v>16.25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44384</v>
      </c>
      <c r="B44" s="244">
        <v>512217</v>
      </c>
      <c r="C44" s="245" t="s">
        <v>925</v>
      </c>
      <c r="D44" s="245" t="s">
        <v>1013</v>
      </c>
      <c r="E44" s="430" t="s">
        <v>525</v>
      </c>
      <c r="F44" s="337">
        <v>40857</v>
      </c>
      <c r="G44" s="244">
        <v>7.04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44384</v>
      </c>
      <c r="B45" s="244">
        <v>543171</v>
      </c>
      <c r="C45" s="245" t="s">
        <v>1014</v>
      </c>
      <c r="D45" s="245" t="s">
        <v>1015</v>
      </c>
      <c r="E45" s="245" t="s">
        <v>524</v>
      </c>
      <c r="F45" s="337">
        <v>18000</v>
      </c>
      <c r="G45" s="244">
        <v>27.13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44384</v>
      </c>
      <c r="B46" s="244">
        <v>539835</v>
      </c>
      <c r="C46" s="245" t="s">
        <v>1016</v>
      </c>
      <c r="D46" s="245" t="s">
        <v>1017</v>
      </c>
      <c r="E46" s="430" t="s">
        <v>525</v>
      </c>
      <c r="F46" s="337">
        <v>20000</v>
      </c>
      <c r="G46" s="244">
        <v>150.03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44384</v>
      </c>
      <c r="B47" s="244">
        <v>537392</v>
      </c>
      <c r="C47" s="245" t="s">
        <v>1018</v>
      </c>
      <c r="D47" s="245" t="s">
        <v>1019</v>
      </c>
      <c r="E47" s="245" t="s">
        <v>524</v>
      </c>
      <c r="F47" s="337">
        <v>75000</v>
      </c>
      <c r="G47" s="244">
        <v>3.02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44384</v>
      </c>
      <c r="B48" s="244">
        <v>537392</v>
      </c>
      <c r="C48" s="245" t="s">
        <v>1018</v>
      </c>
      <c r="D48" s="245" t="s">
        <v>1020</v>
      </c>
      <c r="E48" s="430" t="s">
        <v>525</v>
      </c>
      <c r="F48" s="337">
        <v>75000</v>
      </c>
      <c r="G48" s="244">
        <v>3.02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44384</v>
      </c>
      <c r="B49" s="244">
        <v>513305</v>
      </c>
      <c r="C49" s="245" t="s">
        <v>1021</v>
      </c>
      <c r="D49" s="245" t="s">
        <v>1022</v>
      </c>
      <c r="E49" s="430" t="s">
        <v>525</v>
      </c>
      <c r="F49" s="337">
        <v>108759</v>
      </c>
      <c r="G49" s="244">
        <v>1.96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44384</v>
      </c>
      <c r="B50" s="244">
        <v>513216</v>
      </c>
      <c r="C50" s="245" t="s">
        <v>926</v>
      </c>
      <c r="D50" s="245" t="s">
        <v>849</v>
      </c>
      <c r="E50" s="245" t="s">
        <v>524</v>
      </c>
      <c r="F50" s="337">
        <v>802167</v>
      </c>
      <c r="G50" s="244">
        <v>3.93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44384</v>
      </c>
      <c r="B51" s="244">
        <v>513216</v>
      </c>
      <c r="C51" s="245" t="s">
        <v>926</v>
      </c>
      <c r="D51" s="245" t="s">
        <v>1023</v>
      </c>
      <c r="E51" s="245" t="s">
        <v>525</v>
      </c>
      <c r="F51" s="337">
        <v>1494551</v>
      </c>
      <c r="G51" s="244">
        <v>3.93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44384</v>
      </c>
      <c r="B52" s="244" t="s">
        <v>1024</v>
      </c>
      <c r="C52" s="245" t="s">
        <v>1025</v>
      </c>
      <c r="D52" s="245" t="s">
        <v>1026</v>
      </c>
      <c r="E52" s="245" t="s">
        <v>524</v>
      </c>
      <c r="F52" s="337">
        <v>126352</v>
      </c>
      <c r="G52" s="244">
        <v>94.41</v>
      </c>
      <c r="H52" s="315" t="s">
        <v>814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44384</v>
      </c>
      <c r="B53" s="244" t="s">
        <v>1027</v>
      </c>
      <c r="C53" s="245" t="s">
        <v>1028</v>
      </c>
      <c r="D53" s="245" t="s">
        <v>819</v>
      </c>
      <c r="E53" s="430" t="s">
        <v>524</v>
      </c>
      <c r="F53" s="337">
        <v>440890</v>
      </c>
      <c r="G53" s="244">
        <v>63.66</v>
      </c>
      <c r="H53" s="315" t="s">
        <v>814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44384</v>
      </c>
      <c r="B54" s="244" t="s">
        <v>1029</v>
      </c>
      <c r="C54" s="245" t="s">
        <v>1030</v>
      </c>
      <c r="D54" s="245" t="s">
        <v>1031</v>
      </c>
      <c r="E54" s="430" t="s">
        <v>524</v>
      </c>
      <c r="F54" s="337">
        <v>73902</v>
      </c>
      <c r="G54" s="244">
        <v>70.17</v>
      </c>
      <c r="H54" s="315" t="s">
        <v>814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44384</v>
      </c>
      <c r="B55" s="244" t="s">
        <v>1032</v>
      </c>
      <c r="C55" s="245" t="s">
        <v>1033</v>
      </c>
      <c r="D55" s="245" t="s">
        <v>819</v>
      </c>
      <c r="E55" s="245" t="s">
        <v>524</v>
      </c>
      <c r="F55" s="337">
        <v>128270</v>
      </c>
      <c r="G55" s="244">
        <v>100.21</v>
      </c>
      <c r="H55" s="315" t="s">
        <v>814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44384</v>
      </c>
      <c r="B56" s="244" t="s">
        <v>958</v>
      </c>
      <c r="C56" s="245" t="s">
        <v>959</v>
      </c>
      <c r="D56" s="245" t="s">
        <v>819</v>
      </c>
      <c r="E56" s="245" t="s">
        <v>524</v>
      </c>
      <c r="F56" s="337">
        <v>73341</v>
      </c>
      <c r="G56" s="244">
        <v>1382.05</v>
      </c>
      <c r="H56" s="315" t="s">
        <v>814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44384</v>
      </c>
      <c r="B57" s="244" t="s">
        <v>1034</v>
      </c>
      <c r="C57" s="245" t="s">
        <v>1035</v>
      </c>
      <c r="D57" s="245" t="s">
        <v>1036</v>
      </c>
      <c r="E57" s="430" t="s">
        <v>524</v>
      </c>
      <c r="F57" s="337">
        <v>123259</v>
      </c>
      <c r="G57" s="244">
        <v>218.2</v>
      </c>
      <c r="H57" s="315" t="s">
        <v>814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44384</v>
      </c>
      <c r="B58" s="244" t="s">
        <v>1037</v>
      </c>
      <c r="C58" s="245" t="s">
        <v>1038</v>
      </c>
      <c r="D58" s="245" t="s">
        <v>1039</v>
      </c>
      <c r="E58" s="245" t="s">
        <v>524</v>
      </c>
      <c r="F58" s="337">
        <v>426311</v>
      </c>
      <c r="G58" s="244">
        <v>472.23</v>
      </c>
      <c r="H58" s="315" t="s">
        <v>814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44384</v>
      </c>
      <c r="B59" s="244" t="s">
        <v>1040</v>
      </c>
      <c r="C59" s="245" t="s">
        <v>1041</v>
      </c>
      <c r="D59" s="245" t="s">
        <v>819</v>
      </c>
      <c r="E59" s="245" t="s">
        <v>524</v>
      </c>
      <c r="F59" s="337">
        <v>35692</v>
      </c>
      <c r="G59" s="244">
        <v>144.38</v>
      </c>
      <c r="H59" s="315" t="s">
        <v>814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44384</v>
      </c>
      <c r="B60" s="244" t="s">
        <v>1042</v>
      </c>
      <c r="C60" s="245" t="s">
        <v>1043</v>
      </c>
      <c r="D60" s="245" t="s">
        <v>1036</v>
      </c>
      <c r="E60" s="245" t="s">
        <v>524</v>
      </c>
      <c r="F60" s="337">
        <v>141080</v>
      </c>
      <c r="G60" s="244">
        <v>106.94</v>
      </c>
      <c r="H60" s="315" t="s">
        <v>814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44384</v>
      </c>
      <c r="B61" s="244" t="s">
        <v>1044</v>
      </c>
      <c r="C61" s="245" t="s">
        <v>1045</v>
      </c>
      <c r="D61" s="245" t="s">
        <v>849</v>
      </c>
      <c r="E61" s="245" t="s">
        <v>524</v>
      </c>
      <c r="F61" s="337">
        <v>3282326</v>
      </c>
      <c r="G61" s="244">
        <v>31.17</v>
      </c>
      <c r="H61" s="315" t="s">
        <v>814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44384</v>
      </c>
      <c r="B62" s="244" t="s">
        <v>1046</v>
      </c>
      <c r="C62" s="222" t="s">
        <v>1047</v>
      </c>
      <c r="D62" s="222" t="s">
        <v>849</v>
      </c>
      <c r="E62" s="245" t="s">
        <v>524</v>
      </c>
      <c r="F62" s="337">
        <v>250000</v>
      </c>
      <c r="G62" s="244">
        <v>3.3</v>
      </c>
      <c r="H62" s="315" t="s">
        <v>814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44384</v>
      </c>
      <c r="B63" s="244" t="s">
        <v>1048</v>
      </c>
      <c r="C63" s="245" t="s">
        <v>1049</v>
      </c>
      <c r="D63" s="245" t="s">
        <v>828</v>
      </c>
      <c r="E63" s="245" t="s">
        <v>524</v>
      </c>
      <c r="F63" s="337">
        <v>110370</v>
      </c>
      <c r="G63" s="244">
        <v>37.78</v>
      </c>
      <c r="H63" s="315" t="s">
        <v>814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44384</v>
      </c>
      <c r="B64" s="244" t="s">
        <v>1048</v>
      </c>
      <c r="C64" s="245" t="s">
        <v>1049</v>
      </c>
      <c r="D64" s="245" t="s">
        <v>1050</v>
      </c>
      <c r="E64" s="245" t="s">
        <v>524</v>
      </c>
      <c r="F64" s="337">
        <v>100000</v>
      </c>
      <c r="G64" s="244">
        <v>39.369999999999997</v>
      </c>
      <c r="H64" s="315" t="s">
        <v>814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44384</v>
      </c>
      <c r="B65" s="244" t="s">
        <v>1048</v>
      </c>
      <c r="C65" s="245" t="s">
        <v>1049</v>
      </c>
      <c r="D65" s="245" t="s">
        <v>1051</v>
      </c>
      <c r="E65" s="245" t="s">
        <v>524</v>
      </c>
      <c r="F65" s="337">
        <v>94500</v>
      </c>
      <c r="G65" s="244">
        <v>39.5</v>
      </c>
      <c r="H65" s="315" t="s">
        <v>814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44384</v>
      </c>
      <c r="B66" s="244" t="s">
        <v>1048</v>
      </c>
      <c r="C66" s="245" t="s">
        <v>1049</v>
      </c>
      <c r="D66" s="245" t="s">
        <v>1052</v>
      </c>
      <c r="E66" s="245" t="s">
        <v>524</v>
      </c>
      <c r="F66" s="337">
        <v>270000</v>
      </c>
      <c r="G66" s="244">
        <v>39.49</v>
      </c>
      <c r="H66" s="315" t="s">
        <v>814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44384</v>
      </c>
      <c r="B67" s="244" t="s">
        <v>1053</v>
      </c>
      <c r="C67" s="245" t="s">
        <v>1054</v>
      </c>
      <c r="D67" s="245" t="s">
        <v>1055</v>
      </c>
      <c r="E67" s="245" t="s">
        <v>524</v>
      </c>
      <c r="F67" s="337">
        <v>120000</v>
      </c>
      <c r="G67" s="244">
        <v>36.03</v>
      </c>
      <c r="H67" s="315" t="s">
        <v>814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44384</v>
      </c>
      <c r="B68" s="244" t="s">
        <v>1056</v>
      </c>
      <c r="C68" s="245" t="s">
        <v>1057</v>
      </c>
      <c r="D68" s="245" t="s">
        <v>1058</v>
      </c>
      <c r="E68" s="245" t="s">
        <v>524</v>
      </c>
      <c r="F68" s="337">
        <v>141898</v>
      </c>
      <c r="G68" s="244">
        <v>102.09</v>
      </c>
      <c r="H68" s="315" t="s">
        <v>814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44384</v>
      </c>
      <c r="B69" s="244" t="s">
        <v>1056</v>
      </c>
      <c r="C69" s="245" t="s">
        <v>1057</v>
      </c>
      <c r="D69" s="245" t="s">
        <v>819</v>
      </c>
      <c r="E69" s="245" t="s">
        <v>524</v>
      </c>
      <c r="F69" s="337">
        <v>413776</v>
      </c>
      <c r="G69" s="244">
        <v>102.19</v>
      </c>
      <c r="H69" s="315" t="s">
        <v>814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44384</v>
      </c>
      <c r="B70" s="244" t="s">
        <v>1059</v>
      </c>
      <c r="C70" s="245" t="s">
        <v>1060</v>
      </c>
      <c r="D70" s="245" t="s">
        <v>819</v>
      </c>
      <c r="E70" s="245" t="s">
        <v>524</v>
      </c>
      <c r="F70" s="337">
        <v>586202</v>
      </c>
      <c r="G70" s="244">
        <v>145.16999999999999</v>
      </c>
      <c r="H70" s="315" t="s">
        <v>814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44384</v>
      </c>
      <c r="B71" s="244" t="s">
        <v>1061</v>
      </c>
      <c r="C71" s="245" t="s">
        <v>1062</v>
      </c>
      <c r="D71" s="245" t="s">
        <v>819</v>
      </c>
      <c r="E71" s="245" t="s">
        <v>524</v>
      </c>
      <c r="F71" s="337">
        <v>1142338</v>
      </c>
      <c r="G71" s="244">
        <v>32.479999999999997</v>
      </c>
      <c r="H71" s="315" t="s">
        <v>814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44384</v>
      </c>
      <c r="B72" s="244" t="s">
        <v>1063</v>
      </c>
      <c r="C72" s="245" t="s">
        <v>1064</v>
      </c>
      <c r="D72" s="245" t="s">
        <v>1065</v>
      </c>
      <c r="E72" s="245" t="s">
        <v>524</v>
      </c>
      <c r="F72" s="337">
        <v>10</v>
      </c>
      <c r="G72" s="244">
        <v>1.65</v>
      </c>
      <c r="H72" s="315" t="s">
        <v>814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44384</v>
      </c>
      <c r="B73" s="244" t="s">
        <v>452</v>
      </c>
      <c r="C73" s="245" t="s">
        <v>1066</v>
      </c>
      <c r="D73" s="245" t="s">
        <v>819</v>
      </c>
      <c r="E73" s="245" t="s">
        <v>524</v>
      </c>
      <c r="F73" s="337">
        <v>2858521</v>
      </c>
      <c r="G73" s="244">
        <v>217.36</v>
      </c>
      <c r="H73" s="315" t="s">
        <v>814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44384</v>
      </c>
      <c r="B74" s="244" t="s">
        <v>1067</v>
      </c>
      <c r="C74" s="245" t="s">
        <v>1068</v>
      </c>
      <c r="D74" s="245" t="s">
        <v>819</v>
      </c>
      <c r="E74" s="245" t="s">
        <v>524</v>
      </c>
      <c r="F74" s="337">
        <v>140528</v>
      </c>
      <c r="G74" s="244">
        <v>100.4</v>
      </c>
      <c r="H74" s="315" t="s">
        <v>814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44384</v>
      </c>
      <c r="B75" s="244" t="s">
        <v>1069</v>
      </c>
      <c r="C75" s="245" t="s">
        <v>1070</v>
      </c>
      <c r="D75" s="245" t="s">
        <v>864</v>
      </c>
      <c r="E75" s="245" t="s">
        <v>524</v>
      </c>
      <c r="F75" s="337">
        <v>1095616</v>
      </c>
      <c r="G75" s="244">
        <v>107.29</v>
      </c>
      <c r="H75" s="315" t="s">
        <v>814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44384</v>
      </c>
      <c r="B76" s="244" t="s">
        <v>927</v>
      </c>
      <c r="C76" s="245" t="s">
        <v>928</v>
      </c>
      <c r="D76" s="245" t="s">
        <v>960</v>
      </c>
      <c r="E76" s="245" t="s">
        <v>524</v>
      </c>
      <c r="F76" s="337">
        <v>139888</v>
      </c>
      <c r="G76" s="244">
        <v>175.67</v>
      </c>
      <c r="H76" s="315" t="s">
        <v>814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44384</v>
      </c>
      <c r="B77" s="244" t="s">
        <v>927</v>
      </c>
      <c r="C77" s="245" t="s">
        <v>928</v>
      </c>
      <c r="D77" s="245" t="s">
        <v>828</v>
      </c>
      <c r="E77" s="245" t="s">
        <v>524</v>
      </c>
      <c r="F77" s="337">
        <v>175645</v>
      </c>
      <c r="G77" s="244">
        <v>174.58</v>
      </c>
      <c r="H77" s="315" t="s">
        <v>814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44384</v>
      </c>
      <c r="B78" s="244" t="s">
        <v>927</v>
      </c>
      <c r="C78" s="245" t="s">
        <v>928</v>
      </c>
      <c r="D78" s="245" t="s">
        <v>833</v>
      </c>
      <c r="E78" s="245" t="s">
        <v>524</v>
      </c>
      <c r="F78" s="337">
        <v>180353</v>
      </c>
      <c r="G78" s="244">
        <v>175.76</v>
      </c>
      <c r="H78" s="315" t="s">
        <v>814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44384</v>
      </c>
      <c r="B79" s="244" t="s">
        <v>927</v>
      </c>
      <c r="C79" s="245" t="s">
        <v>928</v>
      </c>
      <c r="D79" s="245" t="s">
        <v>956</v>
      </c>
      <c r="E79" s="245" t="s">
        <v>524</v>
      </c>
      <c r="F79" s="337">
        <v>82439</v>
      </c>
      <c r="G79" s="244">
        <v>178.14</v>
      </c>
      <c r="H79" s="315" t="s">
        <v>814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44384</v>
      </c>
      <c r="B80" s="244" t="s">
        <v>927</v>
      </c>
      <c r="C80" s="245" t="s">
        <v>928</v>
      </c>
      <c r="D80" s="245" t="s">
        <v>1058</v>
      </c>
      <c r="E80" s="245" t="s">
        <v>524</v>
      </c>
      <c r="F80" s="337">
        <v>86405</v>
      </c>
      <c r="G80" s="244">
        <v>175.17</v>
      </c>
      <c r="H80" s="315" t="s">
        <v>814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44384</v>
      </c>
      <c r="B81" s="244" t="s">
        <v>927</v>
      </c>
      <c r="C81" s="245" t="s">
        <v>928</v>
      </c>
      <c r="D81" s="245" t="s">
        <v>819</v>
      </c>
      <c r="E81" s="245" t="s">
        <v>524</v>
      </c>
      <c r="F81" s="337">
        <v>343368</v>
      </c>
      <c r="G81" s="244">
        <v>175.59</v>
      </c>
      <c r="H81" s="315" t="s">
        <v>814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44384</v>
      </c>
      <c r="B82" s="244" t="s">
        <v>929</v>
      </c>
      <c r="C82" s="245" t="s">
        <v>930</v>
      </c>
      <c r="D82" s="245" t="s">
        <v>819</v>
      </c>
      <c r="E82" s="245" t="s">
        <v>524</v>
      </c>
      <c r="F82" s="337">
        <v>3470518</v>
      </c>
      <c r="G82" s="244">
        <v>70.069999999999993</v>
      </c>
      <c r="H82" s="315" t="s">
        <v>814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44384</v>
      </c>
      <c r="B83" s="244" t="s">
        <v>1071</v>
      </c>
      <c r="C83" s="245" t="s">
        <v>1072</v>
      </c>
      <c r="D83" s="245" t="s">
        <v>819</v>
      </c>
      <c r="E83" s="245" t="s">
        <v>524</v>
      </c>
      <c r="F83" s="337">
        <v>234018</v>
      </c>
      <c r="G83" s="244">
        <v>98.46</v>
      </c>
      <c r="H83" s="315" t="s">
        <v>814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44384</v>
      </c>
      <c r="B84" s="244" t="s">
        <v>1071</v>
      </c>
      <c r="C84" s="245" t="s">
        <v>1072</v>
      </c>
      <c r="D84" s="245" t="s">
        <v>1073</v>
      </c>
      <c r="E84" s="245" t="s">
        <v>524</v>
      </c>
      <c r="F84" s="337">
        <v>419793</v>
      </c>
      <c r="G84" s="244">
        <v>99.05</v>
      </c>
      <c r="H84" s="315" t="s">
        <v>814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44384</v>
      </c>
      <c r="B85" s="244" t="s">
        <v>1074</v>
      </c>
      <c r="C85" s="245" t="s">
        <v>1075</v>
      </c>
      <c r="D85" s="245" t="s">
        <v>1076</v>
      </c>
      <c r="E85" s="245" t="s">
        <v>524</v>
      </c>
      <c r="F85" s="337">
        <v>450000</v>
      </c>
      <c r="G85" s="244">
        <v>8.6</v>
      </c>
      <c r="H85" s="315" t="s">
        <v>814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44384</v>
      </c>
      <c r="B86" s="244" t="s">
        <v>1074</v>
      </c>
      <c r="C86" s="245" t="s">
        <v>1075</v>
      </c>
      <c r="D86" s="245" t="s">
        <v>1077</v>
      </c>
      <c r="E86" s="245" t="s">
        <v>524</v>
      </c>
      <c r="F86" s="337">
        <v>450000</v>
      </c>
      <c r="G86" s="244">
        <v>8.6</v>
      </c>
      <c r="H86" s="315" t="s">
        <v>814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44384</v>
      </c>
      <c r="B87" s="244" t="s">
        <v>865</v>
      </c>
      <c r="C87" s="245" t="s">
        <v>866</v>
      </c>
      <c r="D87" s="245" t="s">
        <v>864</v>
      </c>
      <c r="E87" s="245" t="s">
        <v>524</v>
      </c>
      <c r="F87" s="337">
        <v>90671</v>
      </c>
      <c r="G87" s="244">
        <v>166.4</v>
      </c>
      <c r="H87" s="315" t="s">
        <v>814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44384</v>
      </c>
      <c r="B88" s="244" t="s">
        <v>865</v>
      </c>
      <c r="C88" s="245" t="s">
        <v>866</v>
      </c>
      <c r="D88" s="245" t="s">
        <v>863</v>
      </c>
      <c r="E88" s="245" t="s">
        <v>524</v>
      </c>
      <c r="F88" s="337">
        <v>70564</v>
      </c>
      <c r="G88" s="244">
        <v>166.58</v>
      </c>
      <c r="H88" s="315" t="s">
        <v>814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44384</v>
      </c>
      <c r="B89" s="244" t="s">
        <v>1078</v>
      </c>
      <c r="C89" s="245" t="s">
        <v>1079</v>
      </c>
      <c r="D89" s="245" t="s">
        <v>1080</v>
      </c>
      <c r="E89" s="245" t="s">
        <v>524</v>
      </c>
      <c r="F89" s="337">
        <v>10827256</v>
      </c>
      <c r="G89" s="244">
        <v>2.83</v>
      </c>
      <c r="H89" s="315" t="s">
        <v>814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44384</v>
      </c>
      <c r="B90" s="244" t="s">
        <v>657</v>
      </c>
      <c r="C90" s="245" t="s">
        <v>1081</v>
      </c>
      <c r="D90" s="245" t="s">
        <v>1082</v>
      </c>
      <c r="E90" s="245" t="s">
        <v>525</v>
      </c>
      <c r="F90" s="337">
        <v>190000</v>
      </c>
      <c r="G90" s="244">
        <v>181.02</v>
      </c>
      <c r="H90" s="315" t="s">
        <v>814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44384</v>
      </c>
      <c r="B91" s="244" t="s">
        <v>1024</v>
      </c>
      <c r="C91" s="245" t="s">
        <v>1025</v>
      </c>
      <c r="D91" s="245" t="s">
        <v>1026</v>
      </c>
      <c r="E91" s="245" t="s">
        <v>525</v>
      </c>
      <c r="F91" s="337">
        <v>126352</v>
      </c>
      <c r="G91" s="244">
        <v>96.63</v>
      </c>
      <c r="H91" s="315" t="s">
        <v>814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44384</v>
      </c>
      <c r="B92" s="244" t="s">
        <v>1027</v>
      </c>
      <c r="C92" s="245" t="s">
        <v>1028</v>
      </c>
      <c r="D92" s="245" t="s">
        <v>819</v>
      </c>
      <c r="E92" s="245" t="s">
        <v>525</v>
      </c>
      <c r="F92" s="337">
        <v>440890</v>
      </c>
      <c r="G92" s="244">
        <v>63.77</v>
      </c>
      <c r="H92" s="315" t="s">
        <v>814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44384</v>
      </c>
      <c r="B93" s="244" t="s">
        <v>861</v>
      </c>
      <c r="C93" s="245" t="s">
        <v>862</v>
      </c>
      <c r="D93" s="245" t="s">
        <v>962</v>
      </c>
      <c r="E93" s="245" t="s">
        <v>525</v>
      </c>
      <c r="F93" s="337">
        <v>261000</v>
      </c>
      <c r="G93" s="244">
        <v>6.8</v>
      </c>
      <c r="H93" s="315" t="s">
        <v>814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44384</v>
      </c>
      <c r="B94" s="244" t="s">
        <v>1029</v>
      </c>
      <c r="C94" s="245" t="s">
        <v>1030</v>
      </c>
      <c r="D94" s="245" t="s">
        <v>1031</v>
      </c>
      <c r="E94" s="245" t="s">
        <v>525</v>
      </c>
      <c r="F94" s="337">
        <v>107789</v>
      </c>
      <c r="G94" s="244">
        <v>69.48</v>
      </c>
      <c r="H94" s="315" t="s">
        <v>814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44384</v>
      </c>
      <c r="B95" s="244" t="s">
        <v>806</v>
      </c>
      <c r="C95" s="245" t="s">
        <v>957</v>
      </c>
      <c r="D95" s="245" t="s">
        <v>963</v>
      </c>
      <c r="E95" s="245" t="s">
        <v>525</v>
      </c>
      <c r="F95" s="337">
        <v>6900000</v>
      </c>
      <c r="G95" s="244">
        <v>182.85</v>
      </c>
      <c r="H95" s="315" t="s">
        <v>814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44384</v>
      </c>
      <c r="B96" s="244" t="s">
        <v>1032</v>
      </c>
      <c r="C96" s="245" t="s">
        <v>1033</v>
      </c>
      <c r="D96" s="245" t="s">
        <v>819</v>
      </c>
      <c r="E96" s="245" t="s">
        <v>525</v>
      </c>
      <c r="F96" s="337">
        <v>128270</v>
      </c>
      <c r="G96" s="244">
        <v>100.22</v>
      </c>
      <c r="H96" s="315" t="s">
        <v>814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44384</v>
      </c>
      <c r="B97" s="244" t="s">
        <v>958</v>
      </c>
      <c r="C97" s="245" t="s">
        <v>959</v>
      </c>
      <c r="D97" s="245" t="s">
        <v>819</v>
      </c>
      <c r="E97" s="245" t="s">
        <v>525</v>
      </c>
      <c r="F97" s="337">
        <v>73341</v>
      </c>
      <c r="G97" s="244">
        <v>1383.57</v>
      </c>
      <c r="H97" s="315" t="s">
        <v>814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44384</v>
      </c>
      <c r="B98" s="244" t="s">
        <v>1034</v>
      </c>
      <c r="C98" s="245" t="s">
        <v>1035</v>
      </c>
      <c r="D98" s="245" t="s">
        <v>1036</v>
      </c>
      <c r="E98" s="245" t="s">
        <v>525</v>
      </c>
      <c r="F98" s="337">
        <v>111559</v>
      </c>
      <c r="G98" s="244">
        <v>217.36</v>
      </c>
      <c r="H98" s="315" t="s">
        <v>814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44384</v>
      </c>
      <c r="B99" s="244" t="s">
        <v>1040</v>
      </c>
      <c r="C99" s="245" t="s">
        <v>1041</v>
      </c>
      <c r="D99" s="245" t="s">
        <v>819</v>
      </c>
      <c r="E99" s="245" t="s">
        <v>525</v>
      </c>
      <c r="F99" s="337">
        <v>35692</v>
      </c>
      <c r="G99" s="244">
        <v>144.65</v>
      </c>
      <c r="H99" s="315" t="s">
        <v>814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44384</v>
      </c>
      <c r="B100" s="244" t="s">
        <v>948</v>
      </c>
      <c r="C100" s="245" t="s">
        <v>961</v>
      </c>
      <c r="D100" s="245" t="s">
        <v>949</v>
      </c>
      <c r="E100" s="245" t="s">
        <v>525</v>
      </c>
      <c r="F100" s="337">
        <v>50000</v>
      </c>
      <c r="G100" s="244">
        <v>17.04</v>
      </c>
      <c r="H100" s="315" t="s">
        <v>814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44384</v>
      </c>
      <c r="B101" s="244" t="s">
        <v>1042</v>
      </c>
      <c r="C101" s="245" t="s">
        <v>1043</v>
      </c>
      <c r="D101" s="245" t="s">
        <v>1036</v>
      </c>
      <c r="E101" s="245" t="s">
        <v>525</v>
      </c>
      <c r="F101" s="337">
        <v>150080</v>
      </c>
      <c r="G101" s="244">
        <v>107.76</v>
      </c>
      <c r="H101" s="315" t="s">
        <v>814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44384</v>
      </c>
      <c r="B102" s="244" t="s">
        <v>1044</v>
      </c>
      <c r="C102" s="245" t="s">
        <v>1045</v>
      </c>
      <c r="D102" s="245" t="s">
        <v>849</v>
      </c>
      <c r="E102" s="245" t="s">
        <v>525</v>
      </c>
      <c r="F102" s="337">
        <v>3389546</v>
      </c>
      <c r="G102" s="244">
        <v>31.2</v>
      </c>
      <c r="H102" s="315" t="s">
        <v>814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44384</v>
      </c>
      <c r="B103" s="244" t="s">
        <v>1046</v>
      </c>
      <c r="C103" s="245" t="s">
        <v>1047</v>
      </c>
      <c r="D103" s="245" t="s">
        <v>849</v>
      </c>
      <c r="E103" s="245" t="s">
        <v>525</v>
      </c>
      <c r="F103" s="337">
        <v>6250000</v>
      </c>
      <c r="G103" s="244">
        <v>3.3</v>
      </c>
      <c r="H103" s="315" t="s">
        <v>814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44384</v>
      </c>
      <c r="B104" s="244" t="s">
        <v>1048</v>
      </c>
      <c r="C104" s="245" t="s">
        <v>1049</v>
      </c>
      <c r="D104" s="245" t="s">
        <v>828</v>
      </c>
      <c r="E104" s="245" t="s">
        <v>525</v>
      </c>
      <c r="F104" s="337">
        <v>110443</v>
      </c>
      <c r="G104" s="244">
        <v>37.85</v>
      </c>
      <c r="H104" s="315" t="s">
        <v>814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44384</v>
      </c>
      <c r="B105" s="244" t="s">
        <v>1048</v>
      </c>
      <c r="C105" s="245" t="s">
        <v>1049</v>
      </c>
      <c r="D105" s="245" t="s">
        <v>1051</v>
      </c>
      <c r="E105" s="245" t="s">
        <v>525</v>
      </c>
      <c r="F105" s="337">
        <v>94500</v>
      </c>
      <c r="G105" s="244">
        <v>39.5</v>
      </c>
      <c r="H105" s="315" t="s">
        <v>814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44384</v>
      </c>
      <c r="B106" s="244" t="s">
        <v>1056</v>
      </c>
      <c r="C106" s="245" t="s">
        <v>1057</v>
      </c>
      <c r="D106" s="245" t="s">
        <v>1058</v>
      </c>
      <c r="E106" s="245" t="s">
        <v>525</v>
      </c>
      <c r="F106" s="337">
        <v>141898</v>
      </c>
      <c r="G106" s="244">
        <v>102.14</v>
      </c>
      <c r="H106" s="315" t="s">
        <v>814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44384</v>
      </c>
      <c r="B107" s="244" t="s">
        <v>1056</v>
      </c>
      <c r="C107" s="245" t="s">
        <v>1057</v>
      </c>
      <c r="D107" s="245" t="s">
        <v>819</v>
      </c>
      <c r="E107" s="245" t="s">
        <v>525</v>
      </c>
      <c r="F107" s="337">
        <v>413776</v>
      </c>
      <c r="G107" s="244">
        <v>102.43</v>
      </c>
      <c r="H107" s="315" t="s">
        <v>814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44384</v>
      </c>
      <c r="B108" s="244" t="s">
        <v>1059</v>
      </c>
      <c r="C108" s="245" t="s">
        <v>1060</v>
      </c>
      <c r="D108" s="245" t="s">
        <v>819</v>
      </c>
      <c r="E108" s="245" t="s">
        <v>525</v>
      </c>
      <c r="F108" s="337">
        <v>586202</v>
      </c>
      <c r="G108" s="244">
        <v>145.21</v>
      </c>
      <c r="H108" s="315" t="s">
        <v>814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44384</v>
      </c>
      <c r="B109" s="244" t="s">
        <v>1061</v>
      </c>
      <c r="C109" s="245" t="s">
        <v>1062</v>
      </c>
      <c r="D109" s="245" t="s">
        <v>819</v>
      </c>
      <c r="E109" s="245" t="s">
        <v>525</v>
      </c>
      <c r="F109" s="337">
        <v>1142338</v>
      </c>
      <c r="G109" s="244">
        <v>32.549999999999997</v>
      </c>
      <c r="H109" s="315" t="s">
        <v>814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44384</v>
      </c>
      <c r="B110" s="244" t="s">
        <v>1063</v>
      </c>
      <c r="C110" s="245" t="s">
        <v>1064</v>
      </c>
      <c r="D110" s="245" t="s">
        <v>1065</v>
      </c>
      <c r="E110" s="245" t="s">
        <v>525</v>
      </c>
      <c r="F110" s="337">
        <v>878171</v>
      </c>
      <c r="G110" s="244">
        <v>1.58</v>
      </c>
      <c r="H110" s="315" t="s">
        <v>814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A111" s="221">
        <v>44384</v>
      </c>
      <c r="B111" s="244" t="s">
        <v>452</v>
      </c>
      <c r="C111" s="245" t="s">
        <v>1066</v>
      </c>
      <c r="D111" s="245" t="s">
        <v>819</v>
      </c>
      <c r="E111" s="245" t="s">
        <v>525</v>
      </c>
      <c r="F111" s="337">
        <v>2858521</v>
      </c>
      <c r="G111" s="244">
        <v>217.52</v>
      </c>
      <c r="H111" s="315" t="s">
        <v>814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A112" s="221">
        <v>44384</v>
      </c>
      <c r="B112" s="244" t="s">
        <v>1067</v>
      </c>
      <c r="C112" s="245" t="s">
        <v>1068</v>
      </c>
      <c r="D112" s="245" t="s">
        <v>819</v>
      </c>
      <c r="E112" s="245" t="s">
        <v>525</v>
      </c>
      <c r="F112" s="337">
        <v>140528</v>
      </c>
      <c r="G112" s="244">
        <v>100.52</v>
      </c>
      <c r="H112" s="315" t="s">
        <v>814</v>
      </c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1:35">
      <c r="A113" s="221">
        <v>44384</v>
      </c>
      <c r="B113" s="244" t="s">
        <v>1069</v>
      </c>
      <c r="C113" s="245" t="s">
        <v>1070</v>
      </c>
      <c r="D113" s="245" t="s">
        <v>864</v>
      </c>
      <c r="E113" s="245" t="s">
        <v>525</v>
      </c>
      <c r="F113" s="337">
        <v>495616</v>
      </c>
      <c r="G113" s="244">
        <v>104.85</v>
      </c>
      <c r="H113" s="315" t="s">
        <v>814</v>
      </c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1:35">
      <c r="A114" s="221">
        <v>44384</v>
      </c>
      <c r="B114" s="244" t="s">
        <v>927</v>
      </c>
      <c r="C114" s="245" t="s">
        <v>928</v>
      </c>
      <c r="D114" s="245" t="s">
        <v>1058</v>
      </c>
      <c r="E114" s="245" t="s">
        <v>525</v>
      </c>
      <c r="F114" s="337">
        <v>86405</v>
      </c>
      <c r="G114" s="244">
        <v>175.28</v>
      </c>
      <c r="H114" s="315" t="s">
        <v>814</v>
      </c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1:35">
      <c r="A115" s="221">
        <v>44384</v>
      </c>
      <c r="B115" s="244" t="s">
        <v>927</v>
      </c>
      <c r="C115" s="245" t="s">
        <v>928</v>
      </c>
      <c r="D115" s="245" t="s">
        <v>960</v>
      </c>
      <c r="E115" s="245" t="s">
        <v>525</v>
      </c>
      <c r="F115" s="337">
        <v>143434</v>
      </c>
      <c r="G115" s="244">
        <v>175.89</v>
      </c>
      <c r="H115" s="315" t="s">
        <v>814</v>
      </c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1:35">
      <c r="A116" s="221">
        <v>44384</v>
      </c>
      <c r="B116" s="244" t="s">
        <v>927</v>
      </c>
      <c r="C116" s="245" t="s">
        <v>928</v>
      </c>
      <c r="D116" s="245" t="s">
        <v>833</v>
      </c>
      <c r="E116" s="245" t="s">
        <v>525</v>
      </c>
      <c r="F116" s="337">
        <v>180783</v>
      </c>
      <c r="G116" s="244">
        <v>176.14</v>
      </c>
      <c r="H116" s="315" t="s">
        <v>814</v>
      </c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1:35">
      <c r="A117" s="221">
        <v>44384</v>
      </c>
      <c r="B117" s="244" t="s">
        <v>927</v>
      </c>
      <c r="C117" s="245" t="s">
        <v>928</v>
      </c>
      <c r="D117" s="245" t="s">
        <v>964</v>
      </c>
      <c r="E117" s="245" t="s">
        <v>525</v>
      </c>
      <c r="F117" s="337">
        <v>229368</v>
      </c>
      <c r="G117" s="244">
        <v>174.7</v>
      </c>
      <c r="H117" s="315" t="s">
        <v>814</v>
      </c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1:35">
      <c r="A118" s="221">
        <v>44384</v>
      </c>
      <c r="B118" s="244" t="s">
        <v>927</v>
      </c>
      <c r="C118" s="245" t="s">
        <v>928</v>
      </c>
      <c r="D118" s="245" t="s">
        <v>956</v>
      </c>
      <c r="E118" s="245" t="s">
        <v>525</v>
      </c>
      <c r="F118" s="337">
        <v>52439</v>
      </c>
      <c r="G118" s="244">
        <v>178.31</v>
      </c>
      <c r="H118" s="315" t="s">
        <v>814</v>
      </c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1:35">
      <c r="A119" s="221">
        <v>44384</v>
      </c>
      <c r="B119" s="244" t="s">
        <v>927</v>
      </c>
      <c r="C119" s="245" t="s">
        <v>928</v>
      </c>
      <c r="D119" s="245" t="s">
        <v>828</v>
      </c>
      <c r="E119" s="245" t="s">
        <v>525</v>
      </c>
      <c r="F119" s="337">
        <v>175645</v>
      </c>
      <c r="G119" s="244">
        <v>174.69</v>
      </c>
      <c r="H119" s="315" t="s">
        <v>814</v>
      </c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1:35">
      <c r="A120" s="221">
        <v>44384</v>
      </c>
      <c r="B120" s="244" t="s">
        <v>927</v>
      </c>
      <c r="C120" s="245" t="s">
        <v>928</v>
      </c>
      <c r="D120" s="245" t="s">
        <v>819</v>
      </c>
      <c r="E120" s="245" t="s">
        <v>525</v>
      </c>
      <c r="F120" s="337">
        <v>343368</v>
      </c>
      <c r="G120" s="244">
        <v>175.78</v>
      </c>
      <c r="H120" s="315" t="s">
        <v>814</v>
      </c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1:35">
      <c r="A121" s="221">
        <v>44384</v>
      </c>
      <c r="B121" s="244" t="s">
        <v>929</v>
      </c>
      <c r="C121" s="245" t="s">
        <v>930</v>
      </c>
      <c r="D121" s="245" t="s">
        <v>819</v>
      </c>
      <c r="E121" s="245" t="s">
        <v>525</v>
      </c>
      <c r="F121" s="337">
        <v>3470518</v>
      </c>
      <c r="G121" s="244">
        <v>70.06</v>
      </c>
      <c r="H121" s="315" t="s">
        <v>814</v>
      </c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1:35">
      <c r="A122" s="221">
        <v>44384</v>
      </c>
      <c r="B122" s="244" t="s">
        <v>1071</v>
      </c>
      <c r="C122" s="245" t="s">
        <v>1072</v>
      </c>
      <c r="D122" s="245" t="s">
        <v>1073</v>
      </c>
      <c r="E122" s="245" t="s">
        <v>525</v>
      </c>
      <c r="F122" s="337">
        <v>274793</v>
      </c>
      <c r="G122" s="244">
        <v>99.25</v>
      </c>
      <c r="H122" s="315" t="s">
        <v>814</v>
      </c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1:35">
      <c r="A123" s="221">
        <v>44384</v>
      </c>
      <c r="B123" s="244" t="s">
        <v>1071</v>
      </c>
      <c r="C123" s="245" t="s">
        <v>1072</v>
      </c>
      <c r="D123" s="245" t="s">
        <v>819</v>
      </c>
      <c r="E123" s="245" t="s">
        <v>525</v>
      </c>
      <c r="F123" s="337">
        <v>234018</v>
      </c>
      <c r="G123" s="244">
        <v>98.57</v>
      </c>
      <c r="H123" s="315" t="s">
        <v>814</v>
      </c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1:35">
      <c r="A124" s="221">
        <v>44384</v>
      </c>
      <c r="B124" s="244" t="s">
        <v>190</v>
      </c>
      <c r="C124" s="245" t="s">
        <v>1083</v>
      </c>
      <c r="D124" s="245" t="s">
        <v>1084</v>
      </c>
      <c r="E124" s="245" t="s">
        <v>525</v>
      </c>
      <c r="F124" s="337">
        <v>1005335</v>
      </c>
      <c r="G124" s="244">
        <v>203.83</v>
      </c>
      <c r="H124" s="315" t="s">
        <v>814</v>
      </c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1:35">
      <c r="A125" s="221">
        <v>44384</v>
      </c>
      <c r="B125" s="244" t="s">
        <v>1074</v>
      </c>
      <c r="C125" s="245" t="s">
        <v>1075</v>
      </c>
      <c r="D125" s="245" t="s">
        <v>1085</v>
      </c>
      <c r="E125" s="245" t="s">
        <v>525</v>
      </c>
      <c r="F125" s="337">
        <v>450000</v>
      </c>
      <c r="G125" s="244">
        <v>8.6</v>
      </c>
      <c r="H125" s="315" t="s">
        <v>814</v>
      </c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1:35">
      <c r="A126" s="221">
        <v>44384</v>
      </c>
      <c r="B126" s="244" t="s">
        <v>1074</v>
      </c>
      <c r="C126" s="245" t="s">
        <v>1075</v>
      </c>
      <c r="D126" s="245" t="s">
        <v>1086</v>
      </c>
      <c r="E126" s="245" t="s">
        <v>525</v>
      </c>
      <c r="F126" s="337">
        <v>450000</v>
      </c>
      <c r="G126" s="244">
        <v>8.6</v>
      </c>
      <c r="H126" s="315" t="s">
        <v>814</v>
      </c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1:35">
      <c r="A127" s="221">
        <v>44384</v>
      </c>
      <c r="B127" s="244" t="s">
        <v>926</v>
      </c>
      <c r="C127" s="245" t="s">
        <v>965</v>
      </c>
      <c r="D127" s="245" t="s">
        <v>849</v>
      </c>
      <c r="E127" s="245" t="s">
        <v>525</v>
      </c>
      <c r="F127" s="337">
        <v>802167</v>
      </c>
      <c r="G127" s="244">
        <v>4.05</v>
      </c>
      <c r="H127" s="315" t="s">
        <v>814</v>
      </c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1:35">
      <c r="A128" s="221">
        <v>44384</v>
      </c>
      <c r="B128" s="244" t="s">
        <v>865</v>
      </c>
      <c r="C128" s="245" t="s">
        <v>866</v>
      </c>
      <c r="D128" s="245" t="s">
        <v>863</v>
      </c>
      <c r="E128" s="245" t="s">
        <v>525</v>
      </c>
      <c r="F128" s="337">
        <v>70564</v>
      </c>
      <c r="G128" s="244">
        <v>166.63</v>
      </c>
      <c r="H128" s="315" t="s">
        <v>814</v>
      </c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1:35">
      <c r="A129" s="221">
        <v>44384</v>
      </c>
      <c r="B129" s="244" t="s">
        <v>865</v>
      </c>
      <c r="C129" s="245" t="s">
        <v>866</v>
      </c>
      <c r="D129" s="245" t="s">
        <v>864</v>
      </c>
      <c r="E129" s="245" t="s">
        <v>525</v>
      </c>
      <c r="F129" s="337">
        <v>90671</v>
      </c>
      <c r="G129" s="244">
        <v>166.71</v>
      </c>
      <c r="H129" s="315" t="s">
        <v>814</v>
      </c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1:35">
      <c r="A130" s="221">
        <v>44384</v>
      </c>
      <c r="B130" s="244" t="s">
        <v>1078</v>
      </c>
      <c r="C130" s="245" t="s">
        <v>1079</v>
      </c>
      <c r="D130" s="245" t="s">
        <v>1080</v>
      </c>
      <c r="E130" s="245" t="s">
        <v>525</v>
      </c>
      <c r="F130" s="337">
        <v>9722024</v>
      </c>
      <c r="G130" s="244">
        <v>2.84</v>
      </c>
      <c r="H130" s="315" t="s">
        <v>814</v>
      </c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1:35">
      <c r="A131" s="221">
        <v>44384</v>
      </c>
      <c r="B131" s="244" t="s">
        <v>1087</v>
      </c>
      <c r="C131" s="245" t="s">
        <v>1088</v>
      </c>
      <c r="D131" s="245" t="s">
        <v>1089</v>
      </c>
      <c r="E131" s="245" t="s">
        <v>525</v>
      </c>
      <c r="F131" s="337">
        <v>350000</v>
      </c>
      <c r="G131" s="244">
        <v>75.64</v>
      </c>
      <c r="H131" s="315" t="s">
        <v>814</v>
      </c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1:35">
      <c r="B132" s="244"/>
      <c r="C132" s="245"/>
      <c r="D132" s="245"/>
      <c r="E132" s="245"/>
      <c r="F132" s="337"/>
      <c r="G132" s="244"/>
      <c r="H132" s="315"/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1:35">
      <c r="B133" s="244"/>
      <c r="C133" s="245"/>
      <c r="D133" s="245"/>
      <c r="E133" s="245"/>
      <c r="F133" s="337"/>
      <c r="G133" s="244"/>
      <c r="H133" s="315"/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1:35">
      <c r="B134" s="244"/>
      <c r="C134" s="245"/>
      <c r="D134" s="245"/>
      <c r="E134" s="245"/>
      <c r="F134" s="337"/>
      <c r="G134" s="244"/>
      <c r="H134" s="315"/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1:35">
      <c r="B135" s="244"/>
      <c r="C135" s="245"/>
      <c r="D135" s="245"/>
      <c r="E135" s="245"/>
      <c r="F135" s="337"/>
      <c r="G135" s="244"/>
      <c r="H135" s="315"/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1:35">
      <c r="B136" s="244"/>
      <c r="C136" s="245"/>
      <c r="D136" s="245"/>
      <c r="E136" s="245"/>
      <c r="F136" s="337"/>
      <c r="G136" s="244"/>
      <c r="H136" s="315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1:35">
      <c r="B137" s="244"/>
      <c r="C137" s="245"/>
      <c r="D137" s="245"/>
      <c r="E137" s="245"/>
      <c r="F137" s="337"/>
      <c r="G137" s="244"/>
      <c r="H137" s="315"/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1:35">
      <c r="B138" s="244"/>
      <c r="C138" s="245"/>
      <c r="D138" s="245"/>
      <c r="E138" s="245"/>
      <c r="F138" s="337"/>
      <c r="G138" s="244"/>
      <c r="H138" s="315"/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1:35">
      <c r="B139" s="244"/>
      <c r="C139" s="245"/>
      <c r="D139" s="245"/>
      <c r="E139" s="245"/>
      <c r="F139" s="337"/>
      <c r="G139" s="244"/>
      <c r="H139" s="315"/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1:35">
      <c r="B140" s="244"/>
      <c r="C140" s="245"/>
      <c r="D140" s="245"/>
      <c r="E140" s="245"/>
      <c r="F140" s="337"/>
      <c r="G140" s="244"/>
      <c r="H140" s="315"/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1:35">
      <c r="B141" s="244"/>
      <c r="C141" s="245"/>
      <c r="D141" s="245"/>
      <c r="E141" s="245"/>
      <c r="F141" s="337"/>
      <c r="G141" s="244"/>
      <c r="H141" s="315"/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1:35">
      <c r="B142" s="244"/>
      <c r="C142" s="245"/>
      <c r="D142" s="245"/>
      <c r="E142" s="245"/>
      <c r="F142" s="337"/>
      <c r="G142" s="244"/>
      <c r="H142" s="315"/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1:35">
      <c r="B143" s="244"/>
      <c r="C143" s="245"/>
      <c r="D143" s="245"/>
      <c r="E143" s="245"/>
      <c r="F143" s="337"/>
      <c r="G143" s="244"/>
      <c r="H143" s="315"/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1:35">
      <c r="B144" s="244"/>
      <c r="C144" s="245"/>
      <c r="D144" s="245"/>
      <c r="E144" s="245"/>
      <c r="F144" s="337"/>
      <c r="G144" s="244"/>
      <c r="H144" s="315"/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2:35">
      <c r="B145" s="244"/>
      <c r="C145" s="245"/>
      <c r="D145" s="245"/>
      <c r="E145" s="245"/>
      <c r="F145" s="337"/>
      <c r="G145" s="244"/>
      <c r="H145" s="315"/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2:35">
      <c r="B146" s="244"/>
      <c r="C146" s="245"/>
      <c r="D146" s="245"/>
      <c r="E146" s="245"/>
      <c r="F146" s="337"/>
      <c r="G146" s="244"/>
      <c r="H146" s="315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2:35">
      <c r="B147" s="244"/>
      <c r="C147" s="245"/>
      <c r="D147" s="245"/>
      <c r="E147" s="245"/>
      <c r="F147" s="337"/>
      <c r="G147" s="244"/>
      <c r="H147" s="315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2:35">
      <c r="B148" s="244"/>
      <c r="C148" s="245"/>
      <c r="D148" s="245"/>
      <c r="E148" s="245"/>
      <c r="F148" s="337"/>
      <c r="G148" s="244"/>
      <c r="H148" s="315"/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2:35">
      <c r="B149" s="244"/>
      <c r="C149" s="245"/>
      <c r="D149" s="245"/>
      <c r="E149" s="245"/>
      <c r="F149" s="337"/>
      <c r="G149" s="244"/>
      <c r="H149" s="315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2:35">
      <c r="B150" s="244"/>
      <c r="C150" s="245"/>
      <c r="D150" s="245"/>
      <c r="E150" s="245"/>
      <c r="F150" s="337"/>
      <c r="G150" s="244"/>
      <c r="H150" s="315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2:35">
      <c r="B151" s="244"/>
      <c r="C151" s="245"/>
      <c r="D151" s="245"/>
      <c r="E151" s="245"/>
      <c r="F151" s="337"/>
      <c r="G151" s="244"/>
      <c r="H151" s="315"/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2:35">
      <c r="B152" s="244"/>
      <c r="C152" s="245"/>
      <c r="D152" s="245"/>
      <c r="E152" s="245"/>
      <c r="F152" s="337"/>
      <c r="G152" s="244"/>
      <c r="H152" s="315"/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2:35">
      <c r="B153" s="244"/>
      <c r="C153" s="245"/>
      <c r="D153" s="245"/>
      <c r="E153" s="245"/>
      <c r="F153" s="337"/>
      <c r="G153" s="244"/>
      <c r="H153" s="315"/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2:35">
      <c r="B154" s="244"/>
      <c r="C154" s="245"/>
      <c r="D154" s="245"/>
      <c r="E154" s="245"/>
      <c r="F154" s="337"/>
      <c r="G154" s="244"/>
      <c r="H154" s="315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2:35">
      <c r="B155" s="244"/>
      <c r="C155" s="245"/>
      <c r="D155" s="245"/>
      <c r="E155" s="245"/>
      <c r="F155" s="337"/>
      <c r="G155" s="244"/>
      <c r="H155" s="315"/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2:35">
      <c r="B156" s="244"/>
      <c r="C156" s="245"/>
      <c r="D156" s="245"/>
      <c r="E156" s="245"/>
      <c r="F156" s="337"/>
      <c r="G156" s="244"/>
      <c r="H156" s="315"/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2:35">
      <c r="B157" s="244"/>
      <c r="C157" s="245"/>
      <c r="D157" s="245"/>
      <c r="E157" s="245"/>
      <c r="F157" s="337"/>
      <c r="G157" s="244"/>
      <c r="H157" s="315"/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2:35">
      <c r="B158" s="244"/>
      <c r="C158" s="245"/>
      <c r="D158" s="245"/>
      <c r="E158" s="245"/>
      <c r="F158" s="337"/>
      <c r="G158" s="244"/>
      <c r="H158" s="315"/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2:35">
      <c r="B159" s="244"/>
      <c r="C159" s="245"/>
      <c r="D159" s="245"/>
      <c r="E159" s="245"/>
      <c r="F159" s="337"/>
      <c r="G159" s="244"/>
      <c r="H159" s="315"/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2:35">
      <c r="B160" s="244"/>
      <c r="C160" s="245"/>
      <c r="D160" s="245"/>
      <c r="E160" s="245"/>
      <c r="F160" s="337"/>
      <c r="G160" s="244"/>
      <c r="H160" s="315"/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2:35">
      <c r="B161" s="244"/>
      <c r="C161" s="245"/>
      <c r="D161" s="245"/>
      <c r="E161" s="245"/>
      <c r="F161" s="337"/>
      <c r="G161" s="244"/>
      <c r="H161" s="315"/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2:35">
      <c r="B162" s="244"/>
      <c r="C162" s="245"/>
      <c r="D162" s="245"/>
      <c r="E162" s="245"/>
      <c r="F162" s="337"/>
      <c r="G162" s="244"/>
      <c r="H162" s="315"/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2:35">
      <c r="B163" s="244"/>
      <c r="C163" s="245"/>
      <c r="D163" s="245"/>
      <c r="E163" s="245"/>
      <c r="F163" s="337"/>
      <c r="G163" s="244"/>
      <c r="H163" s="315"/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2:35">
      <c r="B164" s="244"/>
      <c r="C164" s="245"/>
      <c r="D164" s="245"/>
      <c r="E164" s="245"/>
      <c r="F164" s="337"/>
      <c r="G164" s="244"/>
      <c r="H164" s="315"/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2:35">
      <c r="B165" s="244"/>
      <c r="C165" s="245"/>
      <c r="D165" s="245"/>
      <c r="E165" s="245"/>
      <c r="F165" s="337"/>
      <c r="G165" s="244"/>
      <c r="H165" s="315"/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2:35">
      <c r="B166" s="244"/>
      <c r="C166" s="245"/>
      <c r="D166" s="245"/>
      <c r="E166" s="245"/>
      <c r="F166" s="337"/>
      <c r="G166" s="244"/>
      <c r="H166" s="315"/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2:35">
      <c r="B167" s="244"/>
      <c r="C167" s="245"/>
      <c r="D167" s="245"/>
      <c r="E167" s="245"/>
      <c r="F167" s="337"/>
      <c r="G167" s="244"/>
      <c r="H167" s="315"/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2:35">
      <c r="B168" s="244"/>
      <c r="C168" s="245"/>
      <c r="D168" s="245"/>
      <c r="E168" s="245"/>
      <c r="F168" s="337"/>
      <c r="G168" s="244"/>
      <c r="H168" s="315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2:35">
      <c r="B169" s="244"/>
      <c r="C169" s="245"/>
      <c r="D169" s="245"/>
      <c r="E169" s="245"/>
      <c r="F169" s="337"/>
      <c r="G169" s="244"/>
      <c r="H169" s="315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2:35">
      <c r="B170" s="244"/>
      <c r="C170" s="245"/>
      <c r="D170" s="245"/>
      <c r="E170" s="245"/>
      <c r="F170" s="337"/>
      <c r="G170" s="244"/>
      <c r="H170" s="315"/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2:35">
      <c r="B171" s="244"/>
      <c r="C171" s="245"/>
      <c r="D171" s="245"/>
      <c r="E171" s="245"/>
      <c r="F171" s="337"/>
      <c r="G171" s="244"/>
      <c r="H171" s="315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2:35">
      <c r="B172" s="244"/>
      <c r="C172" s="245"/>
      <c r="D172" s="245"/>
      <c r="E172" s="245"/>
      <c r="F172" s="337"/>
      <c r="G172" s="244"/>
      <c r="H172" s="315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2:35">
      <c r="B173" s="244"/>
      <c r="C173" s="245"/>
      <c r="D173" s="245"/>
      <c r="E173" s="245"/>
      <c r="F173" s="337"/>
      <c r="G173" s="244"/>
      <c r="H173" s="315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2:35">
      <c r="B174" s="244"/>
      <c r="C174" s="245"/>
      <c r="D174" s="245"/>
      <c r="E174" s="245"/>
      <c r="F174" s="337"/>
      <c r="G174" s="244"/>
      <c r="H174" s="315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2:35">
      <c r="B175" s="244"/>
      <c r="C175" s="245"/>
      <c r="D175" s="245"/>
      <c r="E175" s="245"/>
      <c r="F175" s="337"/>
      <c r="G175" s="244"/>
      <c r="H175" s="315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2:35">
      <c r="B176" s="244"/>
      <c r="C176" s="245"/>
      <c r="D176" s="245"/>
      <c r="E176" s="245"/>
      <c r="F176" s="337"/>
      <c r="G176" s="244"/>
      <c r="H176" s="315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2:35">
      <c r="B177" s="244"/>
      <c r="C177" s="245"/>
      <c r="D177" s="245"/>
      <c r="E177" s="245"/>
      <c r="F177" s="337"/>
      <c r="G177" s="244"/>
      <c r="H177" s="315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2:35">
      <c r="B178" s="244"/>
      <c r="C178" s="245"/>
      <c r="D178" s="245"/>
      <c r="E178" s="245"/>
      <c r="F178" s="337"/>
      <c r="G178" s="244"/>
      <c r="H178" s="315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2:35">
      <c r="B179" s="244"/>
      <c r="C179" s="245"/>
      <c r="D179" s="245"/>
      <c r="E179" s="245"/>
      <c r="F179" s="337"/>
      <c r="G179" s="244"/>
      <c r="H179" s="315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2:35">
      <c r="B180" s="244"/>
      <c r="C180" s="245"/>
      <c r="D180" s="245"/>
      <c r="E180" s="245"/>
      <c r="F180" s="337"/>
      <c r="G180" s="244"/>
      <c r="H180" s="315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2:35">
      <c r="B181" s="244"/>
      <c r="C181" s="245"/>
      <c r="D181" s="245"/>
      <c r="E181" s="245"/>
      <c r="F181" s="337"/>
      <c r="G181" s="244"/>
      <c r="H181" s="315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2:35">
      <c r="B182" s="244"/>
      <c r="C182" s="245"/>
      <c r="D182" s="245"/>
      <c r="E182" s="245"/>
      <c r="F182" s="337"/>
      <c r="G182" s="244"/>
      <c r="H182" s="315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2:35">
      <c r="B183" s="244"/>
      <c r="C183" s="245"/>
      <c r="D183" s="245"/>
      <c r="E183" s="245"/>
      <c r="F183" s="337"/>
      <c r="G183" s="244"/>
      <c r="H183" s="315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2:35">
      <c r="B184" s="244"/>
      <c r="C184" s="245"/>
      <c r="D184" s="245"/>
      <c r="E184" s="245"/>
      <c r="F184" s="337"/>
      <c r="G184" s="244"/>
      <c r="H184" s="315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2:35">
      <c r="B185" s="244"/>
      <c r="C185" s="245"/>
      <c r="D185" s="245"/>
      <c r="E185" s="245"/>
      <c r="F185" s="337"/>
      <c r="G185" s="244"/>
      <c r="H185" s="315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2:35">
      <c r="B186" s="244"/>
      <c r="C186" s="245"/>
      <c r="D186" s="245"/>
      <c r="E186" s="245"/>
      <c r="F186" s="337"/>
      <c r="G186" s="244"/>
      <c r="H186" s="315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2:35">
      <c r="B187" s="244"/>
      <c r="C187" s="245"/>
      <c r="D187" s="245"/>
      <c r="E187" s="245"/>
      <c r="F187" s="337"/>
      <c r="G187" s="244"/>
      <c r="H187" s="315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2:35">
      <c r="B188" s="244"/>
      <c r="C188" s="245"/>
      <c r="D188" s="245"/>
      <c r="E188" s="245"/>
      <c r="F188" s="337"/>
      <c r="G188" s="244"/>
      <c r="H188" s="315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2:35">
      <c r="B189" s="244"/>
      <c r="C189" s="245"/>
      <c r="D189" s="245"/>
      <c r="E189" s="245"/>
      <c r="F189" s="337"/>
      <c r="G189" s="244"/>
      <c r="H189" s="315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2:35">
      <c r="B190" s="244"/>
      <c r="C190" s="245"/>
      <c r="D190" s="245"/>
      <c r="E190" s="245"/>
      <c r="F190" s="337"/>
      <c r="G190" s="244"/>
      <c r="H190" s="315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2:35">
      <c r="B191" s="244"/>
      <c r="C191" s="245"/>
      <c r="D191" s="245"/>
      <c r="E191" s="245"/>
      <c r="F191" s="337"/>
      <c r="G191" s="244"/>
      <c r="H191" s="315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2:35">
      <c r="B192" s="244"/>
      <c r="C192" s="245"/>
      <c r="D192" s="245"/>
      <c r="E192" s="245"/>
      <c r="F192" s="337"/>
      <c r="G192" s="244"/>
      <c r="H192" s="315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7"/>
      <c r="G193" s="244"/>
      <c r="H193" s="315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7"/>
      <c r="G194" s="244"/>
      <c r="H194" s="315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7"/>
      <c r="G195" s="244"/>
      <c r="H195" s="315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7"/>
      <c r="G196" s="244"/>
      <c r="H196" s="315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7"/>
      <c r="G197" s="244"/>
      <c r="H197" s="315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7"/>
      <c r="G198" s="244"/>
      <c r="H198" s="315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7"/>
      <c r="G199" s="244"/>
      <c r="H199" s="315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7"/>
      <c r="G200" s="244"/>
      <c r="H200" s="315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7"/>
      <c r="G201" s="244"/>
      <c r="H201" s="315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7"/>
      <c r="G202" s="244"/>
      <c r="H202" s="315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7"/>
      <c r="G203" s="244"/>
      <c r="H203" s="315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7"/>
      <c r="G204" s="244"/>
      <c r="H204" s="315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7"/>
      <c r="G205" s="244"/>
      <c r="H205" s="315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7"/>
      <c r="G206" s="244"/>
      <c r="H206" s="315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7"/>
      <c r="G207" s="244"/>
      <c r="H207" s="315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7"/>
      <c r="G208" s="244"/>
      <c r="H208" s="315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7"/>
      <c r="G209" s="244"/>
      <c r="H209" s="315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7"/>
      <c r="G210" s="244"/>
      <c r="H210" s="315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7"/>
      <c r="G211" s="244"/>
      <c r="H211" s="315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7"/>
      <c r="G212" s="244"/>
      <c r="H212" s="315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7"/>
      <c r="G213" s="244"/>
      <c r="H213" s="315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7"/>
      <c r="G214" s="244"/>
      <c r="H214" s="315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7"/>
      <c r="G215" s="244"/>
      <c r="H215" s="315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7"/>
      <c r="G216" s="244"/>
      <c r="H216" s="315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7"/>
      <c r="G217" s="244"/>
      <c r="H217" s="315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7"/>
      <c r="G218" s="244"/>
      <c r="H218" s="315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7"/>
      <c r="G219" s="244"/>
      <c r="H219" s="315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7"/>
      <c r="G220" s="244"/>
      <c r="H220" s="315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7"/>
      <c r="G221" s="244"/>
      <c r="H221" s="315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7"/>
      <c r="G222" s="244"/>
      <c r="H222" s="315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7"/>
      <c r="G223" s="244"/>
      <c r="H223" s="315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7"/>
      <c r="G224" s="244"/>
      <c r="H224" s="315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7"/>
      <c r="G225" s="244"/>
      <c r="H225" s="315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7"/>
      <c r="G226" s="244"/>
      <c r="H226" s="315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7"/>
      <c r="G227" s="244"/>
      <c r="H227" s="315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7"/>
      <c r="G228" s="244"/>
      <c r="H228" s="315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7"/>
      <c r="G229" s="244"/>
      <c r="H229" s="315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7"/>
      <c r="G230" s="244"/>
      <c r="H230" s="315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7"/>
      <c r="G231" s="244"/>
      <c r="H231" s="315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7"/>
      <c r="G232" s="244"/>
      <c r="H232" s="315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7"/>
      <c r="G233" s="244"/>
      <c r="H233" s="315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7"/>
      <c r="G234" s="244"/>
      <c r="H234" s="315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7"/>
      <c r="G235" s="244"/>
      <c r="H235" s="315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7"/>
      <c r="G236" s="244"/>
      <c r="H236" s="315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7"/>
      <c r="G237" s="244"/>
      <c r="H237" s="315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7"/>
      <c r="G238" s="244"/>
      <c r="H238" s="315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7"/>
      <c r="G239" s="244"/>
      <c r="H239" s="315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7"/>
      <c r="G240" s="244"/>
      <c r="H240" s="315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7"/>
      <c r="G241" s="244"/>
      <c r="H241" s="315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7"/>
      <c r="G242" s="244"/>
      <c r="H242" s="315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7"/>
      <c r="G243" s="244"/>
      <c r="H243" s="315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7"/>
      <c r="G244" s="244"/>
      <c r="H244" s="315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7"/>
      <c r="G245" s="244"/>
      <c r="H245" s="315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7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7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7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7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7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7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7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7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7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7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7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7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7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7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7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7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7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7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7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7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7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7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7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7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7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7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7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7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7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7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7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7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7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7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7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7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7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7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7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7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7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7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7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7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7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7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7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7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7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7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7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7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7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7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7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7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7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7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7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7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7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7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7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7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7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7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7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7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7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7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7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7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7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7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7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7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7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7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7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7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7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7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7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7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7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7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7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7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7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7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7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7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7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7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7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7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7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7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7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7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7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7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7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7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7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7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7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7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7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7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7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7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7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7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7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7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7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7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5"/>
  <sheetViews>
    <sheetView zoomScale="83" zoomScaleNormal="85" workbookViewId="0">
      <selection activeCell="F22" sqref="F22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875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44385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526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516</v>
      </c>
      <c r="C9" s="18"/>
      <c r="D9" s="19" t="s">
        <v>527</v>
      </c>
      <c r="E9" s="18" t="s">
        <v>528</v>
      </c>
      <c r="F9" s="18" t="s">
        <v>529</v>
      </c>
      <c r="G9" s="18" t="s">
        <v>530</v>
      </c>
      <c r="H9" s="18" t="s">
        <v>531</v>
      </c>
      <c r="I9" s="18" t="s">
        <v>532</v>
      </c>
      <c r="J9" s="17" t="s">
        <v>533</v>
      </c>
      <c r="K9" s="421" t="s">
        <v>534</v>
      </c>
      <c r="L9" s="60" t="s">
        <v>796</v>
      </c>
      <c r="M9" s="60" t="s">
        <v>795</v>
      </c>
      <c r="N9" s="18" t="s">
        <v>536</v>
      </c>
      <c r="O9" s="19" t="s">
        <v>537</v>
      </c>
      <c r="Q9" s="13"/>
      <c r="R9" s="14"/>
      <c r="S9" s="13"/>
      <c r="T9" s="13"/>
      <c r="U9" s="13"/>
      <c r="V9" s="13"/>
      <c r="W9" s="13"/>
      <c r="X9" s="13"/>
    </row>
    <row r="10" spans="1:38" s="420" customFormat="1" ht="14.25">
      <c r="A10" s="503">
        <v>1</v>
      </c>
      <c r="B10" s="504">
        <v>44291</v>
      </c>
      <c r="C10" s="505"/>
      <c r="D10" s="433" t="s">
        <v>109</v>
      </c>
      <c r="E10" s="506" t="s">
        <v>830</v>
      </c>
      <c r="F10" s="507">
        <v>1463.5</v>
      </c>
      <c r="G10" s="507">
        <v>1370</v>
      </c>
      <c r="H10" s="507">
        <v>1529</v>
      </c>
      <c r="I10" s="508" t="s">
        <v>816</v>
      </c>
      <c r="J10" s="509" t="s">
        <v>931</v>
      </c>
      <c r="K10" s="509">
        <f t="shared" ref="K10:K11" si="0">H10-F10</f>
        <v>65.5</v>
      </c>
      <c r="L10" s="510">
        <f>(F10*-0.8)/100</f>
        <v>-11.708</v>
      </c>
      <c r="M10" s="511">
        <f t="shared" ref="M10:M11" si="1">(K10+L10)/F10</f>
        <v>3.6755722582849336E-2</v>
      </c>
      <c r="N10" s="509" t="s">
        <v>538</v>
      </c>
      <c r="O10" s="512">
        <v>44383</v>
      </c>
      <c r="P10" s="407"/>
      <c r="Q10" s="4"/>
      <c r="R10" s="408" t="s">
        <v>541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20" customFormat="1" ht="14.25">
      <c r="A11" s="524">
        <v>2</v>
      </c>
      <c r="B11" s="450">
        <v>44342</v>
      </c>
      <c r="C11" s="525"/>
      <c r="D11" s="406" t="s">
        <v>394</v>
      </c>
      <c r="E11" s="526" t="s">
        <v>539</v>
      </c>
      <c r="F11" s="423">
        <v>2840</v>
      </c>
      <c r="G11" s="423">
        <v>2650</v>
      </c>
      <c r="H11" s="526">
        <v>2970</v>
      </c>
      <c r="I11" s="527" t="s">
        <v>823</v>
      </c>
      <c r="J11" s="447" t="s">
        <v>932</v>
      </c>
      <c r="K11" s="447">
        <f t="shared" si="0"/>
        <v>130</v>
      </c>
      <c r="L11" s="449">
        <f>(F11*-0.8)/100</f>
        <v>-22.72</v>
      </c>
      <c r="M11" s="459">
        <f t="shared" si="1"/>
        <v>3.7774647887323945E-2</v>
      </c>
      <c r="N11" s="447" t="s">
        <v>538</v>
      </c>
      <c r="O11" s="454">
        <v>44383</v>
      </c>
      <c r="P11" s="407"/>
      <c r="Q11" s="4"/>
      <c r="R11" s="408" t="s">
        <v>541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20" customFormat="1" ht="14.25">
      <c r="A12" s="503">
        <v>3</v>
      </c>
      <c r="B12" s="504">
        <v>44343</v>
      </c>
      <c r="C12" s="505"/>
      <c r="D12" s="433" t="s">
        <v>68</v>
      </c>
      <c r="E12" s="506" t="s">
        <v>539</v>
      </c>
      <c r="F12" s="507">
        <v>522.5</v>
      </c>
      <c r="G12" s="507">
        <v>488</v>
      </c>
      <c r="H12" s="507">
        <v>544</v>
      </c>
      <c r="I12" s="508" t="s">
        <v>824</v>
      </c>
      <c r="J12" s="509" t="s">
        <v>841</v>
      </c>
      <c r="K12" s="509">
        <f t="shared" ref="K12" si="2">H12-F12</f>
        <v>21.5</v>
      </c>
      <c r="L12" s="510">
        <f>(F12*-0.8)/100</f>
        <v>-4.18</v>
      </c>
      <c r="M12" s="511">
        <f t="shared" ref="M12" si="3">(K12+L12)/F12</f>
        <v>3.3148325358851677E-2</v>
      </c>
      <c r="N12" s="509" t="s">
        <v>538</v>
      </c>
      <c r="O12" s="512">
        <v>44355</v>
      </c>
      <c r="P12" s="407"/>
      <c r="Q12" s="4"/>
      <c r="R12" s="408" t="s">
        <v>541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37" customFormat="1" ht="15">
      <c r="A13" s="456">
        <v>4</v>
      </c>
      <c r="B13" s="457">
        <v>44348</v>
      </c>
      <c r="C13" s="502"/>
      <c r="D13" s="381" t="s">
        <v>110</v>
      </c>
      <c r="E13" s="461" t="s">
        <v>539</v>
      </c>
      <c r="F13" s="382" t="s">
        <v>825</v>
      </c>
      <c r="G13" s="382">
        <v>2790</v>
      </c>
      <c r="H13" s="461"/>
      <c r="I13" s="462" t="s">
        <v>826</v>
      </c>
      <c r="J13" s="438" t="s">
        <v>540</v>
      </c>
      <c r="K13" s="438"/>
      <c r="L13" s="440"/>
      <c r="M13" s="463"/>
      <c r="N13" s="438"/>
      <c r="O13" s="498"/>
      <c r="P13" s="407"/>
      <c r="Q13" s="4"/>
      <c r="R13" s="408" t="s">
        <v>541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38" s="37" customFormat="1" ht="14.25">
      <c r="A14" s="503">
        <v>5</v>
      </c>
      <c r="B14" s="504">
        <v>44350</v>
      </c>
      <c r="C14" s="505"/>
      <c r="D14" s="433" t="s">
        <v>808</v>
      </c>
      <c r="E14" s="506" t="s">
        <v>830</v>
      </c>
      <c r="F14" s="507">
        <v>292</v>
      </c>
      <c r="G14" s="507">
        <v>275</v>
      </c>
      <c r="H14" s="507">
        <v>308.5</v>
      </c>
      <c r="I14" s="508" t="s">
        <v>829</v>
      </c>
      <c r="J14" s="509" t="s">
        <v>842</v>
      </c>
      <c r="K14" s="509">
        <f t="shared" ref="K14" si="4">H14-F14</f>
        <v>16.5</v>
      </c>
      <c r="L14" s="510">
        <f>(F14*-0.8)/100</f>
        <v>-2.3360000000000003</v>
      </c>
      <c r="M14" s="511">
        <f t="shared" ref="M14" si="5">(K14+L14)/F14</f>
        <v>4.850684931506849E-2</v>
      </c>
      <c r="N14" s="509" t="s">
        <v>538</v>
      </c>
      <c r="O14" s="512">
        <v>44351</v>
      </c>
      <c r="P14" s="407"/>
      <c r="Q14" s="4"/>
      <c r="R14" s="408" t="s">
        <v>541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38" s="37" customFormat="1" ht="15">
      <c r="A15" s="456">
        <v>6</v>
      </c>
      <c r="B15" s="457">
        <v>44357</v>
      </c>
      <c r="C15" s="502"/>
      <c r="D15" s="381" t="s">
        <v>74</v>
      </c>
      <c r="E15" s="461" t="s">
        <v>539</v>
      </c>
      <c r="F15" s="382" t="s">
        <v>831</v>
      </c>
      <c r="G15" s="382">
        <v>3345</v>
      </c>
      <c r="H15" s="461"/>
      <c r="I15" s="462" t="s">
        <v>832</v>
      </c>
      <c r="J15" s="438" t="s">
        <v>540</v>
      </c>
      <c r="K15" s="438"/>
      <c r="L15" s="440"/>
      <c r="M15" s="463"/>
      <c r="N15" s="438"/>
      <c r="O15" s="498"/>
      <c r="P15" s="407"/>
      <c r="Q15" s="4"/>
      <c r="R15" s="408" t="s">
        <v>541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38" s="37" customFormat="1" ht="14.25">
      <c r="A16" s="524">
        <v>7</v>
      </c>
      <c r="B16" s="450">
        <v>44362</v>
      </c>
      <c r="C16" s="525"/>
      <c r="D16" s="406" t="s">
        <v>447</v>
      </c>
      <c r="E16" s="526" t="s">
        <v>539</v>
      </c>
      <c r="F16" s="423">
        <v>131</v>
      </c>
      <c r="G16" s="423">
        <v>123</v>
      </c>
      <c r="H16" s="423">
        <v>141</v>
      </c>
      <c r="I16" s="527">
        <v>150</v>
      </c>
      <c r="J16" s="447" t="s">
        <v>907</v>
      </c>
      <c r="K16" s="447">
        <f t="shared" ref="K16" si="6">H16-F16</f>
        <v>10</v>
      </c>
      <c r="L16" s="449">
        <f>(F16*-0.8)/100</f>
        <v>-1.048</v>
      </c>
      <c r="M16" s="459">
        <f t="shared" ref="M16" si="7">(K16+L16)/F16</f>
        <v>6.8335877862595415E-2</v>
      </c>
      <c r="N16" s="447" t="s">
        <v>538</v>
      </c>
      <c r="O16" s="454">
        <v>44383</v>
      </c>
      <c r="P16" s="407"/>
      <c r="Q16" s="4"/>
      <c r="R16" s="408" t="s">
        <v>770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5">
      <c r="A17" s="456">
        <v>8</v>
      </c>
      <c r="B17" s="457">
        <v>44363</v>
      </c>
      <c r="C17" s="502"/>
      <c r="D17" s="381" t="s">
        <v>96</v>
      </c>
      <c r="E17" s="461" t="s">
        <v>539</v>
      </c>
      <c r="F17" s="382" t="s">
        <v>837</v>
      </c>
      <c r="G17" s="382">
        <v>1119</v>
      </c>
      <c r="H17" s="461"/>
      <c r="I17" s="462" t="s">
        <v>838</v>
      </c>
      <c r="J17" s="438" t="s">
        <v>540</v>
      </c>
      <c r="K17" s="438"/>
      <c r="L17" s="440"/>
      <c r="M17" s="463"/>
      <c r="N17" s="438"/>
      <c r="O17" s="498"/>
      <c r="P17" s="407"/>
      <c r="Q17" s="4"/>
      <c r="R17" s="408" t="s">
        <v>541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5">
      <c r="A18" s="339">
        <v>9</v>
      </c>
      <c r="B18" s="457">
        <v>44382</v>
      </c>
      <c r="C18" s="349"/>
      <c r="D18" s="381" t="s">
        <v>335</v>
      </c>
      <c r="E18" s="461" t="s">
        <v>539</v>
      </c>
      <c r="F18" s="382" t="s">
        <v>918</v>
      </c>
      <c r="G18" s="382">
        <v>795</v>
      </c>
      <c r="H18" s="461"/>
      <c r="I18" s="462" t="s">
        <v>919</v>
      </c>
      <c r="J18" s="438" t="s">
        <v>540</v>
      </c>
      <c r="K18" s="438"/>
      <c r="L18" s="440"/>
      <c r="M18" s="463"/>
      <c r="N18" s="438"/>
      <c r="O18" s="498"/>
      <c r="P18" s="407"/>
      <c r="Q18" s="4"/>
      <c r="R18" s="408" t="s">
        <v>770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37" customFormat="1" ht="15">
      <c r="A19" s="339">
        <v>10</v>
      </c>
      <c r="B19" s="457">
        <v>44384</v>
      </c>
      <c r="C19" s="349"/>
      <c r="D19" s="381" t="s">
        <v>152</v>
      </c>
      <c r="E19" s="461" t="s">
        <v>539</v>
      </c>
      <c r="F19" s="382" t="s">
        <v>967</v>
      </c>
      <c r="G19" s="382">
        <v>157</v>
      </c>
      <c r="H19" s="461"/>
      <c r="I19" s="462" t="s">
        <v>968</v>
      </c>
      <c r="J19" s="438" t="s">
        <v>540</v>
      </c>
      <c r="K19" s="438"/>
      <c r="L19" s="440"/>
      <c r="M19" s="463"/>
      <c r="N19" s="438"/>
      <c r="O19" s="498"/>
      <c r="P19" s="407"/>
      <c r="Q19" s="4"/>
      <c r="R19" s="408" t="s">
        <v>541</v>
      </c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38" s="37" customFormat="1" ht="15">
      <c r="A20" s="339">
        <v>11</v>
      </c>
      <c r="B20" s="457">
        <v>44384</v>
      </c>
      <c r="C20" s="349"/>
      <c r="D20" s="381" t="s">
        <v>717</v>
      </c>
      <c r="E20" s="461" t="s">
        <v>539</v>
      </c>
      <c r="F20" s="382" t="s">
        <v>981</v>
      </c>
      <c r="G20" s="382">
        <v>814</v>
      </c>
      <c r="H20" s="461"/>
      <c r="I20" s="462" t="s">
        <v>982</v>
      </c>
      <c r="J20" s="438" t="s">
        <v>540</v>
      </c>
      <c r="K20" s="438"/>
      <c r="L20" s="440"/>
      <c r="M20" s="463"/>
      <c r="N20" s="438"/>
      <c r="O20" s="498"/>
      <c r="P20" s="407"/>
      <c r="Q20" s="4"/>
      <c r="R20" s="408" t="s">
        <v>541</v>
      </c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38" s="2" customFormat="1" ht="14.25">
      <c r="A21" s="339"/>
      <c r="B21" s="348"/>
      <c r="C21" s="349"/>
      <c r="D21" s="360"/>
      <c r="E21" s="353"/>
      <c r="F21" s="353"/>
      <c r="G21" s="358"/>
      <c r="H21" s="353"/>
      <c r="I21" s="350"/>
      <c r="J21" s="355"/>
      <c r="K21" s="355"/>
      <c r="L21" s="362"/>
      <c r="M21" s="332"/>
      <c r="N21" s="341"/>
      <c r="O21" s="338"/>
      <c r="P21" s="407"/>
      <c r="Q21" s="4"/>
      <c r="R21" s="408"/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2" customFormat="1" ht="14.25">
      <c r="A22" s="397"/>
      <c r="B22" s="398"/>
      <c r="C22" s="399"/>
      <c r="D22" s="400"/>
      <c r="E22" s="401"/>
      <c r="F22" s="401"/>
      <c r="G22" s="370"/>
      <c r="H22" s="401"/>
      <c r="I22" s="402"/>
      <c r="J22" s="371"/>
      <c r="K22" s="371"/>
      <c r="L22" s="403"/>
      <c r="M22" s="76"/>
      <c r="N22" s="404"/>
      <c r="O22" s="405"/>
      <c r="P22" s="356"/>
      <c r="Q22" s="61"/>
      <c r="R22" s="312"/>
      <c r="S22" s="61"/>
      <c r="T22" s="61"/>
      <c r="U22" s="61"/>
      <c r="V22" s="61"/>
      <c r="W22" s="61"/>
      <c r="X22" s="61"/>
      <c r="Y22" s="61"/>
      <c r="Z22" s="61"/>
      <c r="AA22" s="61"/>
      <c r="AB22" s="61"/>
    </row>
    <row r="23" spans="1:38" s="2" customFormat="1" ht="14.25">
      <c r="A23" s="397"/>
      <c r="B23" s="398"/>
      <c r="C23" s="399"/>
      <c r="D23" s="400"/>
      <c r="E23" s="401"/>
      <c r="F23" s="401"/>
      <c r="G23" s="370"/>
      <c r="H23" s="401"/>
      <c r="I23" s="402"/>
      <c r="J23" s="371"/>
      <c r="K23" s="371"/>
      <c r="L23" s="403"/>
      <c r="M23" s="76"/>
      <c r="N23" s="404"/>
      <c r="O23" s="405"/>
      <c r="P23" s="356"/>
      <c r="Q23" s="61"/>
      <c r="R23" s="312"/>
      <c r="S23" s="61"/>
      <c r="T23" s="61"/>
      <c r="U23" s="61"/>
      <c r="V23" s="61"/>
      <c r="W23" s="61"/>
      <c r="X23" s="61"/>
      <c r="Y23" s="61"/>
      <c r="Z23" s="61"/>
      <c r="AA23" s="61"/>
      <c r="AB23" s="61"/>
    </row>
    <row r="24" spans="1:38" s="2" customFormat="1" ht="12" customHeight="1">
      <c r="A24" s="20" t="s">
        <v>542</v>
      </c>
      <c r="B24" s="21"/>
      <c r="C24" s="22"/>
      <c r="D24" s="23"/>
      <c r="E24" s="24"/>
      <c r="F24" s="25"/>
      <c r="G24" s="25"/>
      <c r="H24" s="25"/>
      <c r="I24" s="25"/>
      <c r="J24" s="62"/>
      <c r="K24" s="25"/>
      <c r="L24" s="363"/>
      <c r="M24" s="35"/>
      <c r="N24" s="62"/>
      <c r="O24" s="63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6" t="s">
        <v>543</v>
      </c>
      <c r="B25" s="20"/>
      <c r="C25" s="20"/>
      <c r="D25" s="20"/>
      <c r="F25" s="27" t="s">
        <v>544</v>
      </c>
      <c r="G25" s="14"/>
      <c r="H25" s="28"/>
      <c r="I25" s="33"/>
      <c r="J25" s="64"/>
      <c r="K25" s="65"/>
      <c r="L25" s="364"/>
      <c r="M25" s="66"/>
      <c r="N25" s="13"/>
      <c r="O25" s="67"/>
      <c r="P25" s="5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s="2" customFormat="1" ht="12" customHeight="1">
      <c r="A26" s="20" t="s">
        <v>545</v>
      </c>
      <c r="B26" s="20"/>
      <c r="C26" s="20"/>
      <c r="D26" s="20"/>
      <c r="E26" s="29"/>
      <c r="F26" s="27" t="s">
        <v>546</v>
      </c>
      <c r="G26" s="14"/>
      <c r="H26" s="28"/>
      <c r="I26" s="33"/>
      <c r="J26" s="64"/>
      <c r="K26" s="65"/>
      <c r="L26" s="364"/>
      <c r="M26" s="66"/>
      <c r="N26" s="13"/>
      <c r="O26" s="67"/>
      <c r="P26" s="5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2" customFormat="1" ht="12" customHeight="1">
      <c r="A27" s="20"/>
      <c r="B27" s="20"/>
      <c r="C27" s="20"/>
      <c r="D27" s="20"/>
      <c r="E27" s="29"/>
      <c r="F27" s="14"/>
      <c r="G27" s="14"/>
      <c r="H27" s="28"/>
      <c r="I27" s="33"/>
      <c r="J27" s="68"/>
      <c r="K27" s="65"/>
      <c r="L27" s="364"/>
      <c r="M27" s="14"/>
      <c r="N27" s="69"/>
      <c r="O27" s="54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ht="15">
      <c r="A28" s="8"/>
      <c r="B28" s="30" t="s">
        <v>547</v>
      </c>
      <c r="C28" s="30"/>
      <c r="D28" s="30"/>
      <c r="E28" s="30"/>
      <c r="F28" s="31"/>
      <c r="G28" s="29"/>
      <c r="H28" s="29"/>
      <c r="I28" s="70"/>
      <c r="J28" s="71"/>
      <c r="K28" s="72"/>
      <c r="L28" s="365"/>
      <c r="M28" s="9"/>
      <c r="N28" s="8"/>
      <c r="O28" s="50"/>
      <c r="P28" s="4"/>
      <c r="R28" s="79"/>
      <c r="S28" s="13"/>
      <c r="T28" s="13"/>
      <c r="U28" s="13"/>
      <c r="V28" s="13"/>
      <c r="W28" s="13"/>
      <c r="X28" s="13"/>
      <c r="Y28" s="13"/>
      <c r="Z28" s="13"/>
    </row>
    <row r="29" spans="1:38" s="3" customFormat="1" ht="38.25">
      <c r="A29" s="17" t="s">
        <v>16</v>
      </c>
      <c r="B29" s="18" t="s">
        <v>516</v>
      </c>
      <c r="C29" s="18"/>
      <c r="D29" s="19" t="s">
        <v>527</v>
      </c>
      <c r="E29" s="18" t="s">
        <v>528</v>
      </c>
      <c r="F29" s="18" t="s">
        <v>529</v>
      </c>
      <c r="G29" s="18" t="s">
        <v>548</v>
      </c>
      <c r="H29" s="18" t="s">
        <v>531</v>
      </c>
      <c r="I29" s="18" t="s">
        <v>532</v>
      </c>
      <c r="J29" s="18" t="s">
        <v>533</v>
      </c>
      <c r="K29" s="59" t="s">
        <v>549</v>
      </c>
      <c r="L29" s="366" t="s">
        <v>796</v>
      </c>
      <c r="M29" s="60" t="s">
        <v>795</v>
      </c>
      <c r="N29" s="18" t="s">
        <v>536</v>
      </c>
      <c r="O29" s="75" t="s">
        <v>537</v>
      </c>
      <c r="P29" s="4"/>
      <c r="Q29" s="37"/>
      <c r="R29" s="35"/>
      <c r="S29" s="35"/>
      <c r="T29" s="35"/>
    </row>
    <row r="30" spans="1:38" s="344" customFormat="1" ht="15" customHeight="1">
      <c r="A30" s="476">
        <v>1</v>
      </c>
      <c r="B30" s="489">
        <v>44371</v>
      </c>
      <c r="C30" s="458"/>
      <c r="D30" s="431" t="s">
        <v>44</v>
      </c>
      <c r="E30" s="382" t="s">
        <v>539</v>
      </c>
      <c r="F30" s="382" t="s">
        <v>845</v>
      </c>
      <c r="G30" s="382">
        <v>718</v>
      </c>
      <c r="H30" s="382"/>
      <c r="I30" s="382" t="s">
        <v>827</v>
      </c>
      <c r="J30" s="438" t="s">
        <v>540</v>
      </c>
      <c r="K30" s="438"/>
      <c r="L30" s="440"/>
      <c r="M30" s="463"/>
      <c r="N30" s="438"/>
      <c r="O30" s="443"/>
      <c r="P30" s="4"/>
      <c r="Q30" s="4"/>
      <c r="R30" s="314" t="s">
        <v>541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44" customFormat="1" ht="15" customHeight="1">
      <c r="A31" s="475">
        <v>2</v>
      </c>
      <c r="B31" s="450">
        <v>44372</v>
      </c>
      <c r="C31" s="451"/>
      <c r="D31" s="432" t="s">
        <v>131</v>
      </c>
      <c r="E31" s="423" t="s">
        <v>539</v>
      </c>
      <c r="F31" s="423">
        <v>1725</v>
      </c>
      <c r="G31" s="423">
        <v>1665</v>
      </c>
      <c r="H31" s="423">
        <v>1764</v>
      </c>
      <c r="I31" s="423" t="s">
        <v>846</v>
      </c>
      <c r="J31" s="447" t="s">
        <v>966</v>
      </c>
      <c r="K31" s="447">
        <f t="shared" ref="K31" si="8">H31-F31</f>
        <v>39</v>
      </c>
      <c r="L31" s="449">
        <f>(F31*-0.7)/100</f>
        <v>-12.074999999999999</v>
      </c>
      <c r="M31" s="459">
        <f t="shared" ref="M31" si="9">(K31+L31)/F31</f>
        <v>1.5608695652173913E-2</v>
      </c>
      <c r="N31" s="447" t="s">
        <v>538</v>
      </c>
      <c r="O31" s="454">
        <v>44384</v>
      </c>
      <c r="P31" s="4"/>
      <c r="Q31" s="4"/>
      <c r="R31" s="314" t="s">
        <v>541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44" customFormat="1" ht="15" customHeight="1">
      <c r="A32" s="475">
        <v>3</v>
      </c>
      <c r="B32" s="450">
        <v>44375</v>
      </c>
      <c r="C32" s="451"/>
      <c r="D32" s="432" t="s">
        <v>428</v>
      </c>
      <c r="E32" s="423" t="s">
        <v>539</v>
      </c>
      <c r="F32" s="423">
        <v>2825</v>
      </c>
      <c r="G32" s="423">
        <v>2735</v>
      </c>
      <c r="H32" s="423">
        <v>2902.5</v>
      </c>
      <c r="I32" s="423">
        <v>3000</v>
      </c>
      <c r="J32" s="447" t="s">
        <v>917</v>
      </c>
      <c r="K32" s="447">
        <f t="shared" ref="K32" si="10">H32-F32</f>
        <v>77.5</v>
      </c>
      <c r="L32" s="449">
        <f>(F32*-0.7)/100</f>
        <v>-19.774999999999999</v>
      </c>
      <c r="M32" s="459">
        <f t="shared" ref="M32" si="11">(K32+L32)/F32</f>
        <v>2.0433628318584071E-2</v>
      </c>
      <c r="N32" s="447" t="s">
        <v>538</v>
      </c>
      <c r="O32" s="454">
        <v>44382</v>
      </c>
      <c r="P32" s="4"/>
      <c r="Q32" s="4"/>
      <c r="R32" s="314" t="s">
        <v>770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44" customFormat="1" ht="15" customHeight="1">
      <c r="A33" s="476">
        <v>4</v>
      </c>
      <c r="B33" s="457">
        <v>44377</v>
      </c>
      <c r="C33" s="458"/>
      <c r="D33" s="431" t="s">
        <v>735</v>
      </c>
      <c r="E33" s="382" t="s">
        <v>539</v>
      </c>
      <c r="F33" s="382" t="s">
        <v>855</v>
      </c>
      <c r="G33" s="382">
        <v>199</v>
      </c>
      <c r="H33" s="382"/>
      <c r="I33" s="382">
        <v>215</v>
      </c>
      <c r="J33" s="438" t="s">
        <v>540</v>
      </c>
      <c r="K33" s="438"/>
      <c r="L33" s="440"/>
      <c r="M33" s="463"/>
      <c r="N33" s="438"/>
      <c r="O33" s="443"/>
      <c r="P33" s="4"/>
      <c r="Q33" s="4"/>
      <c r="R33" s="314" t="s">
        <v>541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44" customFormat="1" ht="15" customHeight="1">
      <c r="A34" s="476">
        <v>5</v>
      </c>
      <c r="B34" s="457">
        <v>44377</v>
      </c>
      <c r="C34" s="458"/>
      <c r="D34" s="431" t="s">
        <v>62</v>
      </c>
      <c r="E34" s="382" t="s">
        <v>539</v>
      </c>
      <c r="F34" s="382" t="s">
        <v>857</v>
      </c>
      <c r="G34" s="382">
        <v>1545</v>
      </c>
      <c r="H34" s="382"/>
      <c r="I34" s="382">
        <v>1700</v>
      </c>
      <c r="J34" s="438" t="s">
        <v>540</v>
      </c>
      <c r="K34" s="438"/>
      <c r="L34" s="440"/>
      <c r="M34" s="463"/>
      <c r="N34" s="442"/>
      <c r="O34" s="498"/>
      <c r="P34" s="4"/>
      <c r="Q34" s="4"/>
      <c r="R34" s="314" t="s">
        <v>770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44" customFormat="1" ht="15" customHeight="1">
      <c r="A35" s="475">
        <v>6</v>
      </c>
      <c r="B35" s="450">
        <v>44377</v>
      </c>
      <c r="C35" s="451"/>
      <c r="D35" s="432" t="s">
        <v>349</v>
      </c>
      <c r="E35" s="423" t="s">
        <v>539</v>
      </c>
      <c r="F35" s="423">
        <v>712.5</v>
      </c>
      <c r="G35" s="423">
        <v>695</v>
      </c>
      <c r="H35" s="423">
        <v>733.5</v>
      </c>
      <c r="I35" s="423">
        <v>760</v>
      </c>
      <c r="J35" s="447" t="s">
        <v>588</v>
      </c>
      <c r="K35" s="447">
        <f t="shared" ref="K35" si="12">H35-F35</f>
        <v>21</v>
      </c>
      <c r="L35" s="449">
        <f>(F35*-0.7)/100</f>
        <v>-4.9874999999999998</v>
      </c>
      <c r="M35" s="459">
        <f t="shared" ref="M35" si="13">(K35+L35)/F35</f>
        <v>2.2473684210526316E-2</v>
      </c>
      <c r="N35" s="447" t="s">
        <v>538</v>
      </c>
      <c r="O35" s="454">
        <v>44378</v>
      </c>
      <c r="P35" s="4"/>
      <c r="Q35" s="4"/>
      <c r="R35" s="314" t="s">
        <v>770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44" customFormat="1" ht="15" customHeight="1">
      <c r="A36" s="475">
        <v>7</v>
      </c>
      <c r="B36" s="450">
        <v>44378</v>
      </c>
      <c r="C36" s="451"/>
      <c r="D36" s="432" t="s">
        <v>376</v>
      </c>
      <c r="E36" s="423" t="s">
        <v>539</v>
      </c>
      <c r="F36" s="423">
        <v>54.75</v>
      </c>
      <c r="G36" s="423">
        <v>53</v>
      </c>
      <c r="H36" s="423">
        <v>56.4</v>
      </c>
      <c r="I36" s="423" t="s">
        <v>867</v>
      </c>
      <c r="J36" s="447" t="s">
        <v>900</v>
      </c>
      <c r="K36" s="447">
        <f t="shared" ref="K36" si="14">H36-F36</f>
        <v>1.6499999999999986</v>
      </c>
      <c r="L36" s="449">
        <f>(F36*-0.7)/100</f>
        <v>-0.38324999999999998</v>
      </c>
      <c r="M36" s="459">
        <f t="shared" ref="M36" si="15">(K36+L36)/F36</f>
        <v>2.3136986301369841E-2</v>
      </c>
      <c r="N36" s="447" t="s">
        <v>538</v>
      </c>
      <c r="O36" s="454">
        <v>44379</v>
      </c>
      <c r="P36" s="4"/>
      <c r="Q36" s="4"/>
      <c r="R36" s="314" t="s">
        <v>541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44" customFormat="1" ht="15" customHeight="1">
      <c r="A37" s="475">
        <v>8</v>
      </c>
      <c r="B37" s="450">
        <v>44378</v>
      </c>
      <c r="C37" s="451"/>
      <c r="D37" s="432" t="s">
        <v>340</v>
      </c>
      <c r="E37" s="423" t="s">
        <v>539</v>
      </c>
      <c r="F37" s="423">
        <v>182.5</v>
      </c>
      <c r="G37" s="423">
        <v>177</v>
      </c>
      <c r="H37" s="423">
        <v>188</v>
      </c>
      <c r="I37" s="423">
        <v>193</v>
      </c>
      <c r="J37" s="447" t="s">
        <v>901</v>
      </c>
      <c r="K37" s="447">
        <f t="shared" ref="K37" si="16">H37-F37</f>
        <v>5.5</v>
      </c>
      <c r="L37" s="449">
        <f>(F37*-0.7)/100</f>
        <v>-1.2774999999999999</v>
      </c>
      <c r="M37" s="459">
        <f t="shared" ref="M37" si="17">(K37+L37)/F37</f>
        <v>2.3136986301369865E-2</v>
      </c>
      <c r="N37" s="447" t="s">
        <v>538</v>
      </c>
      <c r="O37" s="454">
        <v>44379</v>
      </c>
      <c r="P37" s="4"/>
      <c r="Q37" s="4"/>
      <c r="R37" s="314" t="s">
        <v>770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44" customFormat="1" ht="15" customHeight="1">
      <c r="A38" s="475">
        <v>9</v>
      </c>
      <c r="B38" s="516">
        <v>44379</v>
      </c>
      <c r="C38" s="451"/>
      <c r="D38" s="432" t="s">
        <v>365</v>
      </c>
      <c r="E38" s="423" t="s">
        <v>539</v>
      </c>
      <c r="F38" s="423">
        <v>159.5</v>
      </c>
      <c r="G38" s="423">
        <v>154</v>
      </c>
      <c r="H38" s="423">
        <v>164.25</v>
      </c>
      <c r="I38" s="423" t="s">
        <v>902</v>
      </c>
      <c r="J38" s="447" t="s">
        <v>909</v>
      </c>
      <c r="K38" s="447">
        <f t="shared" ref="K38:K39" si="18">H38-F38</f>
        <v>4.75</v>
      </c>
      <c r="L38" s="449">
        <f>(F38*-0.07)/100</f>
        <v>-0.11165000000000001</v>
      </c>
      <c r="M38" s="459">
        <f t="shared" ref="M38:M39" si="19">(K38+L38)/F38</f>
        <v>2.9080564263322884E-2</v>
      </c>
      <c r="N38" s="447" t="s">
        <v>538</v>
      </c>
      <c r="O38" s="515">
        <v>44379</v>
      </c>
      <c r="P38" s="4"/>
      <c r="Q38" s="4"/>
      <c r="R38" s="314" t="s">
        <v>541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44" customFormat="1" ht="15" customHeight="1">
      <c r="A39" s="475">
        <v>10</v>
      </c>
      <c r="B39" s="516">
        <v>44379</v>
      </c>
      <c r="C39" s="451"/>
      <c r="D39" s="432" t="s">
        <v>908</v>
      </c>
      <c r="E39" s="423" t="s">
        <v>539</v>
      </c>
      <c r="F39" s="423">
        <v>1003</v>
      </c>
      <c r="G39" s="423">
        <v>970</v>
      </c>
      <c r="H39" s="423">
        <v>1032.5</v>
      </c>
      <c r="I39" s="423">
        <v>1060</v>
      </c>
      <c r="J39" s="447" t="s">
        <v>916</v>
      </c>
      <c r="K39" s="447">
        <f t="shared" si="18"/>
        <v>29.5</v>
      </c>
      <c r="L39" s="449">
        <f>(F39*-0.7)/100</f>
        <v>-7.020999999999999</v>
      </c>
      <c r="M39" s="459">
        <f t="shared" si="19"/>
        <v>2.2411764705882353E-2</v>
      </c>
      <c r="N39" s="447" t="s">
        <v>538</v>
      </c>
      <c r="O39" s="454">
        <v>44382</v>
      </c>
      <c r="P39" s="4"/>
      <c r="Q39" s="4"/>
      <c r="R39" s="314" t="s">
        <v>770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44" customFormat="1" ht="15" customHeight="1">
      <c r="A40" s="475">
        <v>11</v>
      </c>
      <c r="B40" s="450">
        <v>44382</v>
      </c>
      <c r="C40" s="451"/>
      <c r="D40" s="432" t="s">
        <v>745</v>
      </c>
      <c r="E40" s="423" t="s">
        <v>539</v>
      </c>
      <c r="F40" s="423">
        <v>280.5</v>
      </c>
      <c r="G40" s="423">
        <v>273</v>
      </c>
      <c r="H40" s="423">
        <v>287.5</v>
      </c>
      <c r="I40" s="423" t="s">
        <v>915</v>
      </c>
      <c r="J40" s="447" t="s">
        <v>912</v>
      </c>
      <c r="K40" s="447">
        <f t="shared" ref="K40" si="20">H40-F40</f>
        <v>7</v>
      </c>
      <c r="L40" s="449">
        <f>(F40*-0.07)/100</f>
        <v>-0.19635000000000002</v>
      </c>
      <c r="M40" s="459">
        <f t="shared" ref="M40" si="21">(K40+L40)/F40</f>
        <v>2.4255436720142604E-2</v>
      </c>
      <c r="N40" s="447" t="s">
        <v>538</v>
      </c>
      <c r="O40" s="515">
        <v>44382</v>
      </c>
      <c r="P40" s="4"/>
      <c r="Q40" s="4"/>
      <c r="R40" s="314" t="s">
        <v>541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44" customFormat="1" ht="15" customHeight="1">
      <c r="A41" s="528">
        <v>12</v>
      </c>
      <c r="B41" s="455">
        <v>44383</v>
      </c>
      <c r="C41" s="529"/>
      <c r="D41" s="530" t="s">
        <v>674</v>
      </c>
      <c r="E41" s="436" t="s">
        <v>539</v>
      </c>
      <c r="F41" s="436">
        <v>473.5</v>
      </c>
      <c r="G41" s="436">
        <v>458</v>
      </c>
      <c r="H41" s="436">
        <v>458</v>
      </c>
      <c r="I41" s="436">
        <v>500</v>
      </c>
      <c r="J41" s="434" t="s">
        <v>933</v>
      </c>
      <c r="K41" s="434">
        <f t="shared" ref="K41" si="22">H41-F41</f>
        <v>-15.5</v>
      </c>
      <c r="L41" s="531">
        <f>(F41*-0.07)/100</f>
        <v>-0.33145000000000002</v>
      </c>
      <c r="M41" s="532">
        <f t="shared" ref="M41" si="23">(K41+L41)/F41</f>
        <v>-3.3434952481520591E-2</v>
      </c>
      <c r="N41" s="434" t="s">
        <v>602</v>
      </c>
      <c r="O41" s="533">
        <v>44383</v>
      </c>
      <c r="P41" s="4"/>
      <c r="Q41" s="4"/>
      <c r="R41" s="314" t="s">
        <v>770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44" customFormat="1" ht="15" customHeight="1">
      <c r="A42" s="528">
        <v>13</v>
      </c>
      <c r="B42" s="455">
        <v>44383</v>
      </c>
      <c r="C42" s="529"/>
      <c r="D42" s="530" t="s">
        <v>745</v>
      </c>
      <c r="E42" s="436" t="s">
        <v>539</v>
      </c>
      <c r="F42" s="436">
        <v>281</v>
      </c>
      <c r="G42" s="436">
        <v>273</v>
      </c>
      <c r="H42" s="436">
        <v>273</v>
      </c>
      <c r="I42" s="436" t="s">
        <v>915</v>
      </c>
      <c r="J42" s="434" t="s">
        <v>946</v>
      </c>
      <c r="K42" s="434">
        <f t="shared" ref="K42:K43" si="24">H42-F42</f>
        <v>-8</v>
      </c>
      <c r="L42" s="531">
        <f>(F42*-0.07)/100</f>
        <v>-0.19670000000000001</v>
      </c>
      <c r="M42" s="532">
        <f t="shared" ref="M42:M43" si="25">(K42+L42)/F42</f>
        <v>-2.9169750889679717E-2</v>
      </c>
      <c r="N42" s="434" t="s">
        <v>602</v>
      </c>
      <c r="O42" s="533">
        <v>44383</v>
      </c>
      <c r="P42" s="4"/>
      <c r="Q42" s="4"/>
      <c r="R42" s="314" t="s">
        <v>541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44" customFormat="1" ht="15" customHeight="1">
      <c r="A43" s="475">
        <v>14</v>
      </c>
      <c r="B43" s="450">
        <v>44383</v>
      </c>
      <c r="C43" s="451"/>
      <c r="D43" s="432" t="s">
        <v>147</v>
      </c>
      <c r="E43" s="423" t="s">
        <v>539</v>
      </c>
      <c r="F43" s="423">
        <v>1545</v>
      </c>
      <c r="G43" s="423">
        <v>1514</v>
      </c>
      <c r="H43" s="423">
        <v>1576</v>
      </c>
      <c r="I43" s="423" t="s">
        <v>934</v>
      </c>
      <c r="J43" s="447" t="s">
        <v>935</v>
      </c>
      <c r="K43" s="447">
        <f t="shared" si="24"/>
        <v>31</v>
      </c>
      <c r="L43" s="449">
        <f>(F43*-0.07)/100</f>
        <v>-1.0815000000000001</v>
      </c>
      <c r="M43" s="459">
        <f t="shared" si="25"/>
        <v>1.9364724919093853E-2</v>
      </c>
      <c r="N43" s="447" t="s">
        <v>538</v>
      </c>
      <c r="O43" s="515">
        <v>44383</v>
      </c>
      <c r="P43" s="4"/>
      <c r="Q43" s="4"/>
      <c r="R43" s="314" t="s">
        <v>541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44" customFormat="1" ht="15" customHeight="1">
      <c r="A44" s="475">
        <v>15</v>
      </c>
      <c r="B44" s="450">
        <v>44384</v>
      </c>
      <c r="C44" s="451"/>
      <c r="D44" s="432" t="s">
        <v>147</v>
      </c>
      <c r="E44" s="423" t="s">
        <v>539</v>
      </c>
      <c r="F44" s="423">
        <v>1532</v>
      </c>
      <c r="G44" s="423">
        <v>1490</v>
      </c>
      <c r="H44" s="423">
        <v>1562</v>
      </c>
      <c r="I44" s="423" t="s">
        <v>969</v>
      </c>
      <c r="J44" s="447" t="s">
        <v>822</v>
      </c>
      <c r="K44" s="447">
        <f t="shared" ref="K44" si="26">H44-F44</f>
        <v>30</v>
      </c>
      <c r="L44" s="449">
        <f>(F44*-0.07)/100</f>
        <v>-1.0724</v>
      </c>
      <c r="M44" s="459">
        <f t="shared" ref="M44" si="27">(K44+L44)/F44</f>
        <v>1.8882245430809397E-2</v>
      </c>
      <c r="N44" s="447" t="s">
        <v>538</v>
      </c>
      <c r="O44" s="515">
        <v>44384</v>
      </c>
      <c r="P44" s="4"/>
      <c r="Q44" s="4"/>
      <c r="R44" s="314" t="s">
        <v>541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44" customFormat="1" ht="15" customHeight="1">
      <c r="A45" s="476">
        <v>16</v>
      </c>
      <c r="B45" s="457">
        <v>44384</v>
      </c>
      <c r="C45" s="458"/>
      <c r="D45" s="431" t="s">
        <v>130</v>
      </c>
      <c r="E45" s="382" t="s">
        <v>539</v>
      </c>
      <c r="F45" s="382" t="s">
        <v>980</v>
      </c>
      <c r="G45" s="382">
        <v>970</v>
      </c>
      <c r="H45" s="382"/>
      <c r="I45" s="382">
        <v>1060</v>
      </c>
      <c r="J45" s="438" t="s">
        <v>540</v>
      </c>
      <c r="K45" s="438"/>
      <c r="L45" s="440"/>
      <c r="M45" s="463"/>
      <c r="N45" s="438"/>
      <c r="O45" s="498"/>
      <c r="P45" s="4"/>
      <c r="Q45" s="4"/>
      <c r="R45" s="314" t="s">
        <v>770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44" customFormat="1" ht="15" customHeight="1">
      <c r="A46" s="476"/>
      <c r="B46" s="457"/>
      <c r="C46" s="458"/>
      <c r="D46" s="431"/>
      <c r="E46" s="382"/>
      <c r="F46" s="382"/>
      <c r="G46" s="382"/>
      <c r="H46" s="382"/>
      <c r="I46" s="382"/>
      <c r="J46" s="438"/>
      <c r="K46" s="438"/>
      <c r="L46" s="440"/>
      <c r="M46" s="463"/>
      <c r="N46" s="438"/>
      <c r="O46" s="498"/>
      <c r="P46" s="4"/>
      <c r="Q46" s="4"/>
      <c r="R46" s="314"/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44" customFormat="1" ht="15" customHeight="1">
      <c r="A47" s="476"/>
      <c r="B47" s="457"/>
      <c r="C47" s="458"/>
      <c r="D47" s="431"/>
      <c r="E47" s="382"/>
      <c r="F47" s="382"/>
      <c r="G47" s="382"/>
      <c r="H47" s="382"/>
      <c r="I47" s="382"/>
      <c r="J47" s="438"/>
      <c r="K47" s="438"/>
      <c r="L47" s="440"/>
      <c r="M47" s="463"/>
      <c r="N47" s="438"/>
      <c r="O47" s="498"/>
      <c r="P47" s="4"/>
      <c r="Q47" s="4"/>
      <c r="R47" s="314"/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44" customFormat="1" ht="15" customHeight="1">
      <c r="A48" s="476"/>
      <c r="B48" s="457"/>
      <c r="C48" s="458"/>
      <c r="D48" s="431"/>
      <c r="E48" s="382"/>
      <c r="F48" s="382"/>
      <c r="G48" s="382"/>
      <c r="H48" s="382"/>
      <c r="I48" s="382"/>
      <c r="J48" s="438"/>
      <c r="K48" s="438"/>
      <c r="L48" s="440"/>
      <c r="M48" s="463"/>
      <c r="N48" s="438"/>
      <c r="O48" s="498"/>
      <c r="P48" s="4"/>
      <c r="Q48" s="4"/>
      <c r="R48" s="314"/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44" customFormat="1" ht="15" customHeight="1"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44" customFormat="1" ht="15" customHeight="1">
      <c r="A50" s="424"/>
      <c r="B50" s="388"/>
      <c r="C50" s="425"/>
      <c r="D50" s="426"/>
      <c r="E50" s="369"/>
      <c r="F50" s="369"/>
      <c r="G50" s="427"/>
      <c r="H50" s="427"/>
      <c r="I50" s="369"/>
      <c r="J50" s="368"/>
      <c r="K50" s="368"/>
      <c r="L50" s="428"/>
      <c r="M50" s="380"/>
      <c r="N50" s="371"/>
      <c r="O50" s="429"/>
      <c r="P50" s="4"/>
      <c r="Q50" s="4"/>
      <c r="R50" s="314"/>
      <c r="S50" s="37"/>
      <c r="T50" s="37"/>
      <c r="U50" s="37"/>
      <c r="V50" s="37"/>
      <c r="W50" s="37"/>
      <c r="X50" s="37"/>
      <c r="Y50" s="37"/>
      <c r="Z50" s="37"/>
      <c r="AA50" s="37"/>
    </row>
    <row r="51" spans="1:34" ht="44.25" customHeight="1">
      <c r="A51" s="20" t="s">
        <v>542</v>
      </c>
      <c r="B51" s="36"/>
      <c r="C51" s="36"/>
      <c r="D51" s="37"/>
      <c r="E51" s="33"/>
      <c r="F51" s="33"/>
      <c r="G51" s="32"/>
      <c r="H51" s="32" t="s">
        <v>797</v>
      </c>
      <c r="I51" s="33"/>
      <c r="J51" s="14"/>
      <c r="K51" s="76"/>
      <c r="L51" s="77"/>
      <c r="M51" s="76"/>
      <c r="N51" s="78"/>
      <c r="O51" s="76"/>
      <c r="P51" s="4"/>
      <c r="Q51" s="379"/>
      <c r="R51" s="387"/>
      <c r="S51" s="379"/>
      <c r="T51" s="379"/>
      <c r="U51" s="379"/>
      <c r="V51" s="379"/>
      <c r="W51" s="379"/>
      <c r="X51" s="379"/>
      <c r="Y51" s="379"/>
      <c r="Z51" s="37"/>
      <c r="AA51" s="37"/>
      <c r="AB51" s="37"/>
    </row>
    <row r="52" spans="1:34" s="3" customFormat="1">
      <c r="A52" s="26" t="s">
        <v>543</v>
      </c>
      <c r="B52" s="20"/>
      <c r="C52" s="20"/>
      <c r="D52" s="20"/>
      <c r="E52" s="2"/>
      <c r="F52" s="27" t="s">
        <v>544</v>
      </c>
      <c r="G52" s="38"/>
      <c r="H52" s="39"/>
      <c r="I52" s="79"/>
      <c r="J52" s="14"/>
      <c r="K52" s="80"/>
      <c r="L52" s="81"/>
      <c r="M52" s="82"/>
      <c r="N52" s="83"/>
      <c r="O52" s="84"/>
      <c r="P52" s="2"/>
      <c r="Q52" s="1"/>
      <c r="R52" s="9"/>
      <c r="Z52" s="6"/>
      <c r="AA52" s="6"/>
      <c r="AB52" s="6"/>
      <c r="AC52" s="6"/>
      <c r="AD52" s="6"/>
      <c r="AE52" s="6"/>
      <c r="AF52" s="6"/>
      <c r="AG52" s="6"/>
      <c r="AH52" s="6"/>
    </row>
    <row r="53" spans="1:34" s="6" customFormat="1" ht="14.25" customHeight="1">
      <c r="A53" s="26"/>
      <c r="B53" s="20"/>
      <c r="C53" s="20"/>
      <c r="D53" s="20"/>
      <c r="E53" s="29"/>
      <c r="F53" s="27" t="s">
        <v>546</v>
      </c>
      <c r="G53" s="38"/>
      <c r="H53" s="39"/>
      <c r="I53" s="79"/>
      <c r="J53" s="14"/>
      <c r="K53" s="80"/>
      <c r="L53" s="81"/>
      <c r="M53" s="82"/>
      <c r="N53" s="83"/>
      <c r="O53" s="84"/>
      <c r="P53" s="2"/>
      <c r="Q53" s="1"/>
      <c r="R53" s="9"/>
      <c r="S53" s="3"/>
      <c r="Y53" s="3"/>
      <c r="Z53" s="3"/>
    </row>
    <row r="54" spans="1:34" s="6" customFormat="1" ht="14.25" customHeight="1">
      <c r="A54" s="20"/>
      <c r="B54" s="20"/>
      <c r="C54" s="20"/>
      <c r="D54" s="20"/>
      <c r="E54" s="29"/>
      <c r="F54" s="14"/>
      <c r="G54" s="14"/>
      <c r="H54" s="28"/>
      <c r="I54" s="33"/>
      <c r="J54" s="68"/>
      <c r="K54" s="65"/>
      <c r="L54" s="66"/>
      <c r="M54" s="14"/>
      <c r="N54" s="69"/>
      <c r="O54" s="54"/>
      <c r="P54" s="5"/>
      <c r="Q54" s="1"/>
      <c r="R54" s="9"/>
      <c r="S54" s="3"/>
      <c r="Y54" s="3"/>
      <c r="Z54" s="3"/>
    </row>
    <row r="55" spans="1:34" s="6" customFormat="1" ht="15">
      <c r="A55" s="40" t="s">
        <v>553</v>
      </c>
      <c r="B55" s="40"/>
      <c r="C55" s="40"/>
      <c r="D55" s="40"/>
      <c r="E55" s="29"/>
      <c r="F55" s="14"/>
      <c r="G55" s="9"/>
      <c r="H55" s="14"/>
      <c r="I55" s="9"/>
      <c r="J55" s="85"/>
      <c r="K55" s="9"/>
      <c r="L55" s="9"/>
      <c r="M55" s="9"/>
      <c r="N55" s="9"/>
      <c r="O55" s="86"/>
      <c r="P55"/>
      <c r="Q55" s="1"/>
      <c r="R55" s="9"/>
      <c r="S55" s="3"/>
      <c r="Y55" s="3"/>
      <c r="Z55" s="3"/>
    </row>
    <row r="56" spans="1:34" s="6" customFormat="1" ht="38.25">
      <c r="A56" s="18" t="s">
        <v>16</v>
      </c>
      <c r="B56" s="18" t="s">
        <v>516</v>
      </c>
      <c r="C56" s="18"/>
      <c r="D56" s="19" t="s">
        <v>527</v>
      </c>
      <c r="E56" s="18" t="s">
        <v>528</v>
      </c>
      <c r="F56" s="18" t="s">
        <v>529</v>
      </c>
      <c r="G56" s="18" t="s">
        <v>548</v>
      </c>
      <c r="H56" s="18" t="s">
        <v>531</v>
      </c>
      <c r="I56" s="18" t="s">
        <v>532</v>
      </c>
      <c r="J56" s="17" t="s">
        <v>533</v>
      </c>
      <c r="K56" s="74" t="s">
        <v>554</v>
      </c>
      <c r="L56" s="60" t="s">
        <v>796</v>
      </c>
      <c r="M56" s="74" t="s">
        <v>550</v>
      </c>
      <c r="N56" s="18" t="s">
        <v>551</v>
      </c>
      <c r="O56" s="17" t="s">
        <v>536</v>
      </c>
      <c r="P56" s="87" t="s">
        <v>537</v>
      </c>
      <c r="Q56" s="1"/>
      <c r="R56" s="14"/>
      <c r="S56" s="3"/>
      <c r="Y56" s="3"/>
      <c r="Z56" s="3"/>
    </row>
    <row r="57" spans="1:34" s="344" customFormat="1" ht="13.9" customHeight="1">
      <c r="A57" s="496">
        <v>1</v>
      </c>
      <c r="B57" s="450">
        <v>44376</v>
      </c>
      <c r="C57" s="406"/>
      <c r="D57" s="446" t="s">
        <v>848</v>
      </c>
      <c r="E57" s="423" t="s">
        <v>539</v>
      </c>
      <c r="F57" s="423">
        <v>426.5</v>
      </c>
      <c r="G57" s="423">
        <v>418</v>
      </c>
      <c r="H57" s="423">
        <v>432</v>
      </c>
      <c r="I57" s="447">
        <v>445</v>
      </c>
      <c r="J57" s="447" t="s">
        <v>901</v>
      </c>
      <c r="K57" s="497">
        <f t="shared" ref="K57" si="28">H57-F57</f>
        <v>5.5</v>
      </c>
      <c r="L57" s="448">
        <f t="shared" ref="L57" si="29">(H57*N57)*0.07%</f>
        <v>453.60000000000008</v>
      </c>
      <c r="M57" s="452">
        <f t="shared" ref="M57" si="30">(K57*N57)-L57</f>
        <v>7796.4</v>
      </c>
      <c r="N57" s="447">
        <v>1500</v>
      </c>
      <c r="O57" s="453" t="s">
        <v>538</v>
      </c>
      <c r="P57" s="454">
        <v>44382</v>
      </c>
      <c r="Q57" s="513"/>
      <c r="R57" s="314" t="s">
        <v>541</v>
      </c>
      <c r="S57" s="37"/>
      <c r="Y57" s="37"/>
      <c r="Z57" s="37"/>
    </row>
    <row r="58" spans="1:34" s="344" customFormat="1" ht="13.9" customHeight="1">
      <c r="A58" s="496">
        <v>2</v>
      </c>
      <c r="B58" s="450">
        <v>44377</v>
      </c>
      <c r="C58" s="406"/>
      <c r="D58" s="446" t="s">
        <v>856</v>
      </c>
      <c r="E58" s="423" t="s">
        <v>539</v>
      </c>
      <c r="F58" s="423">
        <v>1679</v>
      </c>
      <c r="G58" s="423">
        <v>1645</v>
      </c>
      <c r="H58" s="423">
        <v>1702</v>
      </c>
      <c r="I58" s="447">
        <v>1740</v>
      </c>
      <c r="J58" s="447" t="s">
        <v>874</v>
      </c>
      <c r="K58" s="497">
        <f t="shared" ref="K58:K59" si="31">H58-F58</f>
        <v>23</v>
      </c>
      <c r="L58" s="448">
        <f t="shared" ref="L58:L59" si="32">(H58*N58)*0.07%</f>
        <v>416.99000000000007</v>
      </c>
      <c r="M58" s="452">
        <f t="shared" ref="M58:M59" si="33">(K58*N58)-L58</f>
        <v>7633.01</v>
      </c>
      <c r="N58" s="447">
        <v>350</v>
      </c>
      <c r="O58" s="453" t="s">
        <v>538</v>
      </c>
      <c r="P58" s="454">
        <v>44378</v>
      </c>
      <c r="Q58" s="513"/>
      <c r="R58" s="314" t="s">
        <v>770</v>
      </c>
      <c r="S58" s="37"/>
      <c r="Y58" s="37"/>
      <c r="Z58" s="37"/>
    </row>
    <row r="59" spans="1:34" s="344" customFormat="1" ht="13.9" customHeight="1">
      <c r="A59" s="496">
        <v>3</v>
      </c>
      <c r="B59" s="450">
        <v>44377</v>
      </c>
      <c r="C59" s="406"/>
      <c r="D59" s="446" t="s">
        <v>847</v>
      </c>
      <c r="E59" s="423" t="s">
        <v>539</v>
      </c>
      <c r="F59" s="423">
        <v>755</v>
      </c>
      <c r="G59" s="423">
        <v>745</v>
      </c>
      <c r="H59" s="423">
        <v>762</v>
      </c>
      <c r="I59" s="447">
        <v>775</v>
      </c>
      <c r="J59" s="447" t="s">
        <v>912</v>
      </c>
      <c r="K59" s="497">
        <f t="shared" si="31"/>
        <v>7</v>
      </c>
      <c r="L59" s="448">
        <f t="shared" si="32"/>
        <v>640.08000000000004</v>
      </c>
      <c r="M59" s="452">
        <f t="shared" si="33"/>
        <v>7759.92</v>
      </c>
      <c r="N59" s="447">
        <v>1200</v>
      </c>
      <c r="O59" s="453" t="s">
        <v>538</v>
      </c>
      <c r="P59" s="454">
        <v>44382</v>
      </c>
      <c r="Q59" s="513"/>
      <c r="R59" s="314" t="s">
        <v>541</v>
      </c>
      <c r="S59" s="37"/>
      <c r="Y59" s="37"/>
      <c r="Z59" s="37"/>
    </row>
    <row r="60" spans="1:34" s="344" customFormat="1" ht="13.9" customHeight="1">
      <c r="A60" s="496">
        <v>4</v>
      </c>
      <c r="B60" s="450">
        <v>44377</v>
      </c>
      <c r="C60" s="406"/>
      <c r="D60" s="446" t="s">
        <v>858</v>
      </c>
      <c r="E60" s="423" t="s">
        <v>539</v>
      </c>
      <c r="F60" s="423">
        <v>2482.5</v>
      </c>
      <c r="G60" s="423">
        <v>2440</v>
      </c>
      <c r="H60" s="423">
        <v>2507.5</v>
      </c>
      <c r="I60" s="447" t="s">
        <v>859</v>
      </c>
      <c r="J60" s="447" t="s">
        <v>682</v>
      </c>
      <c r="K60" s="497">
        <f t="shared" ref="K60" si="34">H60-F60</f>
        <v>25</v>
      </c>
      <c r="L60" s="448">
        <f t="shared" ref="L60" si="35">(H60*N60)*0.07%</f>
        <v>526.57500000000005</v>
      </c>
      <c r="M60" s="452">
        <f t="shared" ref="M60" si="36">(K60*N60)-L60</f>
        <v>6973.4250000000002</v>
      </c>
      <c r="N60" s="447">
        <v>300</v>
      </c>
      <c r="O60" s="453" t="s">
        <v>538</v>
      </c>
      <c r="P60" s="454">
        <v>44382</v>
      </c>
      <c r="Q60" s="513"/>
      <c r="R60" s="314" t="s">
        <v>770</v>
      </c>
      <c r="S60" s="37"/>
      <c r="Y60" s="37"/>
      <c r="Z60" s="37"/>
    </row>
    <row r="61" spans="1:34" s="344" customFormat="1" ht="13.9" customHeight="1">
      <c r="A61" s="488">
        <v>5</v>
      </c>
      <c r="B61" s="489">
        <v>44378</v>
      </c>
      <c r="C61" s="381"/>
      <c r="D61" s="437" t="s">
        <v>868</v>
      </c>
      <c r="E61" s="382" t="s">
        <v>539</v>
      </c>
      <c r="F61" s="382" t="s">
        <v>869</v>
      </c>
      <c r="G61" s="382">
        <v>676</v>
      </c>
      <c r="H61" s="382"/>
      <c r="I61" s="438" t="s">
        <v>852</v>
      </c>
      <c r="J61" s="438" t="s">
        <v>540</v>
      </c>
      <c r="K61" s="490"/>
      <c r="L61" s="439"/>
      <c r="M61" s="441"/>
      <c r="N61" s="438"/>
      <c r="O61" s="442"/>
      <c r="P61" s="443"/>
      <c r="Q61" s="513"/>
      <c r="R61" s="314" t="s">
        <v>541</v>
      </c>
      <c r="S61" s="37"/>
      <c r="Y61" s="37"/>
      <c r="Z61" s="37"/>
    </row>
    <row r="62" spans="1:34" s="344" customFormat="1" ht="13.9" customHeight="1">
      <c r="A62" s="496">
        <v>6</v>
      </c>
      <c r="B62" s="450">
        <v>44379</v>
      </c>
      <c r="C62" s="406"/>
      <c r="D62" s="446" t="s">
        <v>903</v>
      </c>
      <c r="E62" s="423" t="s">
        <v>539</v>
      </c>
      <c r="F62" s="423">
        <v>861.5</v>
      </c>
      <c r="G62" s="423">
        <v>844</v>
      </c>
      <c r="H62" s="423">
        <v>871.5</v>
      </c>
      <c r="I62" s="447" t="s">
        <v>904</v>
      </c>
      <c r="J62" s="447" t="s">
        <v>907</v>
      </c>
      <c r="K62" s="497">
        <f t="shared" ref="K62:K63" si="37">H62-F62</f>
        <v>10</v>
      </c>
      <c r="L62" s="448">
        <f t="shared" ref="L62:L63" si="38">(H62*N62)*0.07%</f>
        <v>518.54250000000002</v>
      </c>
      <c r="M62" s="452">
        <f t="shared" ref="M62:M63" si="39">(K62*N62)-L62</f>
        <v>7981.4575000000004</v>
      </c>
      <c r="N62" s="447">
        <v>850</v>
      </c>
      <c r="O62" s="453" t="s">
        <v>538</v>
      </c>
      <c r="P62" s="515">
        <v>44379</v>
      </c>
      <c r="Q62" s="513"/>
      <c r="R62" s="314" t="s">
        <v>541</v>
      </c>
      <c r="S62" s="37"/>
      <c r="Y62" s="37"/>
      <c r="Z62" s="37"/>
    </row>
    <row r="63" spans="1:34" s="344" customFormat="1" ht="13.9" customHeight="1">
      <c r="A63" s="535">
        <v>7</v>
      </c>
      <c r="B63" s="450">
        <v>44379</v>
      </c>
      <c r="C63" s="406"/>
      <c r="D63" s="446" t="s">
        <v>856</v>
      </c>
      <c r="E63" s="423" t="s">
        <v>539</v>
      </c>
      <c r="F63" s="423">
        <v>1691.5</v>
      </c>
      <c r="G63" s="423">
        <v>1655</v>
      </c>
      <c r="H63" s="423">
        <v>1711</v>
      </c>
      <c r="I63" s="447">
        <v>1750</v>
      </c>
      <c r="J63" s="447" t="s">
        <v>977</v>
      </c>
      <c r="K63" s="536">
        <f t="shared" si="37"/>
        <v>19.5</v>
      </c>
      <c r="L63" s="448">
        <f t="shared" si="38"/>
        <v>419.19500000000005</v>
      </c>
      <c r="M63" s="452">
        <f t="shared" si="39"/>
        <v>6405.8050000000003</v>
      </c>
      <c r="N63" s="447">
        <v>350</v>
      </c>
      <c r="O63" s="453" t="s">
        <v>538</v>
      </c>
      <c r="P63" s="454">
        <v>44384</v>
      </c>
      <c r="Q63" s="513"/>
      <c r="R63" s="314" t="s">
        <v>770</v>
      </c>
      <c r="S63" s="37"/>
      <c r="Y63" s="37"/>
      <c r="Z63" s="37"/>
    </row>
    <row r="64" spans="1:34" s="344" customFormat="1" ht="13.9" customHeight="1">
      <c r="A64" s="535">
        <v>8</v>
      </c>
      <c r="B64" s="450">
        <v>44379</v>
      </c>
      <c r="C64" s="406"/>
      <c r="D64" s="446" t="s">
        <v>905</v>
      </c>
      <c r="E64" s="423" t="s">
        <v>539</v>
      </c>
      <c r="F64" s="423">
        <v>3555</v>
      </c>
      <c r="G64" s="423">
        <v>3490</v>
      </c>
      <c r="H64" s="423">
        <v>3597.5</v>
      </c>
      <c r="I64" s="447" t="s">
        <v>906</v>
      </c>
      <c r="J64" s="447" t="s">
        <v>910</v>
      </c>
      <c r="K64" s="497">
        <f t="shared" ref="K64" si="40">H64-F64</f>
        <v>42.5</v>
      </c>
      <c r="L64" s="448">
        <f t="shared" ref="L64" si="41">(H64*N64)*0.07%</f>
        <v>503.65000000000009</v>
      </c>
      <c r="M64" s="452">
        <f t="shared" ref="M64" si="42">(K64*N64)-L64</f>
        <v>7996.35</v>
      </c>
      <c r="N64" s="447">
        <v>200</v>
      </c>
      <c r="O64" s="453" t="s">
        <v>538</v>
      </c>
      <c r="P64" s="454">
        <v>44382</v>
      </c>
      <c r="Q64" s="513"/>
      <c r="R64" s="314" t="s">
        <v>541</v>
      </c>
      <c r="S64" s="37"/>
      <c r="Y64" s="37"/>
      <c r="Z64" s="37"/>
    </row>
    <row r="65" spans="1:34" s="344" customFormat="1" ht="13.9" customHeight="1">
      <c r="A65" s="494">
        <v>9</v>
      </c>
      <c r="B65" s="455">
        <v>44382</v>
      </c>
      <c r="C65" s="435"/>
      <c r="D65" s="444" t="s">
        <v>903</v>
      </c>
      <c r="E65" s="436" t="s">
        <v>539</v>
      </c>
      <c r="F65" s="436">
        <v>868</v>
      </c>
      <c r="G65" s="436">
        <v>850</v>
      </c>
      <c r="H65" s="436">
        <v>855</v>
      </c>
      <c r="I65" s="434" t="s">
        <v>913</v>
      </c>
      <c r="J65" s="434" t="s">
        <v>979</v>
      </c>
      <c r="K65" s="542">
        <f t="shared" ref="K65" si="43">H65-F65</f>
        <v>-13</v>
      </c>
      <c r="L65" s="445">
        <f t="shared" ref="L65" si="44">(H65*N65)*0.07%</f>
        <v>508.72500000000008</v>
      </c>
      <c r="M65" s="543">
        <f t="shared" ref="M65" si="45">(K65*N65)-L65</f>
        <v>-11558.725</v>
      </c>
      <c r="N65" s="434">
        <v>850</v>
      </c>
      <c r="O65" s="544" t="s">
        <v>602</v>
      </c>
      <c r="P65" s="545">
        <v>44384</v>
      </c>
      <c r="Q65" s="513"/>
      <c r="R65" s="314" t="s">
        <v>541</v>
      </c>
      <c r="S65" s="37"/>
      <c r="Y65" s="37"/>
      <c r="Z65" s="37"/>
    </row>
    <row r="66" spans="1:34" s="344" customFormat="1" ht="13.9" customHeight="1">
      <c r="A66" s="499">
        <v>10</v>
      </c>
      <c r="B66" s="522">
        <v>44382</v>
      </c>
      <c r="C66" s="500"/>
      <c r="D66" s="501" t="s">
        <v>905</v>
      </c>
      <c r="E66" s="438" t="s">
        <v>539</v>
      </c>
      <c r="F66" s="438" t="s">
        <v>914</v>
      </c>
      <c r="G66" s="438">
        <v>3480</v>
      </c>
      <c r="H66" s="438"/>
      <c r="I66" s="438" t="s">
        <v>906</v>
      </c>
      <c r="J66" s="438" t="s">
        <v>540</v>
      </c>
      <c r="K66" s="523"/>
      <c r="L66" s="439"/>
      <c r="M66" s="441"/>
      <c r="N66" s="438"/>
      <c r="O66" s="442"/>
      <c r="P66" s="443"/>
      <c r="Q66" s="513"/>
      <c r="R66" s="314" t="s">
        <v>770</v>
      </c>
      <c r="S66" s="37"/>
      <c r="Y66" s="37"/>
      <c r="Z66" s="37"/>
    </row>
    <row r="67" spans="1:34" s="344" customFormat="1" ht="13.9" customHeight="1">
      <c r="A67" s="521">
        <v>11</v>
      </c>
      <c r="B67" s="457">
        <v>44383</v>
      </c>
      <c r="C67" s="381"/>
      <c r="D67" s="437" t="s">
        <v>942</v>
      </c>
      <c r="E67" s="382" t="s">
        <v>539</v>
      </c>
      <c r="F67" s="382" t="s">
        <v>943</v>
      </c>
      <c r="G67" s="382">
        <v>1012</v>
      </c>
      <c r="H67" s="382"/>
      <c r="I67" s="438" t="s">
        <v>944</v>
      </c>
      <c r="J67" s="438" t="s">
        <v>540</v>
      </c>
      <c r="K67" s="523"/>
      <c r="L67" s="439"/>
      <c r="M67" s="441"/>
      <c r="N67" s="438"/>
      <c r="O67" s="442"/>
      <c r="P67" s="498"/>
      <c r="Q67" s="513"/>
      <c r="R67" s="314" t="s">
        <v>541</v>
      </c>
      <c r="S67" s="37"/>
      <c r="Y67" s="37"/>
      <c r="Z67" s="37"/>
    </row>
    <row r="68" spans="1:34" s="344" customFormat="1" ht="13.9" customHeight="1">
      <c r="A68" s="535">
        <v>12</v>
      </c>
      <c r="B68" s="450">
        <v>44383</v>
      </c>
      <c r="C68" s="406"/>
      <c r="D68" s="446" t="s">
        <v>945</v>
      </c>
      <c r="E68" s="423" t="s">
        <v>539</v>
      </c>
      <c r="F68" s="423">
        <v>4020</v>
      </c>
      <c r="G68" s="423">
        <v>3930</v>
      </c>
      <c r="H68" s="423">
        <v>4072.5</v>
      </c>
      <c r="I68" s="447">
        <v>4250</v>
      </c>
      <c r="J68" s="447" t="s">
        <v>978</v>
      </c>
      <c r="K68" s="536">
        <f t="shared" ref="K68" si="46">H68-F68</f>
        <v>52.5</v>
      </c>
      <c r="L68" s="448">
        <f t="shared" ref="L68" si="47">(H68*N68)*0.07%</f>
        <v>427.61250000000007</v>
      </c>
      <c r="M68" s="452">
        <f t="shared" ref="M68" si="48">(K68*N68)-L68</f>
        <v>7447.3874999999998</v>
      </c>
      <c r="N68" s="447">
        <v>150</v>
      </c>
      <c r="O68" s="453" t="s">
        <v>538</v>
      </c>
      <c r="P68" s="454">
        <v>44384</v>
      </c>
      <c r="Q68" s="513"/>
      <c r="R68" s="314" t="s">
        <v>770</v>
      </c>
      <c r="S68" s="37"/>
      <c r="Y68" s="37"/>
      <c r="Z68" s="37"/>
    </row>
    <row r="69" spans="1:34" s="344" customFormat="1" ht="13.9" customHeight="1">
      <c r="A69" s="488">
        <v>13</v>
      </c>
      <c r="B69" s="489">
        <v>44384</v>
      </c>
      <c r="C69" s="381"/>
      <c r="D69" s="437" t="s">
        <v>970</v>
      </c>
      <c r="E69" s="382" t="s">
        <v>539</v>
      </c>
      <c r="F69" s="382" t="s">
        <v>971</v>
      </c>
      <c r="G69" s="382">
        <v>1129</v>
      </c>
      <c r="H69" s="382"/>
      <c r="I69" s="438">
        <v>1175</v>
      </c>
      <c r="J69" s="438" t="s">
        <v>540</v>
      </c>
      <c r="K69" s="490"/>
      <c r="L69" s="439"/>
      <c r="M69" s="441"/>
      <c r="N69" s="438"/>
      <c r="O69" s="442"/>
      <c r="P69" s="498"/>
      <c r="Q69" s="513"/>
      <c r="R69" s="314" t="s">
        <v>770</v>
      </c>
      <c r="S69" s="37"/>
      <c r="Y69" s="37"/>
      <c r="Z69" s="37"/>
    </row>
    <row r="70" spans="1:34" s="344" customFormat="1" ht="13.9" customHeight="1">
      <c r="A70" s="488">
        <v>14</v>
      </c>
      <c r="B70" s="540">
        <v>44384</v>
      </c>
      <c r="C70" s="381"/>
      <c r="D70" s="437" t="s">
        <v>972</v>
      </c>
      <c r="E70" s="382" t="s">
        <v>539</v>
      </c>
      <c r="F70" s="382" t="s">
        <v>973</v>
      </c>
      <c r="G70" s="382">
        <v>1462</v>
      </c>
      <c r="H70" s="382"/>
      <c r="I70" s="438">
        <v>1540</v>
      </c>
      <c r="J70" s="438" t="s">
        <v>540</v>
      </c>
      <c r="K70" s="490"/>
      <c r="L70" s="439"/>
      <c r="M70" s="441"/>
      <c r="N70" s="438"/>
      <c r="O70" s="442"/>
      <c r="P70" s="498"/>
      <c r="Q70" s="513"/>
      <c r="R70" s="314" t="s">
        <v>770</v>
      </c>
      <c r="S70" s="37"/>
      <c r="Y70" s="37"/>
      <c r="Z70" s="37"/>
    </row>
    <row r="71" spans="1:34" s="344" customFormat="1" ht="13.9" customHeight="1">
      <c r="A71" s="539">
        <v>15</v>
      </c>
      <c r="B71" s="540">
        <v>44384</v>
      </c>
      <c r="C71" s="437"/>
      <c r="D71" s="437" t="s">
        <v>974</v>
      </c>
      <c r="E71" s="382" t="s">
        <v>539</v>
      </c>
      <c r="F71" s="382" t="s">
        <v>975</v>
      </c>
      <c r="G71" s="382">
        <v>998</v>
      </c>
      <c r="H71" s="438"/>
      <c r="I71" s="541" t="s">
        <v>976</v>
      </c>
      <c r="J71" s="440" t="s">
        <v>540</v>
      </c>
      <c r="K71" s="439"/>
      <c r="L71" s="541"/>
      <c r="M71" s="541"/>
      <c r="N71" s="537"/>
      <c r="O71" s="538"/>
      <c r="P71" s="538"/>
      <c r="Q71" s="513"/>
      <c r="R71" s="314" t="s">
        <v>541</v>
      </c>
      <c r="S71" s="37"/>
      <c r="Y71" s="37"/>
      <c r="Z71" s="37"/>
    </row>
    <row r="72" spans="1:34" s="344" customFormat="1" ht="13.9" customHeight="1">
      <c r="A72" s="539"/>
      <c r="B72" s="381"/>
      <c r="C72" s="437"/>
      <c r="D72" s="382"/>
      <c r="E72" s="382"/>
      <c r="F72" s="382"/>
      <c r="G72" s="382"/>
      <c r="H72" s="438"/>
      <c r="I72" s="541"/>
      <c r="J72" s="440"/>
      <c r="K72" s="439"/>
      <c r="L72" s="541"/>
      <c r="M72" s="541"/>
      <c r="N72" s="537"/>
      <c r="O72" s="538"/>
      <c r="P72" s="538"/>
      <c r="Q72" s="513"/>
      <c r="R72" s="314"/>
      <c r="S72" s="37"/>
      <c r="Y72" s="37"/>
      <c r="Z72" s="37"/>
    </row>
    <row r="73" spans="1:34" s="344" customFormat="1" ht="13.9" customHeight="1">
      <c r="A73" s="539"/>
      <c r="B73" s="489"/>
      <c r="C73" s="381"/>
      <c r="D73" s="437"/>
      <c r="E73" s="382"/>
      <c r="F73" s="382"/>
      <c r="G73" s="382"/>
      <c r="H73" s="382"/>
      <c r="I73" s="438"/>
      <c r="J73" s="491"/>
      <c r="K73" s="440"/>
      <c r="L73" s="439"/>
      <c r="M73" s="491"/>
      <c r="N73" s="491"/>
      <c r="O73" s="486"/>
      <c r="P73" s="487"/>
      <c r="Q73" s="513"/>
      <c r="R73" s="314"/>
      <c r="S73" s="37"/>
      <c r="Y73" s="37"/>
      <c r="Z73" s="37"/>
    </row>
    <row r="74" spans="1:34" s="344" customFormat="1" ht="13.9" customHeight="1">
      <c r="A74" s="539"/>
      <c r="B74" s="489"/>
      <c r="C74" s="381"/>
      <c r="D74" s="437"/>
      <c r="E74" s="382"/>
      <c r="F74" s="382"/>
      <c r="G74" s="382"/>
      <c r="H74" s="382"/>
      <c r="I74" s="438"/>
      <c r="J74" s="491"/>
      <c r="K74" s="440"/>
      <c r="L74" s="439"/>
      <c r="M74" s="491"/>
      <c r="N74" s="491"/>
      <c r="O74" s="486"/>
      <c r="P74" s="487"/>
      <c r="Q74" s="513"/>
      <c r="R74" s="314"/>
      <c r="S74" s="37"/>
      <c r="Y74" s="37"/>
      <c r="Z74" s="37"/>
    </row>
    <row r="75" spans="1:34" s="344" customFormat="1" ht="13.9" customHeight="1">
      <c r="A75" s="574"/>
      <c r="B75" s="576"/>
      <c r="C75" s="381"/>
      <c r="D75" s="437"/>
      <c r="E75" s="382"/>
      <c r="F75" s="382"/>
      <c r="G75" s="382"/>
      <c r="H75" s="382"/>
      <c r="I75" s="438"/>
      <c r="J75" s="578"/>
      <c r="K75" s="439"/>
      <c r="L75" s="439"/>
      <c r="M75" s="578"/>
      <c r="N75" s="578"/>
      <c r="O75" s="570"/>
      <c r="P75" s="572"/>
      <c r="Q75" s="513"/>
      <c r="R75" s="314"/>
      <c r="S75" s="37"/>
      <c r="Y75" s="37"/>
      <c r="Z75" s="37"/>
    </row>
    <row r="76" spans="1:34" s="344" customFormat="1" ht="13.9" customHeight="1">
      <c r="A76" s="575"/>
      <c r="B76" s="577"/>
      <c r="C76" s="381"/>
      <c r="D76" s="437"/>
      <c r="E76" s="382"/>
      <c r="F76" s="382"/>
      <c r="G76" s="382"/>
      <c r="H76" s="382"/>
      <c r="I76" s="438"/>
      <c r="J76" s="579"/>
      <c r="K76" s="440"/>
      <c r="L76" s="439"/>
      <c r="M76" s="579"/>
      <c r="N76" s="579"/>
      <c r="O76" s="571"/>
      <c r="P76" s="573"/>
      <c r="Q76" s="343"/>
      <c r="R76" s="314"/>
      <c r="S76" s="37"/>
      <c r="Y76" s="37"/>
      <c r="Z76" s="37"/>
    </row>
    <row r="77" spans="1:34" s="344" customFormat="1" ht="13.9" customHeight="1">
      <c r="A77" s="394"/>
      <c r="B77" s="388"/>
      <c r="C77" s="395"/>
      <c r="D77" s="396"/>
      <c r="E77" s="334"/>
      <c r="F77" s="369"/>
      <c r="G77" s="369"/>
      <c r="H77" s="369"/>
      <c r="I77" s="368"/>
      <c r="J77" s="368"/>
      <c r="K77" s="368"/>
      <c r="L77" s="368"/>
      <c r="M77" s="368"/>
      <c r="N77" s="368"/>
      <c r="O77" s="368"/>
      <c r="P77" s="368"/>
      <c r="Q77" s="343"/>
      <c r="R77" s="314"/>
      <c r="S77" s="37"/>
      <c r="Y77" s="37"/>
      <c r="Z77" s="37"/>
    </row>
    <row r="78" spans="1:34" s="3" customFormat="1">
      <c r="A78" s="41"/>
      <c r="B78" s="42"/>
      <c r="C78" s="43"/>
      <c r="D78" s="44"/>
      <c r="E78" s="45"/>
      <c r="F78" s="46"/>
      <c r="G78" s="46"/>
      <c r="H78" s="46"/>
      <c r="I78" s="46"/>
      <c r="J78" s="14"/>
      <c r="K78" s="88"/>
      <c r="L78" s="88"/>
      <c r="M78" s="14"/>
      <c r="N78" s="13"/>
      <c r="O78" s="89"/>
      <c r="P78" s="2"/>
      <c r="Q78" s="1"/>
      <c r="R78" s="14"/>
      <c r="Z78" s="6"/>
      <c r="AA78" s="6"/>
      <c r="AB78" s="6"/>
      <c r="AC78" s="6"/>
      <c r="AD78" s="6"/>
      <c r="AE78" s="6"/>
      <c r="AF78" s="6"/>
      <c r="AG78" s="6"/>
      <c r="AH78" s="6"/>
    </row>
    <row r="79" spans="1:34" s="3" customFormat="1" ht="15">
      <c r="A79" s="47" t="s">
        <v>555</v>
      </c>
      <c r="B79" s="47"/>
      <c r="C79" s="47"/>
      <c r="D79" s="47"/>
      <c r="E79" s="48"/>
      <c r="F79" s="46"/>
      <c r="G79" s="46"/>
      <c r="H79" s="46"/>
      <c r="I79" s="46"/>
      <c r="J79" s="50"/>
      <c r="K79" s="9"/>
      <c r="L79" s="9"/>
      <c r="M79" s="9"/>
      <c r="N79" s="8"/>
      <c r="O79" s="50"/>
      <c r="P79" s="2"/>
      <c r="Q79" s="1"/>
      <c r="R79" s="14"/>
      <c r="Z79" s="6"/>
      <c r="AA79" s="6"/>
      <c r="AB79" s="6"/>
      <c r="AC79" s="6"/>
      <c r="AD79" s="6"/>
      <c r="AE79" s="6"/>
      <c r="AF79" s="6"/>
      <c r="AG79" s="6"/>
      <c r="AH79" s="6"/>
    </row>
    <row r="80" spans="1:34" s="3" customFormat="1" ht="38.25">
      <c r="A80" s="18" t="s">
        <v>16</v>
      </c>
      <c r="B80" s="18" t="s">
        <v>516</v>
      </c>
      <c r="C80" s="18"/>
      <c r="D80" s="19" t="s">
        <v>527</v>
      </c>
      <c r="E80" s="18" t="s">
        <v>528</v>
      </c>
      <c r="F80" s="18" t="s">
        <v>529</v>
      </c>
      <c r="G80" s="49" t="s">
        <v>548</v>
      </c>
      <c r="H80" s="18" t="s">
        <v>531</v>
      </c>
      <c r="I80" s="18" t="s">
        <v>532</v>
      </c>
      <c r="J80" s="17" t="s">
        <v>533</v>
      </c>
      <c r="K80" s="17" t="s">
        <v>556</v>
      </c>
      <c r="L80" s="60" t="s">
        <v>796</v>
      </c>
      <c r="M80" s="74" t="s">
        <v>550</v>
      </c>
      <c r="N80" s="18" t="s">
        <v>551</v>
      </c>
      <c r="O80" s="18" t="s">
        <v>536</v>
      </c>
      <c r="P80" s="19" t="s">
        <v>537</v>
      </c>
      <c r="Q80" s="1"/>
      <c r="R80" s="14"/>
      <c r="Z80" s="6"/>
      <c r="AA80" s="6"/>
      <c r="AB80" s="6"/>
      <c r="AC80" s="6"/>
      <c r="AD80" s="6"/>
      <c r="AE80" s="6"/>
      <c r="AF80" s="6"/>
      <c r="AG80" s="6"/>
      <c r="AH80" s="6"/>
    </row>
    <row r="81" spans="1:34" s="37" customFormat="1" ht="14.25">
      <c r="A81" s="564">
        <v>1</v>
      </c>
      <c r="B81" s="566">
        <v>44376</v>
      </c>
      <c r="C81" s="446" t="s">
        <v>834</v>
      </c>
      <c r="D81" s="446" t="s">
        <v>850</v>
      </c>
      <c r="E81" s="423" t="s">
        <v>539</v>
      </c>
      <c r="F81" s="423">
        <v>89</v>
      </c>
      <c r="G81" s="423"/>
      <c r="H81" s="447">
        <v>125</v>
      </c>
      <c r="I81" s="568"/>
      <c r="J81" s="568" t="s">
        <v>936</v>
      </c>
      <c r="K81" s="448">
        <v>36</v>
      </c>
      <c r="L81" s="568">
        <v>100</v>
      </c>
      <c r="M81" s="568">
        <f>(15*N81)-200</f>
        <v>4675</v>
      </c>
      <c r="N81" s="568">
        <v>325</v>
      </c>
      <c r="O81" s="560" t="s">
        <v>538</v>
      </c>
      <c r="P81" s="562">
        <v>44383</v>
      </c>
      <c r="Q81" s="513"/>
      <c r="R81" s="514" t="s">
        <v>541</v>
      </c>
      <c r="Z81" s="344"/>
      <c r="AA81" s="344"/>
      <c r="AB81" s="344"/>
      <c r="AC81" s="344"/>
      <c r="AD81" s="344"/>
      <c r="AE81" s="344"/>
      <c r="AF81" s="344"/>
      <c r="AG81" s="344"/>
      <c r="AH81" s="344"/>
    </row>
    <row r="82" spans="1:34" s="37" customFormat="1" ht="14.25">
      <c r="A82" s="565"/>
      <c r="B82" s="567"/>
      <c r="C82" s="446" t="s">
        <v>835</v>
      </c>
      <c r="D82" s="446" t="s">
        <v>851</v>
      </c>
      <c r="E82" s="423" t="s">
        <v>820</v>
      </c>
      <c r="F82" s="423">
        <v>69</v>
      </c>
      <c r="G82" s="423"/>
      <c r="H82" s="447">
        <v>90</v>
      </c>
      <c r="I82" s="569"/>
      <c r="J82" s="569"/>
      <c r="K82" s="448">
        <v>21</v>
      </c>
      <c r="L82" s="569">
        <v>100</v>
      </c>
      <c r="M82" s="569"/>
      <c r="N82" s="569"/>
      <c r="O82" s="561"/>
      <c r="P82" s="563"/>
      <c r="Q82" s="513"/>
      <c r="R82" s="514" t="s">
        <v>541</v>
      </c>
      <c r="Z82" s="344"/>
      <c r="AA82" s="344"/>
      <c r="AB82" s="344"/>
      <c r="AC82" s="344"/>
      <c r="AD82" s="344"/>
      <c r="AE82" s="344"/>
      <c r="AF82" s="344"/>
      <c r="AG82" s="344"/>
      <c r="AH82" s="344"/>
    </row>
    <row r="83" spans="1:34" s="37" customFormat="1" ht="14.25">
      <c r="A83" s="494">
        <v>2</v>
      </c>
      <c r="B83" s="455">
        <v>44377</v>
      </c>
      <c r="C83" s="435"/>
      <c r="D83" s="444" t="s">
        <v>860</v>
      </c>
      <c r="E83" s="436" t="s">
        <v>539</v>
      </c>
      <c r="F83" s="436">
        <v>36</v>
      </c>
      <c r="G83" s="436">
        <v>0</v>
      </c>
      <c r="H83" s="436">
        <v>0</v>
      </c>
      <c r="I83" s="434">
        <v>90</v>
      </c>
      <c r="J83" s="495" t="s">
        <v>873</v>
      </c>
      <c r="K83" s="445">
        <f>H83-F83</f>
        <v>-36</v>
      </c>
      <c r="L83" s="445">
        <v>100</v>
      </c>
      <c r="M83" s="495">
        <f>(K83*N83)-100</f>
        <v>-2800</v>
      </c>
      <c r="N83" s="495">
        <v>75</v>
      </c>
      <c r="O83" s="492" t="s">
        <v>602</v>
      </c>
      <c r="P83" s="493">
        <v>44378</v>
      </c>
      <c r="Q83" s="513"/>
      <c r="R83" s="514" t="s">
        <v>770</v>
      </c>
      <c r="Z83" s="344"/>
      <c r="AA83" s="344"/>
      <c r="AB83" s="344"/>
      <c r="AC83" s="344"/>
      <c r="AD83" s="344"/>
      <c r="AE83" s="344"/>
      <c r="AF83" s="344"/>
      <c r="AG83" s="344"/>
      <c r="AH83" s="344"/>
    </row>
    <row r="84" spans="1:34" s="37" customFormat="1" ht="14.25">
      <c r="A84" s="564">
        <v>3</v>
      </c>
      <c r="B84" s="566">
        <v>44378</v>
      </c>
      <c r="C84" s="406" t="s">
        <v>834</v>
      </c>
      <c r="D84" s="446" t="s">
        <v>870</v>
      </c>
      <c r="E84" s="423" t="s">
        <v>539</v>
      </c>
      <c r="F84" s="423">
        <v>340</v>
      </c>
      <c r="G84" s="423">
        <v>90</v>
      </c>
      <c r="H84" s="423">
        <v>335</v>
      </c>
      <c r="I84" s="447"/>
      <c r="J84" s="568" t="s">
        <v>911</v>
      </c>
      <c r="K84" s="448">
        <v>-5</v>
      </c>
      <c r="L84" s="448">
        <v>100</v>
      </c>
      <c r="M84" s="568">
        <f>(60*N84)-200</f>
        <v>1300</v>
      </c>
      <c r="N84" s="568">
        <v>25</v>
      </c>
      <c r="O84" s="560" t="s">
        <v>538</v>
      </c>
      <c r="P84" s="562">
        <v>44382</v>
      </c>
      <c r="Q84" s="513"/>
      <c r="R84" s="514" t="s">
        <v>541</v>
      </c>
      <c r="Z84" s="344"/>
      <c r="AA84" s="344"/>
      <c r="AB84" s="344"/>
      <c r="AC84" s="344"/>
      <c r="AD84" s="344"/>
      <c r="AE84" s="344"/>
      <c r="AF84" s="344"/>
      <c r="AG84" s="344"/>
      <c r="AH84" s="344"/>
    </row>
    <row r="85" spans="1:34" s="37" customFormat="1" ht="14.25">
      <c r="A85" s="565"/>
      <c r="B85" s="567"/>
      <c r="C85" s="406" t="s">
        <v>835</v>
      </c>
      <c r="D85" s="446" t="s">
        <v>871</v>
      </c>
      <c r="E85" s="423" t="s">
        <v>820</v>
      </c>
      <c r="F85" s="423">
        <v>65</v>
      </c>
      <c r="G85" s="423"/>
      <c r="H85" s="423">
        <v>0</v>
      </c>
      <c r="I85" s="447"/>
      <c r="J85" s="569"/>
      <c r="K85" s="448">
        <v>65</v>
      </c>
      <c r="L85" s="448">
        <v>100</v>
      </c>
      <c r="M85" s="569"/>
      <c r="N85" s="569"/>
      <c r="O85" s="561"/>
      <c r="P85" s="563"/>
      <c r="Q85" s="513"/>
      <c r="R85" s="514" t="s">
        <v>541</v>
      </c>
      <c r="Z85" s="344"/>
      <c r="AA85" s="344"/>
      <c r="AB85" s="344"/>
      <c r="AC85" s="344"/>
      <c r="AD85" s="344"/>
      <c r="AE85" s="344"/>
      <c r="AF85" s="344"/>
      <c r="AG85" s="344"/>
      <c r="AH85" s="344"/>
    </row>
    <row r="86" spans="1:34" s="37" customFormat="1" ht="14.25">
      <c r="A86" s="524">
        <v>4</v>
      </c>
      <c r="B86" s="450">
        <v>44378</v>
      </c>
      <c r="C86" s="451"/>
      <c r="D86" s="406" t="s">
        <v>853</v>
      </c>
      <c r="E86" s="423" t="s">
        <v>820</v>
      </c>
      <c r="F86" s="423">
        <v>10.75</v>
      </c>
      <c r="G86" s="534">
        <v>14.5</v>
      </c>
      <c r="H86" s="423">
        <v>8.3000000000000007</v>
      </c>
      <c r="I86" s="447">
        <v>5</v>
      </c>
      <c r="J86" s="520" t="s">
        <v>938</v>
      </c>
      <c r="K86" s="448">
        <f>F86-H86</f>
        <v>2.4499999999999993</v>
      </c>
      <c r="L86" s="448">
        <v>100</v>
      </c>
      <c r="M86" s="520">
        <f>(K86*N86)-100</f>
        <v>3729.349999999999</v>
      </c>
      <c r="N86" s="447">
        <v>1563</v>
      </c>
      <c r="O86" s="453" t="s">
        <v>538</v>
      </c>
      <c r="P86" s="454">
        <v>44383</v>
      </c>
      <c r="Q86" s="513"/>
      <c r="R86" s="514" t="s">
        <v>770</v>
      </c>
      <c r="Z86" s="344"/>
      <c r="AA86" s="344"/>
      <c r="AB86" s="344"/>
      <c r="AC86" s="344"/>
      <c r="AD86" s="344"/>
      <c r="AE86" s="344"/>
      <c r="AF86" s="344"/>
      <c r="AG86" s="344"/>
      <c r="AH86" s="344"/>
    </row>
    <row r="87" spans="1:34" s="37" customFormat="1" ht="14.25">
      <c r="A87" s="518">
        <v>5</v>
      </c>
      <c r="B87" s="450">
        <v>44378</v>
      </c>
      <c r="C87" s="406"/>
      <c r="D87" s="446" t="s">
        <v>872</v>
      </c>
      <c r="E87" s="423" t="s">
        <v>820</v>
      </c>
      <c r="F87" s="423">
        <v>13.5</v>
      </c>
      <c r="G87" s="423">
        <v>19</v>
      </c>
      <c r="H87" s="423">
        <v>10.3</v>
      </c>
      <c r="I87" s="447">
        <v>2</v>
      </c>
      <c r="J87" s="520" t="s">
        <v>937</v>
      </c>
      <c r="K87" s="448">
        <f>F87-H87</f>
        <v>3.1999999999999993</v>
      </c>
      <c r="L87" s="448">
        <v>100</v>
      </c>
      <c r="M87" s="520">
        <f>(K87*N87)-100</f>
        <v>3899.9999999999991</v>
      </c>
      <c r="N87" s="520">
        <v>1250</v>
      </c>
      <c r="O87" s="453" t="s">
        <v>538</v>
      </c>
      <c r="P87" s="454">
        <v>44383</v>
      </c>
      <c r="Q87" s="513"/>
      <c r="R87" s="514" t="s">
        <v>541</v>
      </c>
      <c r="Z87" s="344"/>
      <c r="AA87" s="344"/>
      <c r="AB87" s="344"/>
      <c r="AC87" s="344"/>
      <c r="AD87" s="344"/>
      <c r="AE87" s="344"/>
      <c r="AF87" s="344"/>
      <c r="AG87" s="344"/>
      <c r="AH87" s="344"/>
    </row>
    <row r="88" spans="1:34" s="37" customFormat="1" ht="14.25">
      <c r="A88" s="485">
        <v>6</v>
      </c>
      <c r="B88" s="489">
        <v>44382</v>
      </c>
      <c r="C88" s="381"/>
      <c r="D88" s="437" t="s">
        <v>920</v>
      </c>
      <c r="E88" s="382" t="s">
        <v>820</v>
      </c>
      <c r="F88" s="382" t="s">
        <v>921</v>
      </c>
      <c r="G88" s="382">
        <v>3.05</v>
      </c>
      <c r="H88" s="382"/>
      <c r="I88" s="438">
        <v>0.1</v>
      </c>
      <c r="J88" s="517" t="s">
        <v>540</v>
      </c>
      <c r="K88" s="439"/>
      <c r="L88" s="439"/>
      <c r="M88" s="491"/>
      <c r="N88" s="491"/>
      <c r="O88" s="486"/>
      <c r="P88" s="487"/>
      <c r="Q88" s="513"/>
      <c r="R88" s="514" t="s">
        <v>770</v>
      </c>
      <c r="Z88" s="344"/>
      <c r="AA88" s="344"/>
      <c r="AB88" s="344"/>
      <c r="AC88" s="344"/>
      <c r="AD88" s="344"/>
      <c r="AE88" s="344"/>
      <c r="AF88" s="344"/>
      <c r="AG88" s="344"/>
      <c r="AH88" s="344"/>
    </row>
    <row r="89" spans="1:34" s="37" customFormat="1" ht="14.25">
      <c r="A89" s="518">
        <v>7</v>
      </c>
      <c r="B89" s="519">
        <v>44383</v>
      </c>
      <c r="C89" s="406"/>
      <c r="D89" s="446" t="s">
        <v>939</v>
      </c>
      <c r="E89" s="423" t="s">
        <v>539</v>
      </c>
      <c r="F89" s="423">
        <v>50</v>
      </c>
      <c r="G89" s="423">
        <v>14</v>
      </c>
      <c r="H89" s="423">
        <v>63.5</v>
      </c>
      <c r="I89" s="447" t="s">
        <v>940</v>
      </c>
      <c r="J89" s="520" t="s">
        <v>941</v>
      </c>
      <c r="K89" s="448">
        <f>H89-F89</f>
        <v>13.5</v>
      </c>
      <c r="L89" s="448">
        <v>100</v>
      </c>
      <c r="M89" s="520">
        <f>(K89*N89)-100</f>
        <v>912.5</v>
      </c>
      <c r="N89" s="520">
        <v>75</v>
      </c>
      <c r="O89" s="453" t="s">
        <v>538</v>
      </c>
      <c r="P89" s="454">
        <v>44383</v>
      </c>
      <c r="Q89" s="513"/>
      <c r="R89" s="514" t="s">
        <v>541</v>
      </c>
      <c r="Z89" s="344"/>
      <c r="AA89" s="344"/>
      <c r="AB89" s="344"/>
      <c r="AC89" s="344"/>
      <c r="AD89" s="344"/>
      <c r="AE89" s="344"/>
      <c r="AF89" s="344"/>
      <c r="AG89" s="344"/>
      <c r="AH89" s="344"/>
    </row>
    <row r="90" spans="1:34" s="37" customFormat="1" ht="14.25">
      <c r="A90" s="485">
        <v>8</v>
      </c>
      <c r="B90" s="489">
        <v>44384</v>
      </c>
      <c r="C90" s="381"/>
      <c r="D90" s="437" t="s">
        <v>983</v>
      </c>
      <c r="E90" s="382" t="s">
        <v>539</v>
      </c>
      <c r="F90" s="382" t="s">
        <v>984</v>
      </c>
      <c r="G90" s="382">
        <v>0.9</v>
      </c>
      <c r="H90" s="382"/>
      <c r="I90" s="438">
        <v>4</v>
      </c>
      <c r="J90" s="541" t="s">
        <v>540</v>
      </c>
      <c r="K90" s="439"/>
      <c r="L90" s="439"/>
      <c r="M90" s="491"/>
      <c r="N90" s="491"/>
      <c r="O90" s="486"/>
      <c r="P90" s="487"/>
      <c r="Q90" s="513"/>
      <c r="R90" s="514" t="s">
        <v>541</v>
      </c>
      <c r="Z90" s="344"/>
      <c r="AA90" s="344"/>
      <c r="AB90" s="344"/>
      <c r="AC90" s="344"/>
      <c r="AD90" s="344"/>
      <c r="AE90" s="344"/>
      <c r="AF90" s="344"/>
      <c r="AG90" s="344"/>
      <c r="AH90" s="344"/>
    </row>
    <row r="91" spans="1:34" s="37" customFormat="1" ht="14.25">
      <c r="A91" s="539">
        <v>9</v>
      </c>
      <c r="B91" s="540">
        <v>44384</v>
      </c>
      <c r="C91" s="381"/>
      <c r="D91" s="437" t="s">
        <v>985</v>
      </c>
      <c r="E91" s="382" t="s">
        <v>539</v>
      </c>
      <c r="F91" s="382" t="s">
        <v>986</v>
      </c>
      <c r="G91" s="382">
        <v>12</v>
      </c>
      <c r="H91" s="382"/>
      <c r="I91" s="438" t="s">
        <v>987</v>
      </c>
      <c r="J91" s="541" t="s">
        <v>540</v>
      </c>
      <c r="K91" s="439"/>
      <c r="L91" s="439"/>
      <c r="M91" s="541"/>
      <c r="N91" s="541"/>
      <c r="O91" s="537"/>
      <c r="P91" s="538"/>
      <c r="Q91" s="513"/>
      <c r="R91" s="514" t="s">
        <v>541</v>
      </c>
      <c r="Z91" s="344"/>
      <c r="AA91" s="344"/>
      <c r="AB91" s="344"/>
      <c r="AC91" s="344"/>
      <c r="AD91" s="344"/>
      <c r="AE91" s="344"/>
      <c r="AF91" s="344"/>
      <c r="AG91" s="344"/>
      <c r="AH91" s="344"/>
    </row>
    <row r="92" spans="1:34" s="37" customFormat="1" ht="15">
      <c r="A92" s="386"/>
      <c r="B92" s="489"/>
      <c r="C92" s="458"/>
      <c r="D92" s="381"/>
      <c r="E92" s="382"/>
      <c r="F92" s="382"/>
      <c r="G92" s="382"/>
      <c r="H92" s="382"/>
      <c r="I92" s="438"/>
      <c r="J92" s="438"/>
      <c r="K92" s="438"/>
      <c r="L92" s="438"/>
      <c r="M92" s="441"/>
      <c r="N92" s="438"/>
      <c r="O92" s="442"/>
      <c r="P92" s="498"/>
      <c r="Q92" s="513"/>
      <c r="R92" s="514"/>
      <c r="Z92" s="344"/>
      <c r="AA92" s="344"/>
      <c r="AB92" s="344"/>
      <c r="AC92" s="344"/>
      <c r="AD92" s="344"/>
      <c r="AE92" s="344"/>
      <c r="AF92" s="344"/>
      <c r="AG92" s="344"/>
      <c r="AH92" s="344"/>
    </row>
    <row r="93" spans="1:34" s="37" customFormat="1" ht="14.25">
      <c r="A93" s="386"/>
      <c r="B93" s="457"/>
      <c r="C93" s="458"/>
      <c r="D93" s="381"/>
      <c r="E93" s="382"/>
      <c r="F93" s="382"/>
      <c r="G93" s="382"/>
      <c r="H93" s="382"/>
      <c r="I93" s="438"/>
      <c r="J93" s="438"/>
      <c r="K93" s="438"/>
      <c r="L93" s="438"/>
      <c r="M93" s="441"/>
      <c r="N93" s="438"/>
      <c r="O93" s="442"/>
      <c r="P93" s="443"/>
      <c r="Q93" s="513"/>
      <c r="R93" s="514"/>
      <c r="Z93" s="344"/>
      <c r="AA93" s="344"/>
      <c r="AB93" s="344"/>
      <c r="AC93" s="344"/>
      <c r="AD93" s="344"/>
      <c r="AE93" s="344"/>
      <c r="AF93" s="344"/>
      <c r="AG93" s="344"/>
      <c r="AH93" s="344"/>
    </row>
    <row r="94" spans="1:34" s="37" customFormat="1" ht="14.25">
      <c r="B94" s="513"/>
      <c r="C94" s="513"/>
      <c r="D94" s="513"/>
      <c r="E94" s="513"/>
      <c r="F94" s="513"/>
      <c r="G94" s="513"/>
      <c r="H94" s="513"/>
      <c r="I94" s="513"/>
      <c r="J94" s="513"/>
      <c r="K94" s="513"/>
      <c r="L94" s="513"/>
      <c r="M94" s="513"/>
      <c r="N94" s="513"/>
      <c r="O94" s="513"/>
      <c r="P94" s="513"/>
      <c r="Q94" s="513"/>
      <c r="R94" s="513"/>
      <c r="AA94" s="344"/>
      <c r="AB94" s="344"/>
      <c r="AC94" s="344"/>
      <c r="AD94" s="344"/>
      <c r="AE94" s="344"/>
      <c r="AF94" s="344"/>
      <c r="AG94" s="344"/>
      <c r="AH94" s="344"/>
    </row>
    <row r="95" spans="1:34" s="37" customFormat="1">
      <c r="AA95" s="344"/>
      <c r="AB95" s="344"/>
      <c r="AC95" s="344"/>
      <c r="AD95" s="344"/>
      <c r="AE95" s="344"/>
      <c r="AF95" s="344"/>
      <c r="AG95" s="344"/>
      <c r="AH95" s="344"/>
    </row>
    <row r="96" spans="1:34" s="37" customFormat="1" ht="14.25">
      <c r="A96" s="334"/>
      <c r="B96" s="335"/>
      <c r="C96" s="335"/>
      <c r="D96" s="336"/>
      <c r="E96" s="334"/>
      <c r="F96" s="345"/>
      <c r="G96" s="334"/>
      <c r="H96" s="334"/>
      <c r="I96" s="334"/>
      <c r="J96" s="335"/>
      <c r="K96" s="346"/>
      <c r="L96" s="334"/>
      <c r="M96" s="334"/>
      <c r="N96" s="334"/>
      <c r="O96" s="347"/>
      <c r="P96" s="343"/>
      <c r="Q96" s="343"/>
      <c r="R96" s="314"/>
      <c r="Z96" s="344"/>
      <c r="AA96" s="344"/>
      <c r="AB96" s="344"/>
      <c r="AC96" s="344"/>
      <c r="AD96" s="344"/>
      <c r="AE96" s="344"/>
      <c r="AF96" s="344"/>
      <c r="AG96" s="344"/>
      <c r="AH96" s="344"/>
    </row>
    <row r="97" spans="1:29" ht="15">
      <c r="A97" s="96" t="s">
        <v>557</v>
      </c>
      <c r="B97" s="97"/>
      <c r="C97" s="97"/>
      <c r="D97" s="98"/>
      <c r="E97" s="31"/>
      <c r="F97" s="29"/>
      <c r="G97" s="29"/>
      <c r="H97" s="70"/>
      <c r="I97" s="116"/>
      <c r="J97" s="117"/>
      <c r="K97" s="14"/>
      <c r="L97" s="14"/>
      <c r="M97" s="14"/>
      <c r="N97" s="8"/>
      <c r="O97" s="50"/>
      <c r="Q97" s="92"/>
      <c r="R97" s="14"/>
      <c r="S97" s="13"/>
      <c r="T97" s="13"/>
      <c r="U97" s="13"/>
      <c r="V97" s="13"/>
      <c r="W97" s="13"/>
      <c r="X97" s="13"/>
      <c r="Y97" s="13"/>
      <c r="Z97" s="13"/>
    </row>
    <row r="98" spans="1:29" ht="38.25">
      <c r="A98" s="17" t="s">
        <v>16</v>
      </c>
      <c r="B98" s="18" t="s">
        <v>516</v>
      </c>
      <c r="C98" s="18"/>
      <c r="D98" s="19" t="s">
        <v>527</v>
      </c>
      <c r="E98" s="18" t="s">
        <v>528</v>
      </c>
      <c r="F98" s="18" t="s">
        <v>529</v>
      </c>
      <c r="G98" s="18" t="s">
        <v>530</v>
      </c>
      <c r="H98" s="18" t="s">
        <v>531</v>
      </c>
      <c r="I98" s="18" t="s">
        <v>532</v>
      </c>
      <c r="J98" s="17" t="s">
        <v>533</v>
      </c>
      <c r="K98" s="59" t="s">
        <v>549</v>
      </c>
      <c r="L98" s="366" t="s">
        <v>796</v>
      </c>
      <c r="M98" s="60" t="s">
        <v>795</v>
      </c>
      <c r="N98" s="18" t="s">
        <v>536</v>
      </c>
      <c r="O98" s="75" t="s">
        <v>537</v>
      </c>
      <c r="P98" s="94"/>
      <c r="Q98" s="8"/>
      <c r="R98" s="14"/>
      <c r="S98" s="13"/>
      <c r="T98" s="13"/>
      <c r="U98" s="13"/>
      <c r="V98" s="13"/>
      <c r="W98" s="13"/>
      <c r="X98" s="13"/>
      <c r="Y98" s="13"/>
      <c r="Z98" s="13"/>
    </row>
    <row r="99" spans="1:29" s="37" customFormat="1" ht="14.25">
      <c r="A99" s="456">
        <v>1</v>
      </c>
      <c r="B99" s="457">
        <v>44363</v>
      </c>
      <c r="C99" s="460"/>
      <c r="D99" s="381" t="s">
        <v>510</v>
      </c>
      <c r="E99" s="461" t="s">
        <v>539</v>
      </c>
      <c r="F99" s="382" t="s">
        <v>839</v>
      </c>
      <c r="G99" s="382">
        <v>2070</v>
      </c>
      <c r="H99" s="461"/>
      <c r="I99" s="462" t="s">
        <v>840</v>
      </c>
      <c r="J99" s="438" t="s">
        <v>540</v>
      </c>
      <c r="K99" s="438"/>
      <c r="L99" s="440"/>
      <c r="M99" s="463"/>
      <c r="N99" s="438"/>
      <c r="O99" s="443"/>
      <c r="P99" s="407"/>
      <c r="Q99" s="4"/>
      <c r="R99" s="408" t="s">
        <v>541</v>
      </c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9" s="37" customFormat="1" ht="14.25">
      <c r="A100" s="456"/>
      <c r="B100" s="457"/>
      <c r="C100" s="460"/>
      <c r="D100" s="381"/>
      <c r="E100" s="461"/>
      <c r="F100" s="382"/>
      <c r="G100" s="382"/>
      <c r="H100" s="461"/>
      <c r="I100" s="462"/>
      <c r="J100" s="438"/>
      <c r="K100" s="438"/>
      <c r="L100" s="440"/>
      <c r="M100" s="463"/>
      <c r="N100" s="438"/>
      <c r="O100" s="443"/>
      <c r="P100" s="407"/>
      <c r="Q100" s="4"/>
      <c r="R100" s="408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9" s="5" customFormat="1" ht="14.25">
      <c r="A101" s="464"/>
      <c r="B101" s="465"/>
      <c r="C101" s="466"/>
      <c r="D101" s="467"/>
      <c r="E101" s="468"/>
      <c r="F101" s="468"/>
      <c r="G101" s="468"/>
      <c r="H101" s="468"/>
      <c r="I101" s="468"/>
      <c r="J101" s="469"/>
      <c r="K101" s="470"/>
      <c r="L101" s="471"/>
      <c r="M101" s="472"/>
      <c r="N101" s="473"/>
      <c r="O101" s="474"/>
      <c r="P101" s="120"/>
      <c r="Q101"/>
      <c r="R101" s="91"/>
      <c r="T101" s="54"/>
      <c r="U101" s="54"/>
      <c r="V101" s="54"/>
      <c r="W101" s="54"/>
      <c r="X101" s="54"/>
      <c r="Y101" s="54"/>
      <c r="Z101" s="54"/>
    </row>
    <row r="102" spans="1:29">
      <c r="A102" s="20" t="s">
        <v>542</v>
      </c>
      <c r="B102" s="20"/>
      <c r="C102" s="20"/>
      <c r="D102" s="20"/>
      <c r="E102" s="2"/>
      <c r="F102" s="27" t="s">
        <v>544</v>
      </c>
      <c r="G102" s="79"/>
      <c r="H102" s="79"/>
      <c r="I102" s="35"/>
      <c r="J102" s="82"/>
      <c r="K102" s="80"/>
      <c r="L102" s="81"/>
      <c r="M102" s="82"/>
      <c r="N102" s="83"/>
      <c r="O102" s="121"/>
      <c r="P102" s="8"/>
      <c r="Q102" s="13"/>
      <c r="R102" s="93"/>
      <c r="S102" s="13"/>
      <c r="T102" s="13"/>
      <c r="U102" s="13"/>
      <c r="V102" s="13"/>
      <c r="W102" s="13"/>
      <c r="X102" s="13"/>
      <c r="Y102" s="13"/>
    </row>
    <row r="103" spans="1:29">
      <c r="A103" s="26" t="s">
        <v>543</v>
      </c>
      <c r="B103" s="20"/>
      <c r="C103" s="20"/>
      <c r="D103" s="20"/>
      <c r="E103" s="29"/>
      <c r="F103" s="27" t="s">
        <v>546</v>
      </c>
      <c r="G103" s="9"/>
      <c r="H103" s="9"/>
      <c r="I103" s="9"/>
      <c r="J103" s="50"/>
      <c r="K103" s="9"/>
      <c r="L103" s="9"/>
      <c r="M103" s="9"/>
      <c r="N103" s="8"/>
      <c r="O103" s="50"/>
      <c r="Q103" s="4"/>
      <c r="R103" s="14"/>
      <c r="S103" s="13"/>
      <c r="T103" s="13"/>
      <c r="U103" s="13"/>
      <c r="V103" s="13"/>
      <c r="W103" s="13"/>
      <c r="X103" s="13"/>
      <c r="Y103" s="13"/>
      <c r="Z103" s="13"/>
    </row>
    <row r="104" spans="1:29">
      <c r="A104" s="26"/>
      <c r="B104" s="20"/>
      <c r="C104" s="20"/>
      <c r="D104" s="20"/>
      <c r="E104" s="29"/>
      <c r="F104" s="27"/>
      <c r="G104" s="9"/>
      <c r="H104" s="9"/>
      <c r="I104" s="9"/>
      <c r="J104" s="50"/>
      <c r="K104" s="9"/>
      <c r="L104" s="9"/>
      <c r="M104" s="9"/>
      <c r="N104" s="8"/>
      <c r="O104" s="50"/>
      <c r="Q104" s="4"/>
      <c r="R104" s="79"/>
      <c r="S104" s="13"/>
      <c r="T104" s="13"/>
      <c r="U104" s="13"/>
      <c r="V104" s="13"/>
      <c r="W104" s="13"/>
      <c r="X104" s="13"/>
      <c r="Y104" s="13"/>
      <c r="Z104" s="13"/>
    </row>
    <row r="105" spans="1:29" ht="15">
      <c r="A105" s="8"/>
      <c r="B105" s="30" t="s">
        <v>799</v>
      </c>
      <c r="C105" s="30"/>
      <c r="D105" s="30"/>
      <c r="E105" s="30"/>
      <c r="F105" s="31"/>
      <c r="G105" s="29"/>
      <c r="H105" s="29"/>
      <c r="I105" s="70"/>
      <c r="J105" s="71"/>
      <c r="K105" s="72"/>
      <c r="L105" s="365"/>
      <c r="M105" s="9"/>
      <c r="N105" s="8"/>
      <c r="O105" s="50"/>
      <c r="Q105" s="4"/>
      <c r="R105" s="79"/>
      <c r="S105" s="13"/>
      <c r="T105" s="13"/>
      <c r="U105" s="13"/>
      <c r="V105" s="13"/>
      <c r="W105" s="13"/>
      <c r="X105" s="13"/>
      <c r="Y105" s="13"/>
      <c r="Z105" s="13"/>
    </row>
    <row r="106" spans="1:29" ht="38.25">
      <c r="A106" s="17" t="s">
        <v>16</v>
      </c>
      <c r="B106" s="18" t="s">
        <v>516</v>
      </c>
      <c r="C106" s="18"/>
      <c r="D106" s="19" t="s">
        <v>527</v>
      </c>
      <c r="E106" s="18" t="s">
        <v>528</v>
      </c>
      <c r="F106" s="18" t="s">
        <v>529</v>
      </c>
      <c r="G106" s="18" t="s">
        <v>548</v>
      </c>
      <c r="H106" s="18" t="s">
        <v>531</v>
      </c>
      <c r="I106" s="18" t="s">
        <v>532</v>
      </c>
      <c r="J106" s="73" t="s">
        <v>533</v>
      </c>
      <c r="K106" s="59" t="s">
        <v>549</v>
      </c>
      <c r="L106" s="74" t="s">
        <v>550</v>
      </c>
      <c r="M106" s="18" t="s">
        <v>551</v>
      </c>
      <c r="N106" s="366" t="s">
        <v>796</v>
      </c>
      <c r="O106" s="60" t="s">
        <v>795</v>
      </c>
      <c r="P106" s="18" t="s">
        <v>536</v>
      </c>
      <c r="Q106" s="75" t="s">
        <v>537</v>
      </c>
      <c r="R106" s="79"/>
      <c r="S106" s="13"/>
      <c r="T106" s="13"/>
      <c r="U106" s="13"/>
      <c r="V106" s="13"/>
      <c r="W106" s="13"/>
      <c r="X106" s="13"/>
      <c r="Y106" s="13"/>
      <c r="Z106" s="13"/>
    </row>
    <row r="107" spans="1:29" ht="14.25">
      <c r="A107" s="339"/>
      <c r="B107" s="348"/>
      <c r="C107" s="352"/>
      <c r="D107" s="360"/>
      <c r="E107" s="353"/>
      <c r="F107" s="373"/>
      <c r="G107" s="358"/>
      <c r="H107" s="353"/>
      <c r="I107" s="350"/>
      <c r="J107" s="383"/>
      <c r="K107" s="383"/>
      <c r="L107" s="384"/>
      <c r="M107" s="382"/>
      <c r="N107" s="384"/>
      <c r="O107" s="372"/>
      <c r="P107" s="354"/>
      <c r="Q107" s="367"/>
      <c r="R107" s="380"/>
      <c r="S107" s="371"/>
      <c r="T107" s="13"/>
      <c r="U107" s="379"/>
      <c r="V107" s="379"/>
      <c r="W107" s="379"/>
      <c r="X107" s="379"/>
      <c r="Y107" s="379"/>
      <c r="Z107" s="379"/>
      <c r="AA107" s="344"/>
      <c r="AB107" s="344"/>
      <c r="AC107" s="344"/>
    </row>
    <row r="108" spans="1:29" ht="14.25">
      <c r="A108" s="339"/>
      <c r="B108" s="348"/>
      <c r="C108" s="352"/>
      <c r="D108" s="360"/>
      <c r="E108" s="353"/>
      <c r="F108" s="373"/>
      <c r="G108" s="358"/>
      <c r="H108" s="353"/>
      <c r="I108" s="350"/>
      <c r="J108" s="383"/>
      <c r="K108" s="383"/>
      <c r="L108" s="384"/>
      <c r="M108" s="382"/>
      <c r="N108" s="384"/>
      <c r="O108" s="372"/>
      <c r="P108" s="354"/>
      <c r="Q108" s="367"/>
      <c r="R108" s="380"/>
      <c r="S108" s="371"/>
      <c r="T108" s="13"/>
      <c r="U108" s="379"/>
      <c r="V108" s="379"/>
      <c r="W108" s="379"/>
      <c r="X108" s="379"/>
      <c r="Y108" s="379"/>
      <c r="Z108" s="379"/>
      <c r="AA108" s="344"/>
      <c r="AB108" s="344"/>
      <c r="AC108" s="344"/>
    </row>
    <row r="109" spans="1:29" s="344" customFormat="1" ht="14.25">
      <c r="A109" s="339"/>
      <c r="B109" s="348"/>
      <c r="C109" s="352"/>
      <c r="D109" s="360"/>
      <c r="E109" s="353"/>
      <c r="F109" s="373"/>
      <c r="G109" s="358"/>
      <c r="H109" s="353"/>
      <c r="I109" s="350"/>
      <c r="J109" s="383"/>
      <c r="K109" s="383"/>
      <c r="L109" s="384"/>
      <c r="M109" s="382"/>
      <c r="N109" s="384"/>
      <c r="O109" s="372"/>
      <c r="P109" s="354"/>
      <c r="Q109" s="367"/>
      <c r="R109" s="378"/>
      <c r="S109" s="379"/>
      <c r="T109" s="379"/>
      <c r="U109" s="379"/>
      <c r="V109" s="379"/>
      <c r="W109" s="379"/>
      <c r="X109" s="379"/>
      <c r="Y109" s="379"/>
      <c r="Z109" s="379"/>
    </row>
    <row r="110" spans="1:29" s="344" customFormat="1" ht="14.25">
      <c r="A110" s="339"/>
      <c r="B110" s="348"/>
      <c r="C110" s="352"/>
      <c r="D110" s="360"/>
      <c r="E110" s="353"/>
      <c r="F110" s="383"/>
      <c r="G110" s="361"/>
      <c r="H110" s="353"/>
      <c r="I110" s="350"/>
      <c r="J110" s="383"/>
      <c r="K110" s="383"/>
      <c r="L110" s="384"/>
      <c r="M110" s="382"/>
      <c r="N110" s="384"/>
      <c r="O110" s="372"/>
      <c r="P110" s="354"/>
      <c r="Q110" s="367"/>
      <c r="R110" s="378"/>
      <c r="S110" s="379"/>
      <c r="T110" s="379"/>
      <c r="U110" s="379"/>
      <c r="V110" s="379"/>
      <c r="W110" s="379"/>
      <c r="X110" s="379"/>
      <c r="Y110" s="379"/>
      <c r="Z110" s="379"/>
    </row>
    <row r="111" spans="1:29" s="344" customFormat="1" ht="14.25">
      <c r="A111" s="339"/>
      <c r="B111" s="348"/>
      <c r="C111" s="352"/>
      <c r="D111" s="360"/>
      <c r="E111" s="353"/>
      <c r="F111" s="383"/>
      <c r="G111" s="361"/>
      <c r="H111" s="353"/>
      <c r="I111" s="350"/>
      <c r="J111" s="383"/>
      <c r="K111" s="383"/>
      <c r="L111" s="384"/>
      <c r="M111" s="382"/>
      <c r="N111" s="384"/>
      <c r="O111" s="372"/>
      <c r="P111" s="354"/>
      <c r="Q111" s="367"/>
      <c r="R111" s="378"/>
      <c r="S111" s="379"/>
      <c r="T111" s="379"/>
      <c r="U111" s="379"/>
      <c r="V111" s="379"/>
      <c r="W111" s="379"/>
      <c r="X111" s="379"/>
      <c r="Y111" s="379"/>
      <c r="Z111" s="379"/>
    </row>
    <row r="112" spans="1:29" s="344" customFormat="1" ht="14.25">
      <c r="A112" s="339"/>
      <c r="B112" s="348"/>
      <c r="C112" s="352"/>
      <c r="D112" s="360"/>
      <c r="E112" s="353"/>
      <c r="F112" s="373"/>
      <c r="G112" s="358"/>
      <c r="H112" s="353"/>
      <c r="I112" s="350"/>
      <c r="J112" s="383"/>
      <c r="K112" s="375"/>
      <c r="L112" s="384"/>
      <c r="M112" s="382"/>
      <c r="N112" s="384"/>
      <c r="O112" s="372"/>
      <c r="P112" s="377"/>
      <c r="Q112" s="367"/>
      <c r="R112" s="378"/>
      <c r="S112" s="379"/>
      <c r="T112" s="379"/>
      <c r="U112" s="379"/>
      <c r="V112" s="379"/>
      <c r="W112" s="379"/>
      <c r="X112" s="379"/>
      <c r="Y112" s="379"/>
      <c r="Z112" s="379"/>
    </row>
    <row r="113" spans="1:26" s="344" customFormat="1" ht="14.25">
      <c r="A113" s="339"/>
      <c r="B113" s="348"/>
      <c r="C113" s="352"/>
      <c r="D113" s="360"/>
      <c r="E113" s="353"/>
      <c r="F113" s="373"/>
      <c r="G113" s="358"/>
      <c r="H113" s="353"/>
      <c r="I113" s="350"/>
      <c r="J113" s="375"/>
      <c r="K113" s="375"/>
      <c r="L113" s="375"/>
      <c r="M113" s="375"/>
      <c r="N113" s="376"/>
      <c r="O113" s="385"/>
      <c r="P113" s="377"/>
      <c r="Q113" s="367"/>
      <c r="R113" s="378"/>
      <c r="S113" s="379"/>
      <c r="T113" s="379"/>
      <c r="U113" s="379"/>
      <c r="V113" s="379"/>
      <c r="W113" s="379"/>
      <c r="X113" s="379"/>
      <c r="Y113" s="379"/>
      <c r="Z113" s="379"/>
    </row>
    <row r="114" spans="1:26" s="344" customFormat="1" ht="14.25">
      <c r="A114" s="339"/>
      <c r="B114" s="348"/>
      <c r="C114" s="352"/>
      <c r="D114" s="360"/>
      <c r="E114" s="353"/>
      <c r="F114" s="383"/>
      <c r="G114" s="361"/>
      <c r="H114" s="353"/>
      <c r="I114" s="350"/>
      <c r="J114" s="383"/>
      <c r="K114" s="383"/>
      <c r="L114" s="384"/>
      <c r="M114" s="382"/>
      <c r="N114" s="384"/>
      <c r="O114" s="372"/>
      <c r="P114" s="354"/>
      <c r="Q114" s="367"/>
      <c r="R114" s="380"/>
      <c r="S114" s="371"/>
      <c r="T114" s="379"/>
      <c r="U114" s="379"/>
      <c r="V114" s="379"/>
      <c r="W114" s="379"/>
      <c r="X114" s="379"/>
      <c r="Y114" s="379"/>
      <c r="Z114" s="379"/>
    </row>
    <row r="115" spans="1:26" s="344" customFormat="1" ht="14.25">
      <c r="A115" s="339"/>
      <c r="B115" s="348"/>
      <c r="C115" s="352"/>
      <c r="D115" s="360"/>
      <c r="E115" s="353"/>
      <c r="F115" s="373"/>
      <c r="G115" s="358"/>
      <c r="H115" s="353"/>
      <c r="I115" s="350"/>
      <c r="J115" s="333"/>
      <c r="K115" s="333"/>
      <c r="L115" s="333"/>
      <c r="M115" s="333"/>
      <c r="N115" s="374"/>
      <c r="O115" s="372"/>
      <c r="P115" s="355"/>
      <c r="Q115" s="367"/>
      <c r="R115" s="380"/>
      <c r="S115" s="371"/>
      <c r="T115" s="379"/>
      <c r="U115" s="379"/>
      <c r="V115" s="379"/>
      <c r="W115" s="379"/>
      <c r="X115" s="379"/>
      <c r="Y115" s="379"/>
      <c r="Z115" s="379"/>
    </row>
    <row r="116" spans="1:26">
      <c r="A116" s="26"/>
      <c r="B116" s="20"/>
      <c r="C116" s="20"/>
      <c r="D116" s="20"/>
      <c r="E116" s="29"/>
      <c r="F116" s="27"/>
      <c r="G116" s="9"/>
      <c r="H116" s="9"/>
      <c r="I116" s="9"/>
      <c r="J116" s="50"/>
      <c r="K116" s="9"/>
      <c r="L116" s="9"/>
      <c r="M116" s="9"/>
      <c r="N116" s="8"/>
      <c r="O116" s="50"/>
      <c r="P116" s="4"/>
      <c r="Q116" s="8"/>
      <c r="R116" s="138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26"/>
      <c r="B117" s="20"/>
      <c r="C117" s="20"/>
      <c r="D117" s="20"/>
      <c r="E117" s="29"/>
      <c r="F117" s="27"/>
      <c r="G117" s="38"/>
      <c r="H117" s="39"/>
      <c r="I117" s="79"/>
      <c r="J117" s="14"/>
      <c r="K117" s="80"/>
      <c r="L117" s="81"/>
      <c r="M117" s="82"/>
      <c r="N117" s="83"/>
      <c r="O117" s="84"/>
      <c r="P117" s="8"/>
      <c r="Q117" s="13"/>
      <c r="R117" s="138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34"/>
      <c r="B118" s="42"/>
      <c r="C118" s="99"/>
      <c r="D118" s="3"/>
      <c r="E118" s="35"/>
      <c r="F118" s="79"/>
      <c r="G118" s="38"/>
      <c r="H118" s="39"/>
      <c r="I118" s="79"/>
      <c r="J118" s="14"/>
      <c r="K118" s="80"/>
      <c r="L118" s="81"/>
      <c r="M118" s="82"/>
      <c r="N118" s="83"/>
      <c r="O118" s="84"/>
      <c r="P118" s="8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 ht="15">
      <c r="A119" s="2"/>
      <c r="B119" s="100" t="s">
        <v>558</v>
      </c>
      <c r="C119" s="100"/>
      <c r="D119" s="100"/>
      <c r="E119" s="100"/>
      <c r="F119" s="14"/>
      <c r="G119" s="14"/>
      <c r="H119" s="101"/>
      <c r="I119" s="14"/>
      <c r="J119" s="71"/>
      <c r="K119" s="72"/>
      <c r="L119" s="14"/>
      <c r="M119" s="14"/>
      <c r="N119" s="13"/>
      <c r="O119" s="95"/>
      <c r="P119" s="8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 ht="38.25">
      <c r="A120" s="17" t="s">
        <v>16</v>
      </c>
      <c r="B120" s="18" t="s">
        <v>516</v>
      </c>
      <c r="C120" s="18"/>
      <c r="D120" s="19" t="s">
        <v>527</v>
      </c>
      <c r="E120" s="18" t="s">
        <v>528</v>
      </c>
      <c r="F120" s="18" t="s">
        <v>529</v>
      </c>
      <c r="G120" s="18" t="s">
        <v>559</v>
      </c>
      <c r="H120" s="18" t="s">
        <v>560</v>
      </c>
      <c r="I120" s="18" t="s">
        <v>532</v>
      </c>
      <c r="J120" s="58" t="s">
        <v>533</v>
      </c>
      <c r="K120" s="18" t="s">
        <v>534</v>
      </c>
      <c r="L120" s="18" t="s">
        <v>535</v>
      </c>
      <c r="M120" s="18" t="s">
        <v>536</v>
      </c>
      <c r="N120" s="19" t="s">
        <v>537</v>
      </c>
      <c r="O120" s="95"/>
      <c r="P120" s="8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86">
        <v>1</v>
      </c>
      <c r="B121" s="102">
        <v>41579</v>
      </c>
      <c r="C121" s="102"/>
      <c r="D121" s="103" t="s">
        <v>561</v>
      </c>
      <c r="E121" s="104" t="s">
        <v>562</v>
      </c>
      <c r="F121" s="105">
        <v>82</v>
      </c>
      <c r="G121" s="104" t="s">
        <v>563</v>
      </c>
      <c r="H121" s="104">
        <v>100</v>
      </c>
      <c r="I121" s="122">
        <v>100</v>
      </c>
      <c r="J121" s="123" t="s">
        <v>564</v>
      </c>
      <c r="K121" s="124">
        <f t="shared" ref="K121:K152" si="49">H121-F121</f>
        <v>18</v>
      </c>
      <c r="L121" s="125">
        <f t="shared" ref="L121:L152" si="50">K121/F121</f>
        <v>0.21951219512195122</v>
      </c>
      <c r="M121" s="126" t="s">
        <v>538</v>
      </c>
      <c r="N121" s="127">
        <v>42657</v>
      </c>
      <c r="O121" s="50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86">
        <v>2</v>
      </c>
      <c r="B122" s="102">
        <v>41794</v>
      </c>
      <c r="C122" s="102"/>
      <c r="D122" s="103" t="s">
        <v>565</v>
      </c>
      <c r="E122" s="104" t="s">
        <v>539</v>
      </c>
      <c r="F122" s="105">
        <v>257</v>
      </c>
      <c r="G122" s="104" t="s">
        <v>563</v>
      </c>
      <c r="H122" s="104">
        <v>300</v>
      </c>
      <c r="I122" s="122">
        <v>300</v>
      </c>
      <c r="J122" s="123" t="s">
        <v>564</v>
      </c>
      <c r="K122" s="124">
        <f t="shared" si="49"/>
        <v>43</v>
      </c>
      <c r="L122" s="125">
        <f t="shared" si="50"/>
        <v>0.16731517509727625</v>
      </c>
      <c r="M122" s="126" t="s">
        <v>538</v>
      </c>
      <c r="N122" s="127">
        <v>41822</v>
      </c>
      <c r="O122" s="50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86">
        <v>3</v>
      </c>
      <c r="B123" s="102">
        <v>41828</v>
      </c>
      <c r="C123" s="102"/>
      <c r="D123" s="103" t="s">
        <v>566</v>
      </c>
      <c r="E123" s="104" t="s">
        <v>539</v>
      </c>
      <c r="F123" s="105">
        <v>393</v>
      </c>
      <c r="G123" s="104" t="s">
        <v>563</v>
      </c>
      <c r="H123" s="104">
        <v>468</v>
      </c>
      <c r="I123" s="122">
        <v>468</v>
      </c>
      <c r="J123" s="123" t="s">
        <v>564</v>
      </c>
      <c r="K123" s="124">
        <f t="shared" si="49"/>
        <v>75</v>
      </c>
      <c r="L123" s="125">
        <f t="shared" si="50"/>
        <v>0.19083969465648856</v>
      </c>
      <c r="M123" s="126" t="s">
        <v>538</v>
      </c>
      <c r="N123" s="127">
        <v>41863</v>
      </c>
      <c r="O123" s="50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86">
        <v>4</v>
      </c>
      <c r="B124" s="102">
        <v>41857</v>
      </c>
      <c r="C124" s="102"/>
      <c r="D124" s="103" t="s">
        <v>567</v>
      </c>
      <c r="E124" s="104" t="s">
        <v>539</v>
      </c>
      <c r="F124" s="105">
        <v>205</v>
      </c>
      <c r="G124" s="104" t="s">
        <v>563</v>
      </c>
      <c r="H124" s="104">
        <v>275</v>
      </c>
      <c r="I124" s="122">
        <v>250</v>
      </c>
      <c r="J124" s="123" t="s">
        <v>564</v>
      </c>
      <c r="K124" s="124">
        <f t="shared" si="49"/>
        <v>70</v>
      </c>
      <c r="L124" s="125">
        <f t="shared" si="50"/>
        <v>0.34146341463414637</v>
      </c>
      <c r="M124" s="126" t="s">
        <v>538</v>
      </c>
      <c r="N124" s="127">
        <v>41962</v>
      </c>
      <c r="O124" s="50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86">
        <v>5</v>
      </c>
      <c r="B125" s="102">
        <v>41886</v>
      </c>
      <c r="C125" s="102"/>
      <c r="D125" s="103" t="s">
        <v>568</v>
      </c>
      <c r="E125" s="104" t="s">
        <v>539</v>
      </c>
      <c r="F125" s="105">
        <v>162</v>
      </c>
      <c r="G125" s="104" t="s">
        <v>563</v>
      </c>
      <c r="H125" s="104">
        <v>190</v>
      </c>
      <c r="I125" s="122">
        <v>190</v>
      </c>
      <c r="J125" s="123" t="s">
        <v>564</v>
      </c>
      <c r="K125" s="124">
        <f t="shared" si="49"/>
        <v>28</v>
      </c>
      <c r="L125" s="125">
        <f t="shared" si="50"/>
        <v>0.1728395061728395</v>
      </c>
      <c r="M125" s="126" t="s">
        <v>538</v>
      </c>
      <c r="N125" s="127">
        <v>42006</v>
      </c>
      <c r="O125" s="50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86">
        <v>6</v>
      </c>
      <c r="B126" s="102">
        <v>41886</v>
      </c>
      <c r="C126" s="102"/>
      <c r="D126" s="103" t="s">
        <v>569</v>
      </c>
      <c r="E126" s="104" t="s">
        <v>539</v>
      </c>
      <c r="F126" s="105">
        <v>75</v>
      </c>
      <c r="G126" s="104" t="s">
        <v>563</v>
      </c>
      <c r="H126" s="104">
        <v>91.5</v>
      </c>
      <c r="I126" s="122" t="s">
        <v>570</v>
      </c>
      <c r="J126" s="123" t="s">
        <v>571</v>
      </c>
      <c r="K126" s="124">
        <f t="shared" si="49"/>
        <v>16.5</v>
      </c>
      <c r="L126" s="125">
        <f t="shared" si="50"/>
        <v>0.22</v>
      </c>
      <c r="M126" s="126" t="s">
        <v>538</v>
      </c>
      <c r="N126" s="127">
        <v>41954</v>
      </c>
      <c r="O126" s="50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86">
        <v>7</v>
      </c>
      <c r="B127" s="102">
        <v>41913</v>
      </c>
      <c r="C127" s="102"/>
      <c r="D127" s="103" t="s">
        <v>572</v>
      </c>
      <c r="E127" s="104" t="s">
        <v>539</v>
      </c>
      <c r="F127" s="105">
        <v>850</v>
      </c>
      <c r="G127" s="104" t="s">
        <v>563</v>
      </c>
      <c r="H127" s="104">
        <v>982.5</v>
      </c>
      <c r="I127" s="122">
        <v>1050</v>
      </c>
      <c r="J127" s="123" t="s">
        <v>573</v>
      </c>
      <c r="K127" s="124">
        <f t="shared" si="49"/>
        <v>132.5</v>
      </c>
      <c r="L127" s="125">
        <f t="shared" si="50"/>
        <v>0.15588235294117647</v>
      </c>
      <c r="M127" s="126" t="s">
        <v>538</v>
      </c>
      <c r="N127" s="127">
        <v>42039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86">
        <v>8</v>
      </c>
      <c r="B128" s="102">
        <v>41913</v>
      </c>
      <c r="C128" s="102"/>
      <c r="D128" s="103" t="s">
        <v>574</v>
      </c>
      <c r="E128" s="104" t="s">
        <v>539</v>
      </c>
      <c r="F128" s="105">
        <v>475</v>
      </c>
      <c r="G128" s="104" t="s">
        <v>563</v>
      </c>
      <c r="H128" s="104">
        <v>515</v>
      </c>
      <c r="I128" s="122">
        <v>600</v>
      </c>
      <c r="J128" s="123" t="s">
        <v>575</v>
      </c>
      <c r="K128" s="124">
        <f t="shared" si="49"/>
        <v>40</v>
      </c>
      <c r="L128" s="125">
        <f t="shared" si="50"/>
        <v>8.4210526315789472E-2</v>
      </c>
      <c r="M128" s="126" t="s">
        <v>538</v>
      </c>
      <c r="N128" s="127">
        <v>41939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86">
        <v>9</v>
      </c>
      <c r="B129" s="102">
        <v>41913</v>
      </c>
      <c r="C129" s="102"/>
      <c r="D129" s="103" t="s">
        <v>576</v>
      </c>
      <c r="E129" s="104" t="s">
        <v>539</v>
      </c>
      <c r="F129" s="105">
        <v>86</v>
      </c>
      <c r="G129" s="104" t="s">
        <v>563</v>
      </c>
      <c r="H129" s="104">
        <v>99</v>
      </c>
      <c r="I129" s="122">
        <v>140</v>
      </c>
      <c r="J129" s="123" t="s">
        <v>577</v>
      </c>
      <c r="K129" s="124">
        <f t="shared" si="49"/>
        <v>13</v>
      </c>
      <c r="L129" s="125">
        <f t="shared" si="50"/>
        <v>0.15116279069767441</v>
      </c>
      <c r="M129" s="126" t="s">
        <v>538</v>
      </c>
      <c r="N129" s="127">
        <v>41939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86">
        <v>10</v>
      </c>
      <c r="B130" s="102">
        <v>41926</v>
      </c>
      <c r="C130" s="102"/>
      <c r="D130" s="103" t="s">
        <v>578</v>
      </c>
      <c r="E130" s="104" t="s">
        <v>539</v>
      </c>
      <c r="F130" s="105">
        <v>496.6</v>
      </c>
      <c r="G130" s="104" t="s">
        <v>563</v>
      </c>
      <c r="H130" s="104">
        <v>621</v>
      </c>
      <c r="I130" s="122">
        <v>580</v>
      </c>
      <c r="J130" s="123" t="s">
        <v>564</v>
      </c>
      <c r="K130" s="124">
        <f t="shared" si="49"/>
        <v>124.39999999999998</v>
      </c>
      <c r="L130" s="125">
        <f t="shared" si="50"/>
        <v>0.25050342327829234</v>
      </c>
      <c r="M130" s="126" t="s">
        <v>538</v>
      </c>
      <c r="N130" s="127">
        <v>42605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86">
        <v>11</v>
      </c>
      <c r="B131" s="102">
        <v>41926</v>
      </c>
      <c r="C131" s="102"/>
      <c r="D131" s="103" t="s">
        <v>579</v>
      </c>
      <c r="E131" s="104" t="s">
        <v>539</v>
      </c>
      <c r="F131" s="105">
        <v>2481.9</v>
      </c>
      <c r="G131" s="104" t="s">
        <v>563</v>
      </c>
      <c r="H131" s="104">
        <v>2840</v>
      </c>
      <c r="I131" s="122">
        <v>2870</v>
      </c>
      <c r="J131" s="123" t="s">
        <v>580</v>
      </c>
      <c r="K131" s="124">
        <f t="shared" si="49"/>
        <v>358.09999999999991</v>
      </c>
      <c r="L131" s="125">
        <f t="shared" si="50"/>
        <v>0.14428462065353154</v>
      </c>
      <c r="M131" s="126" t="s">
        <v>538</v>
      </c>
      <c r="N131" s="127">
        <v>42017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86">
        <v>12</v>
      </c>
      <c r="B132" s="102">
        <v>41928</v>
      </c>
      <c r="C132" s="102"/>
      <c r="D132" s="103" t="s">
        <v>581</v>
      </c>
      <c r="E132" s="104" t="s">
        <v>539</v>
      </c>
      <c r="F132" s="105">
        <v>84.5</v>
      </c>
      <c r="G132" s="104" t="s">
        <v>563</v>
      </c>
      <c r="H132" s="104">
        <v>93</v>
      </c>
      <c r="I132" s="122">
        <v>110</v>
      </c>
      <c r="J132" s="123" t="s">
        <v>582</v>
      </c>
      <c r="K132" s="124">
        <f t="shared" si="49"/>
        <v>8.5</v>
      </c>
      <c r="L132" s="125">
        <f t="shared" si="50"/>
        <v>0.10059171597633136</v>
      </c>
      <c r="M132" s="126" t="s">
        <v>538</v>
      </c>
      <c r="N132" s="127">
        <v>41939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86">
        <v>13</v>
      </c>
      <c r="B133" s="102">
        <v>41928</v>
      </c>
      <c r="C133" s="102"/>
      <c r="D133" s="103" t="s">
        <v>583</v>
      </c>
      <c r="E133" s="104" t="s">
        <v>539</v>
      </c>
      <c r="F133" s="105">
        <v>401</v>
      </c>
      <c r="G133" s="104" t="s">
        <v>563</v>
      </c>
      <c r="H133" s="104">
        <v>428</v>
      </c>
      <c r="I133" s="122">
        <v>450</v>
      </c>
      <c r="J133" s="123" t="s">
        <v>584</v>
      </c>
      <c r="K133" s="124">
        <f t="shared" si="49"/>
        <v>27</v>
      </c>
      <c r="L133" s="125">
        <f t="shared" si="50"/>
        <v>6.7331670822942641E-2</v>
      </c>
      <c r="M133" s="126" t="s">
        <v>538</v>
      </c>
      <c r="N133" s="127">
        <v>42020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86">
        <v>14</v>
      </c>
      <c r="B134" s="102">
        <v>41928</v>
      </c>
      <c r="C134" s="102"/>
      <c r="D134" s="103" t="s">
        <v>585</v>
      </c>
      <c r="E134" s="104" t="s">
        <v>539</v>
      </c>
      <c r="F134" s="105">
        <v>101</v>
      </c>
      <c r="G134" s="104" t="s">
        <v>563</v>
      </c>
      <c r="H134" s="104">
        <v>112</v>
      </c>
      <c r="I134" s="122">
        <v>120</v>
      </c>
      <c r="J134" s="123" t="s">
        <v>586</v>
      </c>
      <c r="K134" s="124">
        <f t="shared" si="49"/>
        <v>11</v>
      </c>
      <c r="L134" s="125">
        <f t="shared" si="50"/>
        <v>0.10891089108910891</v>
      </c>
      <c r="M134" s="126" t="s">
        <v>538</v>
      </c>
      <c r="N134" s="127">
        <v>41939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86">
        <v>15</v>
      </c>
      <c r="B135" s="102">
        <v>41954</v>
      </c>
      <c r="C135" s="102"/>
      <c r="D135" s="103" t="s">
        <v>587</v>
      </c>
      <c r="E135" s="104" t="s">
        <v>539</v>
      </c>
      <c r="F135" s="105">
        <v>59</v>
      </c>
      <c r="G135" s="104" t="s">
        <v>563</v>
      </c>
      <c r="H135" s="104">
        <v>76</v>
      </c>
      <c r="I135" s="122">
        <v>76</v>
      </c>
      <c r="J135" s="123" t="s">
        <v>564</v>
      </c>
      <c r="K135" s="124">
        <f t="shared" si="49"/>
        <v>17</v>
      </c>
      <c r="L135" s="125">
        <f t="shared" si="50"/>
        <v>0.28813559322033899</v>
      </c>
      <c r="M135" s="126" t="s">
        <v>538</v>
      </c>
      <c r="N135" s="127">
        <v>43032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86">
        <v>16</v>
      </c>
      <c r="B136" s="102">
        <v>41954</v>
      </c>
      <c r="C136" s="102"/>
      <c r="D136" s="103" t="s">
        <v>576</v>
      </c>
      <c r="E136" s="104" t="s">
        <v>539</v>
      </c>
      <c r="F136" s="105">
        <v>99</v>
      </c>
      <c r="G136" s="104" t="s">
        <v>563</v>
      </c>
      <c r="H136" s="104">
        <v>120</v>
      </c>
      <c r="I136" s="122">
        <v>120</v>
      </c>
      <c r="J136" s="123" t="s">
        <v>588</v>
      </c>
      <c r="K136" s="124">
        <f t="shared" si="49"/>
        <v>21</v>
      </c>
      <c r="L136" s="125">
        <f t="shared" si="50"/>
        <v>0.21212121212121213</v>
      </c>
      <c r="M136" s="126" t="s">
        <v>538</v>
      </c>
      <c r="N136" s="127">
        <v>41960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86">
        <v>17</v>
      </c>
      <c r="B137" s="102">
        <v>41956</v>
      </c>
      <c r="C137" s="102"/>
      <c r="D137" s="103" t="s">
        <v>589</v>
      </c>
      <c r="E137" s="104" t="s">
        <v>539</v>
      </c>
      <c r="F137" s="105">
        <v>22</v>
      </c>
      <c r="G137" s="104" t="s">
        <v>563</v>
      </c>
      <c r="H137" s="104">
        <v>33.549999999999997</v>
      </c>
      <c r="I137" s="122">
        <v>32</v>
      </c>
      <c r="J137" s="123" t="s">
        <v>590</v>
      </c>
      <c r="K137" s="124">
        <f t="shared" si="49"/>
        <v>11.549999999999997</v>
      </c>
      <c r="L137" s="125">
        <f t="shared" si="50"/>
        <v>0.52499999999999991</v>
      </c>
      <c r="M137" s="126" t="s">
        <v>538</v>
      </c>
      <c r="N137" s="127">
        <v>42188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86">
        <v>18</v>
      </c>
      <c r="B138" s="102">
        <v>41976</v>
      </c>
      <c r="C138" s="102"/>
      <c r="D138" s="103" t="s">
        <v>591</v>
      </c>
      <c r="E138" s="104" t="s">
        <v>539</v>
      </c>
      <c r="F138" s="105">
        <v>440</v>
      </c>
      <c r="G138" s="104" t="s">
        <v>563</v>
      </c>
      <c r="H138" s="104">
        <v>520</v>
      </c>
      <c r="I138" s="122">
        <v>520</v>
      </c>
      <c r="J138" s="123" t="s">
        <v>592</v>
      </c>
      <c r="K138" s="124">
        <f t="shared" si="49"/>
        <v>80</v>
      </c>
      <c r="L138" s="125">
        <f t="shared" si="50"/>
        <v>0.18181818181818182</v>
      </c>
      <c r="M138" s="126" t="s">
        <v>538</v>
      </c>
      <c r="N138" s="127">
        <v>42208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86">
        <v>19</v>
      </c>
      <c r="B139" s="102">
        <v>41976</v>
      </c>
      <c r="C139" s="102"/>
      <c r="D139" s="103" t="s">
        <v>593</v>
      </c>
      <c r="E139" s="104" t="s">
        <v>539</v>
      </c>
      <c r="F139" s="105">
        <v>360</v>
      </c>
      <c r="G139" s="104" t="s">
        <v>563</v>
      </c>
      <c r="H139" s="104">
        <v>427</v>
      </c>
      <c r="I139" s="122">
        <v>425</v>
      </c>
      <c r="J139" s="123" t="s">
        <v>594</v>
      </c>
      <c r="K139" s="124">
        <f t="shared" si="49"/>
        <v>67</v>
      </c>
      <c r="L139" s="125">
        <f t="shared" si="50"/>
        <v>0.18611111111111112</v>
      </c>
      <c r="M139" s="126" t="s">
        <v>538</v>
      </c>
      <c r="N139" s="127">
        <v>42058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86">
        <v>20</v>
      </c>
      <c r="B140" s="102">
        <v>42012</v>
      </c>
      <c r="C140" s="102"/>
      <c r="D140" s="103" t="s">
        <v>595</v>
      </c>
      <c r="E140" s="104" t="s">
        <v>539</v>
      </c>
      <c r="F140" s="105">
        <v>360</v>
      </c>
      <c r="G140" s="104" t="s">
        <v>563</v>
      </c>
      <c r="H140" s="104">
        <v>455</v>
      </c>
      <c r="I140" s="122">
        <v>420</v>
      </c>
      <c r="J140" s="123" t="s">
        <v>596</v>
      </c>
      <c r="K140" s="124">
        <f t="shared" si="49"/>
        <v>95</v>
      </c>
      <c r="L140" s="125">
        <f t="shared" si="50"/>
        <v>0.2638888888888889</v>
      </c>
      <c r="M140" s="126" t="s">
        <v>538</v>
      </c>
      <c r="N140" s="127">
        <v>42024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86">
        <v>21</v>
      </c>
      <c r="B141" s="102">
        <v>42012</v>
      </c>
      <c r="C141" s="102"/>
      <c r="D141" s="103" t="s">
        <v>597</v>
      </c>
      <c r="E141" s="104" t="s">
        <v>539</v>
      </c>
      <c r="F141" s="105">
        <v>130</v>
      </c>
      <c r="G141" s="104"/>
      <c r="H141" s="104">
        <v>175.5</v>
      </c>
      <c r="I141" s="122">
        <v>165</v>
      </c>
      <c r="J141" s="123" t="s">
        <v>598</v>
      </c>
      <c r="K141" s="124">
        <f t="shared" si="49"/>
        <v>45.5</v>
      </c>
      <c r="L141" s="125">
        <f t="shared" si="50"/>
        <v>0.35</v>
      </c>
      <c r="M141" s="126" t="s">
        <v>538</v>
      </c>
      <c r="N141" s="127">
        <v>43088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86">
        <v>22</v>
      </c>
      <c r="B142" s="102">
        <v>42040</v>
      </c>
      <c r="C142" s="102"/>
      <c r="D142" s="103" t="s">
        <v>371</v>
      </c>
      <c r="E142" s="104" t="s">
        <v>562</v>
      </c>
      <c r="F142" s="105">
        <v>98</v>
      </c>
      <c r="G142" s="104"/>
      <c r="H142" s="104">
        <v>120</v>
      </c>
      <c r="I142" s="122">
        <v>120</v>
      </c>
      <c r="J142" s="123" t="s">
        <v>564</v>
      </c>
      <c r="K142" s="124">
        <f t="shared" si="49"/>
        <v>22</v>
      </c>
      <c r="L142" s="125">
        <f t="shared" si="50"/>
        <v>0.22448979591836735</v>
      </c>
      <c r="M142" s="126" t="s">
        <v>538</v>
      </c>
      <c r="N142" s="127">
        <v>42753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86">
        <v>23</v>
      </c>
      <c r="B143" s="102">
        <v>42040</v>
      </c>
      <c r="C143" s="102"/>
      <c r="D143" s="103" t="s">
        <v>599</v>
      </c>
      <c r="E143" s="104" t="s">
        <v>562</v>
      </c>
      <c r="F143" s="105">
        <v>196</v>
      </c>
      <c r="G143" s="104"/>
      <c r="H143" s="104">
        <v>262</v>
      </c>
      <c r="I143" s="122">
        <v>255</v>
      </c>
      <c r="J143" s="123" t="s">
        <v>564</v>
      </c>
      <c r="K143" s="124">
        <f t="shared" si="49"/>
        <v>66</v>
      </c>
      <c r="L143" s="125">
        <f t="shared" si="50"/>
        <v>0.33673469387755101</v>
      </c>
      <c r="M143" s="126" t="s">
        <v>538</v>
      </c>
      <c r="N143" s="127">
        <v>42599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87">
        <v>24</v>
      </c>
      <c r="B144" s="106">
        <v>42067</v>
      </c>
      <c r="C144" s="106"/>
      <c r="D144" s="107" t="s">
        <v>370</v>
      </c>
      <c r="E144" s="108" t="s">
        <v>562</v>
      </c>
      <c r="F144" s="109">
        <v>235</v>
      </c>
      <c r="G144" s="109"/>
      <c r="H144" s="110">
        <v>77</v>
      </c>
      <c r="I144" s="128" t="s">
        <v>600</v>
      </c>
      <c r="J144" s="129" t="s">
        <v>601</v>
      </c>
      <c r="K144" s="130">
        <f t="shared" si="49"/>
        <v>-158</v>
      </c>
      <c r="L144" s="131">
        <f t="shared" si="50"/>
        <v>-0.67234042553191486</v>
      </c>
      <c r="M144" s="132" t="s">
        <v>602</v>
      </c>
      <c r="N144" s="133">
        <v>43522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86">
        <v>25</v>
      </c>
      <c r="B145" s="102">
        <v>42067</v>
      </c>
      <c r="C145" s="102"/>
      <c r="D145" s="103" t="s">
        <v>439</v>
      </c>
      <c r="E145" s="104" t="s">
        <v>562</v>
      </c>
      <c r="F145" s="105">
        <v>185</v>
      </c>
      <c r="G145" s="104"/>
      <c r="H145" s="104">
        <v>224</v>
      </c>
      <c r="I145" s="122" t="s">
        <v>603</v>
      </c>
      <c r="J145" s="123" t="s">
        <v>564</v>
      </c>
      <c r="K145" s="124">
        <f t="shared" si="49"/>
        <v>39</v>
      </c>
      <c r="L145" s="125">
        <f t="shared" si="50"/>
        <v>0.21081081081081082</v>
      </c>
      <c r="M145" s="126" t="s">
        <v>538</v>
      </c>
      <c r="N145" s="127">
        <v>42647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323">
        <v>26</v>
      </c>
      <c r="B146" s="111">
        <v>42090</v>
      </c>
      <c r="C146" s="111"/>
      <c r="D146" s="112" t="s">
        <v>604</v>
      </c>
      <c r="E146" s="113" t="s">
        <v>562</v>
      </c>
      <c r="F146" s="114">
        <v>49.5</v>
      </c>
      <c r="G146" s="115"/>
      <c r="H146" s="115">
        <v>15.85</v>
      </c>
      <c r="I146" s="115">
        <v>67</v>
      </c>
      <c r="J146" s="134" t="s">
        <v>605</v>
      </c>
      <c r="K146" s="115">
        <f t="shared" si="49"/>
        <v>-33.65</v>
      </c>
      <c r="L146" s="135">
        <f t="shared" si="50"/>
        <v>-0.67979797979797973</v>
      </c>
      <c r="M146" s="132" t="s">
        <v>602</v>
      </c>
      <c r="N146" s="136">
        <v>43627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86">
        <v>27</v>
      </c>
      <c r="B147" s="102">
        <v>42093</v>
      </c>
      <c r="C147" s="102"/>
      <c r="D147" s="103" t="s">
        <v>606</v>
      </c>
      <c r="E147" s="104" t="s">
        <v>562</v>
      </c>
      <c r="F147" s="105">
        <v>183.5</v>
      </c>
      <c r="G147" s="104"/>
      <c r="H147" s="104">
        <v>219</v>
      </c>
      <c r="I147" s="122">
        <v>218</v>
      </c>
      <c r="J147" s="123" t="s">
        <v>607</v>
      </c>
      <c r="K147" s="124">
        <f t="shared" si="49"/>
        <v>35.5</v>
      </c>
      <c r="L147" s="125">
        <f t="shared" si="50"/>
        <v>0.19346049046321526</v>
      </c>
      <c r="M147" s="126" t="s">
        <v>538</v>
      </c>
      <c r="N147" s="127">
        <v>42103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6">
        <v>28</v>
      </c>
      <c r="B148" s="102">
        <v>42114</v>
      </c>
      <c r="C148" s="102"/>
      <c r="D148" s="103" t="s">
        <v>608</v>
      </c>
      <c r="E148" s="104" t="s">
        <v>562</v>
      </c>
      <c r="F148" s="105">
        <f>(227+237)/2</f>
        <v>232</v>
      </c>
      <c r="G148" s="104"/>
      <c r="H148" s="104">
        <v>298</v>
      </c>
      <c r="I148" s="122">
        <v>298</v>
      </c>
      <c r="J148" s="123" t="s">
        <v>564</v>
      </c>
      <c r="K148" s="124">
        <f t="shared" si="49"/>
        <v>66</v>
      </c>
      <c r="L148" s="125">
        <f t="shared" si="50"/>
        <v>0.28448275862068967</v>
      </c>
      <c r="M148" s="126" t="s">
        <v>538</v>
      </c>
      <c r="N148" s="127">
        <v>42823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29</v>
      </c>
      <c r="B149" s="102">
        <v>42128</v>
      </c>
      <c r="C149" s="102"/>
      <c r="D149" s="103" t="s">
        <v>609</v>
      </c>
      <c r="E149" s="104" t="s">
        <v>539</v>
      </c>
      <c r="F149" s="105">
        <v>385</v>
      </c>
      <c r="G149" s="104"/>
      <c r="H149" s="104">
        <f>212.5+331</f>
        <v>543.5</v>
      </c>
      <c r="I149" s="122">
        <v>510</v>
      </c>
      <c r="J149" s="123" t="s">
        <v>610</v>
      </c>
      <c r="K149" s="124">
        <f t="shared" si="49"/>
        <v>158.5</v>
      </c>
      <c r="L149" s="125">
        <f t="shared" si="50"/>
        <v>0.41168831168831171</v>
      </c>
      <c r="M149" s="126" t="s">
        <v>538</v>
      </c>
      <c r="N149" s="127">
        <v>42235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30</v>
      </c>
      <c r="B150" s="102">
        <v>42128</v>
      </c>
      <c r="C150" s="102"/>
      <c r="D150" s="103" t="s">
        <v>611</v>
      </c>
      <c r="E150" s="104" t="s">
        <v>539</v>
      </c>
      <c r="F150" s="105">
        <v>115.5</v>
      </c>
      <c r="G150" s="104"/>
      <c r="H150" s="104">
        <v>146</v>
      </c>
      <c r="I150" s="122">
        <v>142</v>
      </c>
      <c r="J150" s="123" t="s">
        <v>612</v>
      </c>
      <c r="K150" s="124">
        <f t="shared" si="49"/>
        <v>30.5</v>
      </c>
      <c r="L150" s="125">
        <f t="shared" si="50"/>
        <v>0.26406926406926406</v>
      </c>
      <c r="M150" s="126" t="s">
        <v>538</v>
      </c>
      <c r="N150" s="127">
        <v>42202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31</v>
      </c>
      <c r="B151" s="102">
        <v>42151</v>
      </c>
      <c r="C151" s="102"/>
      <c r="D151" s="103" t="s">
        <v>613</v>
      </c>
      <c r="E151" s="104" t="s">
        <v>539</v>
      </c>
      <c r="F151" s="105">
        <v>237.5</v>
      </c>
      <c r="G151" s="104"/>
      <c r="H151" s="104">
        <v>279.5</v>
      </c>
      <c r="I151" s="122">
        <v>278</v>
      </c>
      <c r="J151" s="123" t="s">
        <v>564</v>
      </c>
      <c r="K151" s="124">
        <f t="shared" si="49"/>
        <v>42</v>
      </c>
      <c r="L151" s="125">
        <f t="shared" si="50"/>
        <v>0.17684210526315788</v>
      </c>
      <c r="M151" s="126" t="s">
        <v>538</v>
      </c>
      <c r="N151" s="127">
        <v>42222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32</v>
      </c>
      <c r="B152" s="102">
        <v>42174</v>
      </c>
      <c r="C152" s="102"/>
      <c r="D152" s="103" t="s">
        <v>583</v>
      </c>
      <c r="E152" s="104" t="s">
        <v>562</v>
      </c>
      <c r="F152" s="105">
        <v>340</v>
      </c>
      <c r="G152" s="104"/>
      <c r="H152" s="104">
        <v>448</v>
      </c>
      <c r="I152" s="122">
        <v>448</v>
      </c>
      <c r="J152" s="123" t="s">
        <v>564</v>
      </c>
      <c r="K152" s="124">
        <f t="shared" si="49"/>
        <v>108</v>
      </c>
      <c r="L152" s="125">
        <f t="shared" si="50"/>
        <v>0.31764705882352939</v>
      </c>
      <c r="M152" s="126" t="s">
        <v>538</v>
      </c>
      <c r="N152" s="127">
        <v>43018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33</v>
      </c>
      <c r="B153" s="102">
        <v>42191</v>
      </c>
      <c r="C153" s="102"/>
      <c r="D153" s="103" t="s">
        <v>614</v>
      </c>
      <c r="E153" s="104" t="s">
        <v>562</v>
      </c>
      <c r="F153" s="105">
        <v>390</v>
      </c>
      <c r="G153" s="104"/>
      <c r="H153" s="104">
        <v>460</v>
      </c>
      <c r="I153" s="122">
        <v>460</v>
      </c>
      <c r="J153" s="123" t="s">
        <v>564</v>
      </c>
      <c r="K153" s="124">
        <f t="shared" ref="K153:K173" si="51">H153-F153</f>
        <v>70</v>
      </c>
      <c r="L153" s="125">
        <f t="shared" ref="L153:L173" si="52">K153/F153</f>
        <v>0.17948717948717949</v>
      </c>
      <c r="M153" s="126" t="s">
        <v>538</v>
      </c>
      <c r="N153" s="127">
        <v>42478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7">
        <v>34</v>
      </c>
      <c r="B154" s="106">
        <v>42195</v>
      </c>
      <c r="C154" s="106"/>
      <c r="D154" s="107" t="s">
        <v>615</v>
      </c>
      <c r="E154" s="108" t="s">
        <v>562</v>
      </c>
      <c r="F154" s="109">
        <v>122.5</v>
      </c>
      <c r="G154" s="109"/>
      <c r="H154" s="110">
        <v>61</v>
      </c>
      <c r="I154" s="128">
        <v>172</v>
      </c>
      <c r="J154" s="129" t="s">
        <v>616</v>
      </c>
      <c r="K154" s="130">
        <f t="shared" si="51"/>
        <v>-61.5</v>
      </c>
      <c r="L154" s="131">
        <f t="shared" si="52"/>
        <v>-0.50204081632653064</v>
      </c>
      <c r="M154" s="132" t="s">
        <v>602</v>
      </c>
      <c r="N154" s="133">
        <v>43333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35</v>
      </c>
      <c r="B155" s="102">
        <v>42219</v>
      </c>
      <c r="C155" s="102"/>
      <c r="D155" s="103" t="s">
        <v>617</v>
      </c>
      <c r="E155" s="104" t="s">
        <v>562</v>
      </c>
      <c r="F155" s="105">
        <v>297.5</v>
      </c>
      <c r="G155" s="104"/>
      <c r="H155" s="104">
        <v>350</v>
      </c>
      <c r="I155" s="122">
        <v>360</v>
      </c>
      <c r="J155" s="123" t="s">
        <v>618</v>
      </c>
      <c r="K155" s="124">
        <f t="shared" si="51"/>
        <v>52.5</v>
      </c>
      <c r="L155" s="125">
        <f t="shared" si="52"/>
        <v>0.17647058823529413</v>
      </c>
      <c r="M155" s="126" t="s">
        <v>538</v>
      </c>
      <c r="N155" s="127">
        <v>42232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36</v>
      </c>
      <c r="B156" s="102">
        <v>42219</v>
      </c>
      <c r="C156" s="102"/>
      <c r="D156" s="103" t="s">
        <v>619</v>
      </c>
      <c r="E156" s="104" t="s">
        <v>562</v>
      </c>
      <c r="F156" s="105">
        <v>115.5</v>
      </c>
      <c r="G156" s="104"/>
      <c r="H156" s="104">
        <v>149</v>
      </c>
      <c r="I156" s="122">
        <v>140</v>
      </c>
      <c r="J156" s="137" t="s">
        <v>620</v>
      </c>
      <c r="K156" s="124">
        <f t="shared" si="51"/>
        <v>33.5</v>
      </c>
      <c r="L156" s="125">
        <f t="shared" si="52"/>
        <v>0.29004329004329005</v>
      </c>
      <c r="M156" s="126" t="s">
        <v>538</v>
      </c>
      <c r="N156" s="127">
        <v>42740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37</v>
      </c>
      <c r="B157" s="102">
        <v>42251</v>
      </c>
      <c r="C157" s="102"/>
      <c r="D157" s="103" t="s">
        <v>613</v>
      </c>
      <c r="E157" s="104" t="s">
        <v>562</v>
      </c>
      <c r="F157" s="105">
        <v>226</v>
      </c>
      <c r="G157" s="104"/>
      <c r="H157" s="104">
        <v>292</v>
      </c>
      <c r="I157" s="122">
        <v>292</v>
      </c>
      <c r="J157" s="123" t="s">
        <v>621</v>
      </c>
      <c r="K157" s="124">
        <f t="shared" si="51"/>
        <v>66</v>
      </c>
      <c r="L157" s="125">
        <f t="shared" si="52"/>
        <v>0.29203539823008851</v>
      </c>
      <c r="M157" s="126" t="s">
        <v>538</v>
      </c>
      <c r="N157" s="127">
        <v>42286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38</v>
      </c>
      <c r="B158" s="102">
        <v>42254</v>
      </c>
      <c r="C158" s="102"/>
      <c r="D158" s="103" t="s">
        <v>608</v>
      </c>
      <c r="E158" s="104" t="s">
        <v>562</v>
      </c>
      <c r="F158" s="105">
        <v>232.5</v>
      </c>
      <c r="G158" s="104"/>
      <c r="H158" s="104">
        <v>312.5</v>
      </c>
      <c r="I158" s="122">
        <v>310</v>
      </c>
      <c r="J158" s="123" t="s">
        <v>564</v>
      </c>
      <c r="K158" s="124">
        <f t="shared" si="51"/>
        <v>80</v>
      </c>
      <c r="L158" s="125">
        <f t="shared" si="52"/>
        <v>0.34408602150537637</v>
      </c>
      <c r="M158" s="126" t="s">
        <v>538</v>
      </c>
      <c r="N158" s="127">
        <v>42823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39</v>
      </c>
      <c r="B159" s="102">
        <v>42268</v>
      </c>
      <c r="C159" s="102"/>
      <c r="D159" s="103" t="s">
        <v>622</v>
      </c>
      <c r="E159" s="104" t="s">
        <v>562</v>
      </c>
      <c r="F159" s="105">
        <v>196.5</v>
      </c>
      <c r="G159" s="104"/>
      <c r="H159" s="104">
        <v>238</v>
      </c>
      <c r="I159" s="122">
        <v>238</v>
      </c>
      <c r="J159" s="123" t="s">
        <v>621</v>
      </c>
      <c r="K159" s="124">
        <f t="shared" si="51"/>
        <v>41.5</v>
      </c>
      <c r="L159" s="125">
        <f t="shared" si="52"/>
        <v>0.21119592875318066</v>
      </c>
      <c r="M159" s="126" t="s">
        <v>538</v>
      </c>
      <c r="N159" s="127">
        <v>42291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40</v>
      </c>
      <c r="B160" s="102">
        <v>42271</v>
      </c>
      <c r="C160" s="102"/>
      <c r="D160" s="103" t="s">
        <v>561</v>
      </c>
      <c r="E160" s="104" t="s">
        <v>562</v>
      </c>
      <c r="F160" s="105">
        <v>65</v>
      </c>
      <c r="G160" s="104"/>
      <c r="H160" s="104">
        <v>82</v>
      </c>
      <c r="I160" s="122">
        <v>82</v>
      </c>
      <c r="J160" s="123" t="s">
        <v>621</v>
      </c>
      <c r="K160" s="124">
        <f t="shared" si="51"/>
        <v>17</v>
      </c>
      <c r="L160" s="125">
        <f t="shared" si="52"/>
        <v>0.26153846153846155</v>
      </c>
      <c r="M160" s="126" t="s">
        <v>538</v>
      </c>
      <c r="N160" s="127">
        <v>42578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41</v>
      </c>
      <c r="B161" s="102">
        <v>42291</v>
      </c>
      <c r="C161" s="102"/>
      <c r="D161" s="103" t="s">
        <v>623</v>
      </c>
      <c r="E161" s="104" t="s">
        <v>562</v>
      </c>
      <c r="F161" s="105">
        <v>144</v>
      </c>
      <c r="G161" s="104"/>
      <c r="H161" s="104">
        <v>182.5</v>
      </c>
      <c r="I161" s="122">
        <v>181</v>
      </c>
      <c r="J161" s="123" t="s">
        <v>621</v>
      </c>
      <c r="K161" s="124">
        <f t="shared" si="51"/>
        <v>38.5</v>
      </c>
      <c r="L161" s="125">
        <f t="shared" si="52"/>
        <v>0.2673611111111111</v>
      </c>
      <c r="M161" s="126" t="s">
        <v>538</v>
      </c>
      <c r="N161" s="127">
        <v>42817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42</v>
      </c>
      <c r="B162" s="102">
        <v>42291</v>
      </c>
      <c r="C162" s="102"/>
      <c r="D162" s="103" t="s">
        <v>624</v>
      </c>
      <c r="E162" s="104" t="s">
        <v>562</v>
      </c>
      <c r="F162" s="105">
        <v>264</v>
      </c>
      <c r="G162" s="104"/>
      <c r="H162" s="104">
        <v>311</v>
      </c>
      <c r="I162" s="122">
        <v>311</v>
      </c>
      <c r="J162" s="123" t="s">
        <v>621</v>
      </c>
      <c r="K162" s="124">
        <f t="shared" si="51"/>
        <v>47</v>
      </c>
      <c r="L162" s="125">
        <f t="shared" si="52"/>
        <v>0.17803030303030304</v>
      </c>
      <c r="M162" s="126" t="s">
        <v>538</v>
      </c>
      <c r="N162" s="127">
        <v>42604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43</v>
      </c>
      <c r="B163" s="102">
        <v>42318</v>
      </c>
      <c r="C163" s="102"/>
      <c r="D163" s="103" t="s">
        <v>625</v>
      </c>
      <c r="E163" s="104" t="s">
        <v>539</v>
      </c>
      <c r="F163" s="105">
        <v>549.5</v>
      </c>
      <c r="G163" s="104"/>
      <c r="H163" s="104">
        <v>630</v>
      </c>
      <c r="I163" s="122">
        <v>630</v>
      </c>
      <c r="J163" s="123" t="s">
        <v>621</v>
      </c>
      <c r="K163" s="124">
        <f t="shared" si="51"/>
        <v>80.5</v>
      </c>
      <c r="L163" s="125">
        <f t="shared" si="52"/>
        <v>0.1464968152866242</v>
      </c>
      <c r="M163" s="126" t="s">
        <v>538</v>
      </c>
      <c r="N163" s="127">
        <v>42419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44</v>
      </c>
      <c r="B164" s="102">
        <v>42342</v>
      </c>
      <c r="C164" s="102"/>
      <c r="D164" s="103" t="s">
        <v>626</v>
      </c>
      <c r="E164" s="104" t="s">
        <v>562</v>
      </c>
      <c r="F164" s="105">
        <v>1027.5</v>
      </c>
      <c r="G164" s="104"/>
      <c r="H164" s="104">
        <v>1315</v>
      </c>
      <c r="I164" s="122">
        <v>1250</v>
      </c>
      <c r="J164" s="123" t="s">
        <v>621</v>
      </c>
      <c r="K164" s="124">
        <f t="shared" si="51"/>
        <v>287.5</v>
      </c>
      <c r="L164" s="125">
        <f t="shared" si="52"/>
        <v>0.27980535279805352</v>
      </c>
      <c r="M164" s="126" t="s">
        <v>538</v>
      </c>
      <c r="N164" s="127">
        <v>43244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86">
        <v>45</v>
      </c>
      <c r="B165" s="102">
        <v>42367</v>
      </c>
      <c r="C165" s="102"/>
      <c r="D165" s="103" t="s">
        <v>627</v>
      </c>
      <c r="E165" s="104" t="s">
        <v>562</v>
      </c>
      <c r="F165" s="105">
        <v>465</v>
      </c>
      <c r="G165" s="104"/>
      <c r="H165" s="104">
        <v>540</v>
      </c>
      <c r="I165" s="122">
        <v>540</v>
      </c>
      <c r="J165" s="123" t="s">
        <v>621</v>
      </c>
      <c r="K165" s="124">
        <f t="shared" si="51"/>
        <v>75</v>
      </c>
      <c r="L165" s="125">
        <f t="shared" si="52"/>
        <v>0.16129032258064516</v>
      </c>
      <c r="M165" s="126" t="s">
        <v>538</v>
      </c>
      <c r="N165" s="127">
        <v>42530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46</v>
      </c>
      <c r="B166" s="102">
        <v>42380</v>
      </c>
      <c r="C166" s="102"/>
      <c r="D166" s="103" t="s">
        <v>371</v>
      </c>
      <c r="E166" s="104" t="s">
        <v>539</v>
      </c>
      <c r="F166" s="105">
        <v>81</v>
      </c>
      <c r="G166" s="104"/>
      <c r="H166" s="104">
        <v>110</v>
      </c>
      <c r="I166" s="122">
        <v>110</v>
      </c>
      <c r="J166" s="123" t="s">
        <v>621</v>
      </c>
      <c r="K166" s="124">
        <f t="shared" si="51"/>
        <v>29</v>
      </c>
      <c r="L166" s="125">
        <f t="shared" si="52"/>
        <v>0.35802469135802467</v>
      </c>
      <c r="M166" s="126" t="s">
        <v>538</v>
      </c>
      <c r="N166" s="127">
        <v>42745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47</v>
      </c>
      <c r="B167" s="102">
        <v>42382</v>
      </c>
      <c r="C167" s="102"/>
      <c r="D167" s="103" t="s">
        <v>628</v>
      </c>
      <c r="E167" s="104" t="s">
        <v>539</v>
      </c>
      <c r="F167" s="105">
        <v>417.5</v>
      </c>
      <c r="G167" s="104"/>
      <c r="H167" s="104">
        <v>547</v>
      </c>
      <c r="I167" s="122">
        <v>535</v>
      </c>
      <c r="J167" s="123" t="s">
        <v>621</v>
      </c>
      <c r="K167" s="124">
        <f t="shared" si="51"/>
        <v>129.5</v>
      </c>
      <c r="L167" s="125">
        <f t="shared" si="52"/>
        <v>0.31017964071856285</v>
      </c>
      <c r="M167" s="126" t="s">
        <v>538</v>
      </c>
      <c r="N167" s="127">
        <v>42578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48</v>
      </c>
      <c r="B168" s="102">
        <v>42408</v>
      </c>
      <c r="C168" s="102"/>
      <c r="D168" s="103" t="s">
        <v>629</v>
      </c>
      <c r="E168" s="104" t="s">
        <v>562</v>
      </c>
      <c r="F168" s="105">
        <v>650</v>
      </c>
      <c r="G168" s="104"/>
      <c r="H168" s="104">
        <v>800</v>
      </c>
      <c r="I168" s="122">
        <v>800</v>
      </c>
      <c r="J168" s="123" t="s">
        <v>621</v>
      </c>
      <c r="K168" s="124">
        <f t="shared" si="51"/>
        <v>150</v>
      </c>
      <c r="L168" s="125">
        <f t="shared" si="52"/>
        <v>0.23076923076923078</v>
      </c>
      <c r="M168" s="126" t="s">
        <v>538</v>
      </c>
      <c r="N168" s="127">
        <v>43154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49</v>
      </c>
      <c r="B169" s="102">
        <v>42433</v>
      </c>
      <c r="C169" s="102"/>
      <c r="D169" s="103" t="s">
        <v>193</v>
      </c>
      <c r="E169" s="104" t="s">
        <v>562</v>
      </c>
      <c r="F169" s="105">
        <v>437.5</v>
      </c>
      <c r="G169" s="104"/>
      <c r="H169" s="104">
        <v>504.5</v>
      </c>
      <c r="I169" s="122">
        <v>522</v>
      </c>
      <c r="J169" s="123" t="s">
        <v>630</v>
      </c>
      <c r="K169" s="124">
        <f t="shared" si="51"/>
        <v>67</v>
      </c>
      <c r="L169" s="125">
        <f t="shared" si="52"/>
        <v>0.15314285714285714</v>
      </c>
      <c r="M169" s="126" t="s">
        <v>538</v>
      </c>
      <c r="N169" s="127">
        <v>42480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50</v>
      </c>
      <c r="B170" s="102">
        <v>42438</v>
      </c>
      <c r="C170" s="102"/>
      <c r="D170" s="103" t="s">
        <v>631</v>
      </c>
      <c r="E170" s="104" t="s">
        <v>562</v>
      </c>
      <c r="F170" s="105">
        <v>189.5</v>
      </c>
      <c r="G170" s="104"/>
      <c r="H170" s="104">
        <v>218</v>
      </c>
      <c r="I170" s="122">
        <v>218</v>
      </c>
      <c r="J170" s="123" t="s">
        <v>621</v>
      </c>
      <c r="K170" s="124">
        <f t="shared" si="51"/>
        <v>28.5</v>
      </c>
      <c r="L170" s="125">
        <f t="shared" si="52"/>
        <v>0.15039577836411611</v>
      </c>
      <c r="M170" s="126" t="s">
        <v>538</v>
      </c>
      <c r="N170" s="127">
        <v>43034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323">
        <v>51</v>
      </c>
      <c r="B171" s="111">
        <v>42471</v>
      </c>
      <c r="C171" s="111"/>
      <c r="D171" s="112" t="s">
        <v>632</v>
      </c>
      <c r="E171" s="113" t="s">
        <v>562</v>
      </c>
      <c r="F171" s="114">
        <v>36.5</v>
      </c>
      <c r="G171" s="115"/>
      <c r="H171" s="115">
        <v>15.85</v>
      </c>
      <c r="I171" s="115">
        <v>60</v>
      </c>
      <c r="J171" s="134" t="s">
        <v>633</v>
      </c>
      <c r="K171" s="130">
        <f t="shared" si="51"/>
        <v>-20.65</v>
      </c>
      <c r="L171" s="159">
        <f t="shared" si="52"/>
        <v>-0.5657534246575342</v>
      </c>
      <c r="M171" s="132" t="s">
        <v>602</v>
      </c>
      <c r="N171" s="160">
        <v>43627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6">
        <v>52</v>
      </c>
      <c r="B172" s="102">
        <v>42472</v>
      </c>
      <c r="C172" s="102"/>
      <c r="D172" s="103" t="s">
        <v>634</v>
      </c>
      <c r="E172" s="104" t="s">
        <v>562</v>
      </c>
      <c r="F172" s="105">
        <v>93</v>
      </c>
      <c r="G172" s="104"/>
      <c r="H172" s="104">
        <v>149</v>
      </c>
      <c r="I172" s="122">
        <v>140</v>
      </c>
      <c r="J172" s="137" t="s">
        <v>635</v>
      </c>
      <c r="K172" s="124">
        <f t="shared" si="51"/>
        <v>56</v>
      </c>
      <c r="L172" s="125">
        <f t="shared" si="52"/>
        <v>0.60215053763440862</v>
      </c>
      <c r="M172" s="126" t="s">
        <v>538</v>
      </c>
      <c r="N172" s="127">
        <v>42740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53</v>
      </c>
      <c r="B173" s="102">
        <v>42472</v>
      </c>
      <c r="C173" s="102"/>
      <c r="D173" s="103" t="s">
        <v>636</v>
      </c>
      <c r="E173" s="104" t="s">
        <v>562</v>
      </c>
      <c r="F173" s="105">
        <v>130</v>
      </c>
      <c r="G173" s="104"/>
      <c r="H173" s="104">
        <v>150</v>
      </c>
      <c r="I173" s="122" t="s">
        <v>637</v>
      </c>
      <c r="J173" s="123" t="s">
        <v>621</v>
      </c>
      <c r="K173" s="124">
        <f t="shared" si="51"/>
        <v>20</v>
      </c>
      <c r="L173" s="125">
        <f t="shared" si="52"/>
        <v>0.15384615384615385</v>
      </c>
      <c r="M173" s="126" t="s">
        <v>538</v>
      </c>
      <c r="N173" s="127">
        <v>42564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54</v>
      </c>
      <c r="B174" s="102">
        <v>42473</v>
      </c>
      <c r="C174" s="102"/>
      <c r="D174" s="103" t="s">
        <v>341</v>
      </c>
      <c r="E174" s="104" t="s">
        <v>562</v>
      </c>
      <c r="F174" s="105">
        <v>196</v>
      </c>
      <c r="G174" s="104"/>
      <c r="H174" s="104">
        <v>299</v>
      </c>
      <c r="I174" s="122">
        <v>299</v>
      </c>
      <c r="J174" s="123" t="s">
        <v>621</v>
      </c>
      <c r="K174" s="124">
        <v>103</v>
      </c>
      <c r="L174" s="125">
        <v>0.52551020408163296</v>
      </c>
      <c r="M174" s="126" t="s">
        <v>538</v>
      </c>
      <c r="N174" s="127">
        <v>42620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55</v>
      </c>
      <c r="B175" s="102">
        <v>42473</v>
      </c>
      <c r="C175" s="102"/>
      <c r="D175" s="103" t="s">
        <v>695</v>
      </c>
      <c r="E175" s="104" t="s">
        <v>562</v>
      </c>
      <c r="F175" s="105">
        <v>88</v>
      </c>
      <c r="G175" s="104"/>
      <c r="H175" s="104">
        <v>103</v>
      </c>
      <c r="I175" s="122">
        <v>103</v>
      </c>
      <c r="J175" s="123" t="s">
        <v>621</v>
      </c>
      <c r="K175" s="124">
        <v>15</v>
      </c>
      <c r="L175" s="125">
        <v>0.170454545454545</v>
      </c>
      <c r="M175" s="126" t="s">
        <v>538</v>
      </c>
      <c r="N175" s="127">
        <v>42530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56</v>
      </c>
      <c r="B176" s="102">
        <v>42492</v>
      </c>
      <c r="C176" s="102"/>
      <c r="D176" s="103" t="s">
        <v>638</v>
      </c>
      <c r="E176" s="104" t="s">
        <v>562</v>
      </c>
      <c r="F176" s="105">
        <v>127.5</v>
      </c>
      <c r="G176" s="104"/>
      <c r="H176" s="104">
        <v>148</v>
      </c>
      <c r="I176" s="122" t="s">
        <v>639</v>
      </c>
      <c r="J176" s="123" t="s">
        <v>621</v>
      </c>
      <c r="K176" s="124">
        <f>H176-F176</f>
        <v>20.5</v>
      </c>
      <c r="L176" s="125">
        <f>K176/F176</f>
        <v>0.16078431372549021</v>
      </c>
      <c r="M176" s="126" t="s">
        <v>538</v>
      </c>
      <c r="N176" s="127">
        <v>42564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6">
        <v>57</v>
      </c>
      <c r="B177" s="102">
        <v>42493</v>
      </c>
      <c r="C177" s="102"/>
      <c r="D177" s="103" t="s">
        <v>640</v>
      </c>
      <c r="E177" s="104" t="s">
        <v>562</v>
      </c>
      <c r="F177" s="105">
        <v>675</v>
      </c>
      <c r="G177" s="104"/>
      <c r="H177" s="104">
        <v>815</v>
      </c>
      <c r="I177" s="122" t="s">
        <v>641</v>
      </c>
      <c r="J177" s="123" t="s">
        <v>621</v>
      </c>
      <c r="K177" s="124">
        <f>H177-F177</f>
        <v>140</v>
      </c>
      <c r="L177" s="125">
        <f>K177/F177</f>
        <v>0.2074074074074074</v>
      </c>
      <c r="M177" s="126" t="s">
        <v>538</v>
      </c>
      <c r="N177" s="127">
        <v>43154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7">
        <v>58</v>
      </c>
      <c r="B178" s="106">
        <v>42522</v>
      </c>
      <c r="C178" s="106"/>
      <c r="D178" s="107" t="s">
        <v>696</v>
      </c>
      <c r="E178" s="108" t="s">
        <v>562</v>
      </c>
      <c r="F178" s="109">
        <v>500</v>
      </c>
      <c r="G178" s="109"/>
      <c r="H178" s="110">
        <v>232.5</v>
      </c>
      <c r="I178" s="128" t="s">
        <v>697</v>
      </c>
      <c r="J178" s="129" t="s">
        <v>698</v>
      </c>
      <c r="K178" s="130">
        <f>H178-F178</f>
        <v>-267.5</v>
      </c>
      <c r="L178" s="131">
        <f>K178/F178</f>
        <v>-0.53500000000000003</v>
      </c>
      <c r="M178" s="132" t="s">
        <v>602</v>
      </c>
      <c r="N178" s="133">
        <v>43735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6">
        <v>59</v>
      </c>
      <c r="B179" s="102">
        <v>42527</v>
      </c>
      <c r="C179" s="102"/>
      <c r="D179" s="103" t="s">
        <v>642</v>
      </c>
      <c r="E179" s="104" t="s">
        <v>562</v>
      </c>
      <c r="F179" s="105">
        <v>110</v>
      </c>
      <c r="G179" s="104"/>
      <c r="H179" s="104">
        <v>126.5</v>
      </c>
      <c r="I179" s="122">
        <v>125</v>
      </c>
      <c r="J179" s="123" t="s">
        <v>571</v>
      </c>
      <c r="K179" s="124">
        <f>H179-F179</f>
        <v>16.5</v>
      </c>
      <c r="L179" s="125">
        <f>K179/F179</f>
        <v>0.15</v>
      </c>
      <c r="M179" s="126" t="s">
        <v>538</v>
      </c>
      <c r="N179" s="127">
        <v>42552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60</v>
      </c>
      <c r="B180" s="102">
        <v>42538</v>
      </c>
      <c r="C180" s="102"/>
      <c r="D180" s="103" t="s">
        <v>643</v>
      </c>
      <c r="E180" s="104" t="s">
        <v>562</v>
      </c>
      <c r="F180" s="105">
        <v>44</v>
      </c>
      <c r="G180" s="104"/>
      <c r="H180" s="104">
        <v>69.5</v>
      </c>
      <c r="I180" s="122">
        <v>69.5</v>
      </c>
      <c r="J180" s="123" t="s">
        <v>644</v>
      </c>
      <c r="K180" s="124">
        <f>H180-F180</f>
        <v>25.5</v>
      </c>
      <c r="L180" s="125">
        <f>K180/F180</f>
        <v>0.57954545454545459</v>
      </c>
      <c r="M180" s="126" t="s">
        <v>538</v>
      </c>
      <c r="N180" s="127">
        <v>42977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61</v>
      </c>
      <c r="B181" s="102">
        <v>42549</v>
      </c>
      <c r="C181" s="102"/>
      <c r="D181" s="144" t="s">
        <v>699</v>
      </c>
      <c r="E181" s="104" t="s">
        <v>562</v>
      </c>
      <c r="F181" s="105">
        <v>262.5</v>
      </c>
      <c r="G181" s="104"/>
      <c r="H181" s="104">
        <v>340</v>
      </c>
      <c r="I181" s="122">
        <v>333</v>
      </c>
      <c r="J181" s="123" t="s">
        <v>700</v>
      </c>
      <c r="K181" s="124">
        <v>77.5</v>
      </c>
      <c r="L181" s="125">
        <v>0.29523809523809502</v>
      </c>
      <c r="M181" s="126" t="s">
        <v>538</v>
      </c>
      <c r="N181" s="127">
        <v>43017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62</v>
      </c>
      <c r="B182" s="102">
        <v>42549</v>
      </c>
      <c r="C182" s="102"/>
      <c r="D182" s="144" t="s">
        <v>701</v>
      </c>
      <c r="E182" s="104" t="s">
        <v>562</v>
      </c>
      <c r="F182" s="105">
        <v>840</v>
      </c>
      <c r="G182" s="104"/>
      <c r="H182" s="104">
        <v>1230</v>
      </c>
      <c r="I182" s="122">
        <v>1230</v>
      </c>
      <c r="J182" s="123" t="s">
        <v>621</v>
      </c>
      <c r="K182" s="124">
        <v>390</v>
      </c>
      <c r="L182" s="125">
        <v>0.46428571428571402</v>
      </c>
      <c r="M182" s="126" t="s">
        <v>538</v>
      </c>
      <c r="N182" s="127">
        <v>42649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324">
        <v>63</v>
      </c>
      <c r="B183" s="139">
        <v>42556</v>
      </c>
      <c r="C183" s="139"/>
      <c r="D183" s="140" t="s">
        <v>645</v>
      </c>
      <c r="E183" s="141" t="s">
        <v>562</v>
      </c>
      <c r="F183" s="142">
        <v>395</v>
      </c>
      <c r="G183" s="143"/>
      <c r="H183" s="143">
        <f>(468.5+342.5)/2</f>
        <v>405.5</v>
      </c>
      <c r="I183" s="143">
        <v>510</v>
      </c>
      <c r="J183" s="161" t="s">
        <v>646</v>
      </c>
      <c r="K183" s="162">
        <f t="shared" ref="K183:K189" si="53">H183-F183</f>
        <v>10.5</v>
      </c>
      <c r="L183" s="163">
        <f t="shared" ref="L183:L189" si="54">K183/F183</f>
        <v>2.6582278481012658E-2</v>
      </c>
      <c r="M183" s="164" t="s">
        <v>647</v>
      </c>
      <c r="N183" s="165">
        <v>43606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7">
        <v>64</v>
      </c>
      <c r="B184" s="106">
        <v>42584</v>
      </c>
      <c r="C184" s="106"/>
      <c r="D184" s="107" t="s">
        <v>648</v>
      </c>
      <c r="E184" s="108" t="s">
        <v>539</v>
      </c>
      <c r="F184" s="109">
        <f>169.5-12.8</f>
        <v>156.69999999999999</v>
      </c>
      <c r="G184" s="109"/>
      <c r="H184" s="110">
        <v>77</v>
      </c>
      <c r="I184" s="128" t="s">
        <v>649</v>
      </c>
      <c r="J184" s="340" t="s">
        <v>773</v>
      </c>
      <c r="K184" s="130">
        <f t="shared" si="53"/>
        <v>-79.699999999999989</v>
      </c>
      <c r="L184" s="131">
        <f t="shared" si="54"/>
        <v>-0.50861518825781749</v>
      </c>
      <c r="M184" s="132" t="s">
        <v>602</v>
      </c>
      <c r="N184" s="133">
        <v>43522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7">
        <v>65</v>
      </c>
      <c r="B185" s="106">
        <v>42586</v>
      </c>
      <c r="C185" s="106"/>
      <c r="D185" s="107" t="s">
        <v>650</v>
      </c>
      <c r="E185" s="108" t="s">
        <v>562</v>
      </c>
      <c r="F185" s="109">
        <v>400</v>
      </c>
      <c r="G185" s="109"/>
      <c r="H185" s="110">
        <v>305</v>
      </c>
      <c r="I185" s="128">
        <v>475</v>
      </c>
      <c r="J185" s="129" t="s">
        <v>651</v>
      </c>
      <c r="K185" s="130">
        <f t="shared" si="53"/>
        <v>-95</v>
      </c>
      <c r="L185" s="131">
        <f t="shared" si="54"/>
        <v>-0.23749999999999999</v>
      </c>
      <c r="M185" s="132" t="s">
        <v>602</v>
      </c>
      <c r="N185" s="133">
        <v>43606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66</v>
      </c>
      <c r="B186" s="102">
        <v>42593</v>
      </c>
      <c r="C186" s="102"/>
      <c r="D186" s="103" t="s">
        <v>652</v>
      </c>
      <c r="E186" s="104" t="s">
        <v>562</v>
      </c>
      <c r="F186" s="105">
        <v>86.5</v>
      </c>
      <c r="G186" s="104"/>
      <c r="H186" s="104">
        <v>130</v>
      </c>
      <c r="I186" s="122">
        <v>130</v>
      </c>
      <c r="J186" s="137" t="s">
        <v>653</v>
      </c>
      <c r="K186" s="124">
        <f t="shared" si="53"/>
        <v>43.5</v>
      </c>
      <c r="L186" s="125">
        <f t="shared" si="54"/>
        <v>0.50289017341040465</v>
      </c>
      <c r="M186" s="126" t="s">
        <v>538</v>
      </c>
      <c r="N186" s="127">
        <v>43091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7">
        <v>67</v>
      </c>
      <c r="B187" s="106">
        <v>42600</v>
      </c>
      <c r="C187" s="106"/>
      <c r="D187" s="107" t="s">
        <v>363</v>
      </c>
      <c r="E187" s="108" t="s">
        <v>562</v>
      </c>
      <c r="F187" s="109">
        <v>133.5</v>
      </c>
      <c r="G187" s="109"/>
      <c r="H187" s="110">
        <v>126.5</v>
      </c>
      <c r="I187" s="128">
        <v>178</v>
      </c>
      <c r="J187" s="129" t="s">
        <v>654</v>
      </c>
      <c r="K187" s="130">
        <f t="shared" si="53"/>
        <v>-7</v>
      </c>
      <c r="L187" s="131">
        <f t="shared" si="54"/>
        <v>-5.2434456928838954E-2</v>
      </c>
      <c r="M187" s="132" t="s">
        <v>602</v>
      </c>
      <c r="N187" s="133">
        <v>42615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68</v>
      </c>
      <c r="B188" s="102">
        <v>42613</v>
      </c>
      <c r="C188" s="102"/>
      <c r="D188" s="103" t="s">
        <v>655</v>
      </c>
      <c r="E188" s="104" t="s">
        <v>562</v>
      </c>
      <c r="F188" s="105">
        <v>560</v>
      </c>
      <c r="G188" s="104"/>
      <c r="H188" s="104">
        <v>725</v>
      </c>
      <c r="I188" s="122">
        <v>725</v>
      </c>
      <c r="J188" s="123" t="s">
        <v>564</v>
      </c>
      <c r="K188" s="124">
        <f t="shared" si="53"/>
        <v>165</v>
      </c>
      <c r="L188" s="125">
        <f t="shared" si="54"/>
        <v>0.29464285714285715</v>
      </c>
      <c r="M188" s="126" t="s">
        <v>538</v>
      </c>
      <c r="N188" s="127">
        <v>42456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69</v>
      </c>
      <c r="B189" s="102">
        <v>42614</v>
      </c>
      <c r="C189" s="102"/>
      <c r="D189" s="103" t="s">
        <v>656</v>
      </c>
      <c r="E189" s="104" t="s">
        <v>562</v>
      </c>
      <c r="F189" s="105">
        <v>160.5</v>
      </c>
      <c r="G189" s="104"/>
      <c r="H189" s="104">
        <v>210</v>
      </c>
      <c r="I189" s="122">
        <v>210</v>
      </c>
      <c r="J189" s="123" t="s">
        <v>564</v>
      </c>
      <c r="K189" s="124">
        <f t="shared" si="53"/>
        <v>49.5</v>
      </c>
      <c r="L189" s="125">
        <f t="shared" si="54"/>
        <v>0.30841121495327101</v>
      </c>
      <c r="M189" s="126" t="s">
        <v>538</v>
      </c>
      <c r="N189" s="127">
        <v>42871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70</v>
      </c>
      <c r="B190" s="102">
        <v>42646</v>
      </c>
      <c r="C190" s="102"/>
      <c r="D190" s="144" t="s">
        <v>382</v>
      </c>
      <c r="E190" s="104" t="s">
        <v>562</v>
      </c>
      <c r="F190" s="105">
        <v>430</v>
      </c>
      <c r="G190" s="104"/>
      <c r="H190" s="104">
        <v>596</v>
      </c>
      <c r="I190" s="122">
        <v>575</v>
      </c>
      <c r="J190" s="123" t="s">
        <v>702</v>
      </c>
      <c r="K190" s="124">
        <v>166</v>
      </c>
      <c r="L190" s="125">
        <v>0.38604651162790699</v>
      </c>
      <c r="M190" s="126" t="s">
        <v>538</v>
      </c>
      <c r="N190" s="127">
        <v>42769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6">
        <v>71</v>
      </c>
      <c r="B191" s="102">
        <v>42657</v>
      </c>
      <c r="C191" s="102"/>
      <c r="D191" s="103" t="s">
        <v>657</v>
      </c>
      <c r="E191" s="104" t="s">
        <v>562</v>
      </c>
      <c r="F191" s="105">
        <v>280</v>
      </c>
      <c r="G191" s="104"/>
      <c r="H191" s="104">
        <v>345</v>
      </c>
      <c r="I191" s="122">
        <v>345</v>
      </c>
      <c r="J191" s="123" t="s">
        <v>564</v>
      </c>
      <c r="K191" s="124">
        <f t="shared" ref="K191:K196" si="55">H191-F191</f>
        <v>65</v>
      </c>
      <c r="L191" s="125">
        <f>K191/F191</f>
        <v>0.23214285714285715</v>
      </c>
      <c r="M191" s="126" t="s">
        <v>538</v>
      </c>
      <c r="N191" s="127">
        <v>42814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72</v>
      </c>
      <c r="B192" s="102">
        <v>42657</v>
      </c>
      <c r="C192" s="102"/>
      <c r="D192" s="103" t="s">
        <v>658</v>
      </c>
      <c r="E192" s="104" t="s">
        <v>562</v>
      </c>
      <c r="F192" s="105">
        <v>245</v>
      </c>
      <c r="G192" s="104"/>
      <c r="H192" s="104">
        <v>325.5</v>
      </c>
      <c r="I192" s="122">
        <v>330</v>
      </c>
      <c r="J192" s="123" t="s">
        <v>659</v>
      </c>
      <c r="K192" s="124">
        <f t="shared" si="55"/>
        <v>80.5</v>
      </c>
      <c r="L192" s="125">
        <f>K192/F192</f>
        <v>0.32857142857142857</v>
      </c>
      <c r="M192" s="126" t="s">
        <v>538</v>
      </c>
      <c r="N192" s="127">
        <v>42769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73</v>
      </c>
      <c r="B193" s="102">
        <v>42660</v>
      </c>
      <c r="C193" s="102"/>
      <c r="D193" s="103" t="s">
        <v>337</v>
      </c>
      <c r="E193" s="104" t="s">
        <v>562</v>
      </c>
      <c r="F193" s="105">
        <v>125</v>
      </c>
      <c r="G193" s="104"/>
      <c r="H193" s="104">
        <v>160</v>
      </c>
      <c r="I193" s="122">
        <v>160</v>
      </c>
      <c r="J193" s="123" t="s">
        <v>621</v>
      </c>
      <c r="K193" s="124">
        <f t="shared" si="55"/>
        <v>35</v>
      </c>
      <c r="L193" s="125">
        <v>0.28000000000000003</v>
      </c>
      <c r="M193" s="126" t="s">
        <v>538</v>
      </c>
      <c r="N193" s="127">
        <v>42803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74</v>
      </c>
      <c r="B194" s="102">
        <v>42660</v>
      </c>
      <c r="C194" s="102"/>
      <c r="D194" s="103" t="s">
        <v>441</v>
      </c>
      <c r="E194" s="104" t="s">
        <v>562</v>
      </c>
      <c r="F194" s="105">
        <v>114</v>
      </c>
      <c r="G194" s="104"/>
      <c r="H194" s="104">
        <v>145</v>
      </c>
      <c r="I194" s="122">
        <v>145</v>
      </c>
      <c r="J194" s="123" t="s">
        <v>621</v>
      </c>
      <c r="K194" s="124">
        <f t="shared" si="55"/>
        <v>31</v>
      </c>
      <c r="L194" s="125">
        <f>K194/F194</f>
        <v>0.27192982456140352</v>
      </c>
      <c r="M194" s="126" t="s">
        <v>538</v>
      </c>
      <c r="N194" s="127">
        <v>42859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75</v>
      </c>
      <c r="B195" s="102">
        <v>42660</v>
      </c>
      <c r="C195" s="102"/>
      <c r="D195" s="103" t="s">
        <v>660</v>
      </c>
      <c r="E195" s="104" t="s">
        <v>562</v>
      </c>
      <c r="F195" s="105">
        <v>212</v>
      </c>
      <c r="G195" s="104"/>
      <c r="H195" s="104">
        <v>280</v>
      </c>
      <c r="I195" s="122">
        <v>276</v>
      </c>
      <c r="J195" s="123" t="s">
        <v>661</v>
      </c>
      <c r="K195" s="124">
        <f t="shared" si="55"/>
        <v>68</v>
      </c>
      <c r="L195" s="125">
        <f>K195/F195</f>
        <v>0.32075471698113206</v>
      </c>
      <c r="M195" s="126" t="s">
        <v>538</v>
      </c>
      <c r="N195" s="127">
        <v>42858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76</v>
      </c>
      <c r="B196" s="102">
        <v>42678</v>
      </c>
      <c r="C196" s="102"/>
      <c r="D196" s="103" t="s">
        <v>149</v>
      </c>
      <c r="E196" s="104" t="s">
        <v>562</v>
      </c>
      <c r="F196" s="105">
        <v>155</v>
      </c>
      <c r="G196" s="104"/>
      <c r="H196" s="104">
        <v>210</v>
      </c>
      <c r="I196" s="122">
        <v>210</v>
      </c>
      <c r="J196" s="123" t="s">
        <v>662</v>
      </c>
      <c r="K196" s="124">
        <f t="shared" si="55"/>
        <v>55</v>
      </c>
      <c r="L196" s="125">
        <f>K196/F196</f>
        <v>0.35483870967741937</v>
      </c>
      <c r="M196" s="126" t="s">
        <v>538</v>
      </c>
      <c r="N196" s="127">
        <v>42944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7">
        <v>77</v>
      </c>
      <c r="B197" s="106">
        <v>42710</v>
      </c>
      <c r="C197" s="106"/>
      <c r="D197" s="107" t="s">
        <v>703</v>
      </c>
      <c r="E197" s="108" t="s">
        <v>562</v>
      </c>
      <c r="F197" s="109">
        <v>150.5</v>
      </c>
      <c r="G197" s="109"/>
      <c r="H197" s="110">
        <v>72.5</v>
      </c>
      <c r="I197" s="128">
        <v>174</v>
      </c>
      <c r="J197" s="129" t="s">
        <v>704</v>
      </c>
      <c r="K197" s="130">
        <v>-78</v>
      </c>
      <c r="L197" s="131">
        <v>-0.51827242524916906</v>
      </c>
      <c r="M197" s="132" t="s">
        <v>602</v>
      </c>
      <c r="N197" s="133">
        <v>43333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78</v>
      </c>
      <c r="B198" s="102">
        <v>42712</v>
      </c>
      <c r="C198" s="102"/>
      <c r="D198" s="103" t="s">
        <v>123</v>
      </c>
      <c r="E198" s="104" t="s">
        <v>562</v>
      </c>
      <c r="F198" s="105">
        <v>380</v>
      </c>
      <c r="G198" s="104"/>
      <c r="H198" s="104">
        <v>478</v>
      </c>
      <c r="I198" s="122">
        <v>468</v>
      </c>
      <c r="J198" s="123" t="s">
        <v>621</v>
      </c>
      <c r="K198" s="124">
        <f>H198-F198</f>
        <v>98</v>
      </c>
      <c r="L198" s="125">
        <f>K198/F198</f>
        <v>0.25789473684210529</v>
      </c>
      <c r="M198" s="126" t="s">
        <v>538</v>
      </c>
      <c r="N198" s="127">
        <v>43025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79</v>
      </c>
      <c r="B199" s="102">
        <v>42734</v>
      </c>
      <c r="C199" s="102"/>
      <c r="D199" s="103" t="s">
        <v>244</v>
      </c>
      <c r="E199" s="104" t="s">
        <v>562</v>
      </c>
      <c r="F199" s="105">
        <v>305</v>
      </c>
      <c r="G199" s="104"/>
      <c r="H199" s="104">
        <v>375</v>
      </c>
      <c r="I199" s="122">
        <v>375</v>
      </c>
      <c r="J199" s="123" t="s">
        <v>621</v>
      </c>
      <c r="K199" s="124">
        <f>H199-F199</f>
        <v>70</v>
      </c>
      <c r="L199" s="125">
        <f>K199/F199</f>
        <v>0.22950819672131148</v>
      </c>
      <c r="M199" s="126" t="s">
        <v>538</v>
      </c>
      <c r="N199" s="127">
        <v>42768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80</v>
      </c>
      <c r="B200" s="102">
        <v>42739</v>
      </c>
      <c r="C200" s="102"/>
      <c r="D200" s="103" t="s">
        <v>339</v>
      </c>
      <c r="E200" s="104" t="s">
        <v>562</v>
      </c>
      <c r="F200" s="105">
        <v>99.5</v>
      </c>
      <c r="G200" s="104"/>
      <c r="H200" s="104">
        <v>158</v>
      </c>
      <c r="I200" s="122">
        <v>158</v>
      </c>
      <c r="J200" s="123" t="s">
        <v>621</v>
      </c>
      <c r="K200" s="124">
        <f>H200-F200</f>
        <v>58.5</v>
      </c>
      <c r="L200" s="125">
        <f>K200/F200</f>
        <v>0.5879396984924623</v>
      </c>
      <c r="M200" s="126" t="s">
        <v>538</v>
      </c>
      <c r="N200" s="127">
        <v>42898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6">
        <v>81</v>
      </c>
      <c r="B201" s="102">
        <v>42739</v>
      </c>
      <c r="C201" s="102"/>
      <c r="D201" s="103" t="s">
        <v>339</v>
      </c>
      <c r="E201" s="104" t="s">
        <v>562</v>
      </c>
      <c r="F201" s="105">
        <v>99.5</v>
      </c>
      <c r="G201" s="104"/>
      <c r="H201" s="104">
        <v>158</v>
      </c>
      <c r="I201" s="122">
        <v>158</v>
      </c>
      <c r="J201" s="123" t="s">
        <v>621</v>
      </c>
      <c r="K201" s="124">
        <v>58.5</v>
      </c>
      <c r="L201" s="125">
        <v>0.58793969849246197</v>
      </c>
      <c r="M201" s="126" t="s">
        <v>538</v>
      </c>
      <c r="N201" s="127">
        <v>42898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82</v>
      </c>
      <c r="B202" s="102">
        <v>42786</v>
      </c>
      <c r="C202" s="102"/>
      <c r="D202" s="103" t="s">
        <v>166</v>
      </c>
      <c r="E202" s="104" t="s">
        <v>562</v>
      </c>
      <c r="F202" s="105">
        <v>140.5</v>
      </c>
      <c r="G202" s="104"/>
      <c r="H202" s="104">
        <v>220</v>
      </c>
      <c r="I202" s="122">
        <v>220</v>
      </c>
      <c r="J202" s="123" t="s">
        <v>621</v>
      </c>
      <c r="K202" s="124">
        <f>H202-F202</f>
        <v>79.5</v>
      </c>
      <c r="L202" s="125">
        <f>K202/F202</f>
        <v>0.5658362989323843</v>
      </c>
      <c r="M202" s="126" t="s">
        <v>538</v>
      </c>
      <c r="N202" s="127">
        <v>42864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83</v>
      </c>
      <c r="B203" s="102">
        <v>42786</v>
      </c>
      <c r="C203" s="102"/>
      <c r="D203" s="103" t="s">
        <v>705</v>
      </c>
      <c r="E203" s="104" t="s">
        <v>562</v>
      </c>
      <c r="F203" s="105">
        <v>202.5</v>
      </c>
      <c r="G203" s="104"/>
      <c r="H203" s="104">
        <v>234</v>
      </c>
      <c r="I203" s="122">
        <v>234</v>
      </c>
      <c r="J203" s="123" t="s">
        <v>621</v>
      </c>
      <c r="K203" s="124">
        <v>31.5</v>
      </c>
      <c r="L203" s="125">
        <v>0.155555555555556</v>
      </c>
      <c r="M203" s="126" t="s">
        <v>538</v>
      </c>
      <c r="N203" s="127">
        <v>42836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84</v>
      </c>
      <c r="B204" s="102">
        <v>42818</v>
      </c>
      <c r="C204" s="102"/>
      <c r="D204" s="103" t="s">
        <v>499</v>
      </c>
      <c r="E204" s="104" t="s">
        <v>562</v>
      </c>
      <c r="F204" s="105">
        <v>300.5</v>
      </c>
      <c r="G204" s="104"/>
      <c r="H204" s="104">
        <v>417.5</v>
      </c>
      <c r="I204" s="122">
        <v>420</v>
      </c>
      <c r="J204" s="123" t="s">
        <v>663</v>
      </c>
      <c r="K204" s="124">
        <f>H204-F204</f>
        <v>117</v>
      </c>
      <c r="L204" s="125">
        <f>K204/F204</f>
        <v>0.38935108153078202</v>
      </c>
      <c r="M204" s="126" t="s">
        <v>538</v>
      </c>
      <c r="N204" s="127">
        <v>43070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85</v>
      </c>
      <c r="B205" s="102">
        <v>42818</v>
      </c>
      <c r="C205" s="102"/>
      <c r="D205" s="103" t="s">
        <v>701</v>
      </c>
      <c r="E205" s="104" t="s">
        <v>562</v>
      </c>
      <c r="F205" s="105">
        <v>850</v>
      </c>
      <c r="G205" s="104"/>
      <c r="H205" s="104">
        <v>1042.5</v>
      </c>
      <c r="I205" s="122">
        <v>1023</v>
      </c>
      <c r="J205" s="123" t="s">
        <v>706</v>
      </c>
      <c r="K205" s="124">
        <v>192.5</v>
      </c>
      <c r="L205" s="125">
        <v>0.22647058823529401</v>
      </c>
      <c r="M205" s="126" t="s">
        <v>538</v>
      </c>
      <c r="N205" s="127">
        <v>42830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6">
        <v>86</v>
      </c>
      <c r="B206" s="102">
        <v>42830</v>
      </c>
      <c r="C206" s="102"/>
      <c r="D206" s="103" t="s">
        <v>455</v>
      </c>
      <c r="E206" s="104" t="s">
        <v>562</v>
      </c>
      <c r="F206" s="105">
        <v>785</v>
      </c>
      <c r="G206" s="104"/>
      <c r="H206" s="104">
        <v>930</v>
      </c>
      <c r="I206" s="122">
        <v>920</v>
      </c>
      <c r="J206" s="123" t="s">
        <v>664</v>
      </c>
      <c r="K206" s="124">
        <f>H206-F206</f>
        <v>145</v>
      </c>
      <c r="L206" s="125">
        <f>K206/F206</f>
        <v>0.18471337579617833</v>
      </c>
      <c r="M206" s="126" t="s">
        <v>538</v>
      </c>
      <c r="N206" s="127">
        <v>42976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7">
        <v>87</v>
      </c>
      <c r="B207" s="106">
        <v>42831</v>
      </c>
      <c r="C207" s="106"/>
      <c r="D207" s="107" t="s">
        <v>707</v>
      </c>
      <c r="E207" s="108" t="s">
        <v>562</v>
      </c>
      <c r="F207" s="109">
        <v>40</v>
      </c>
      <c r="G207" s="109"/>
      <c r="H207" s="110">
        <v>13.1</v>
      </c>
      <c r="I207" s="128">
        <v>60</v>
      </c>
      <c r="J207" s="134" t="s">
        <v>708</v>
      </c>
      <c r="K207" s="130">
        <v>-26.9</v>
      </c>
      <c r="L207" s="131">
        <v>-0.67249999999999999</v>
      </c>
      <c r="M207" s="132" t="s">
        <v>602</v>
      </c>
      <c r="N207" s="133">
        <v>43138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88</v>
      </c>
      <c r="B208" s="102">
        <v>42837</v>
      </c>
      <c r="C208" s="102"/>
      <c r="D208" s="103" t="s">
        <v>87</v>
      </c>
      <c r="E208" s="104" t="s">
        <v>562</v>
      </c>
      <c r="F208" s="105">
        <v>289.5</v>
      </c>
      <c r="G208" s="104"/>
      <c r="H208" s="104">
        <v>354</v>
      </c>
      <c r="I208" s="122">
        <v>360</v>
      </c>
      <c r="J208" s="123" t="s">
        <v>665</v>
      </c>
      <c r="K208" s="124">
        <f t="shared" ref="K208:K216" si="56">H208-F208</f>
        <v>64.5</v>
      </c>
      <c r="L208" s="125">
        <f t="shared" ref="L208:L216" si="57">K208/F208</f>
        <v>0.22279792746113988</v>
      </c>
      <c r="M208" s="126" t="s">
        <v>538</v>
      </c>
      <c r="N208" s="127">
        <v>43040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86">
        <v>89</v>
      </c>
      <c r="B209" s="102">
        <v>42845</v>
      </c>
      <c r="C209" s="102"/>
      <c r="D209" s="103" t="s">
        <v>405</v>
      </c>
      <c r="E209" s="104" t="s">
        <v>562</v>
      </c>
      <c r="F209" s="105">
        <v>700</v>
      </c>
      <c r="G209" s="104"/>
      <c r="H209" s="104">
        <v>840</v>
      </c>
      <c r="I209" s="122">
        <v>840</v>
      </c>
      <c r="J209" s="123" t="s">
        <v>666</v>
      </c>
      <c r="K209" s="124">
        <f t="shared" si="56"/>
        <v>140</v>
      </c>
      <c r="L209" s="125">
        <f t="shared" si="57"/>
        <v>0.2</v>
      </c>
      <c r="M209" s="126" t="s">
        <v>538</v>
      </c>
      <c r="N209" s="127">
        <v>42893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90</v>
      </c>
      <c r="B210" s="102">
        <v>42887</v>
      </c>
      <c r="C210" s="102"/>
      <c r="D210" s="144" t="s">
        <v>350</v>
      </c>
      <c r="E210" s="104" t="s">
        <v>562</v>
      </c>
      <c r="F210" s="105">
        <v>130</v>
      </c>
      <c r="G210" s="104"/>
      <c r="H210" s="104">
        <v>144.25</v>
      </c>
      <c r="I210" s="122">
        <v>170</v>
      </c>
      <c r="J210" s="123" t="s">
        <v>667</v>
      </c>
      <c r="K210" s="124">
        <f t="shared" si="56"/>
        <v>14.25</v>
      </c>
      <c r="L210" s="125">
        <f t="shared" si="57"/>
        <v>0.10961538461538461</v>
      </c>
      <c r="M210" s="126" t="s">
        <v>538</v>
      </c>
      <c r="N210" s="127">
        <v>43675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6">
        <v>91</v>
      </c>
      <c r="B211" s="102">
        <v>42901</v>
      </c>
      <c r="C211" s="102"/>
      <c r="D211" s="144" t="s">
        <v>668</v>
      </c>
      <c r="E211" s="104" t="s">
        <v>562</v>
      </c>
      <c r="F211" s="105">
        <v>214.5</v>
      </c>
      <c r="G211" s="104"/>
      <c r="H211" s="104">
        <v>262</v>
      </c>
      <c r="I211" s="122">
        <v>262</v>
      </c>
      <c r="J211" s="123" t="s">
        <v>669</v>
      </c>
      <c r="K211" s="124">
        <f t="shared" si="56"/>
        <v>47.5</v>
      </c>
      <c r="L211" s="125">
        <f t="shared" si="57"/>
        <v>0.22144522144522144</v>
      </c>
      <c r="M211" s="126" t="s">
        <v>538</v>
      </c>
      <c r="N211" s="127">
        <v>42977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8">
        <v>92</v>
      </c>
      <c r="B212" s="150">
        <v>42933</v>
      </c>
      <c r="C212" s="150"/>
      <c r="D212" s="151" t="s">
        <v>670</v>
      </c>
      <c r="E212" s="152" t="s">
        <v>562</v>
      </c>
      <c r="F212" s="153">
        <v>370</v>
      </c>
      <c r="G212" s="152"/>
      <c r="H212" s="152">
        <v>447.5</v>
      </c>
      <c r="I212" s="169">
        <v>450</v>
      </c>
      <c r="J212" s="209" t="s">
        <v>621</v>
      </c>
      <c r="K212" s="124">
        <f t="shared" si="56"/>
        <v>77.5</v>
      </c>
      <c r="L212" s="171">
        <f t="shared" si="57"/>
        <v>0.20945945945945946</v>
      </c>
      <c r="M212" s="172" t="s">
        <v>538</v>
      </c>
      <c r="N212" s="173">
        <v>43035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8">
        <v>93</v>
      </c>
      <c r="B213" s="150">
        <v>42943</v>
      </c>
      <c r="C213" s="150"/>
      <c r="D213" s="151" t="s">
        <v>164</v>
      </c>
      <c r="E213" s="152" t="s">
        <v>562</v>
      </c>
      <c r="F213" s="153">
        <v>657.5</v>
      </c>
      <c r="G213" s="152"/>
      <c r="H213" s="152">
        <v>825</v>
      </c>
      <c r="I213" s="169">
        <v>820</v>
      </c>
      <c r="J213" s="209" t="s">
        <v>621</v>
      </c>
      <c r="K213" s="124">
        <f t="shared" si="56"/>
        <v>167.5</v>
      </c>
      <c r="L213" s="171">
        <f t="shared" si="57"/>
        <v>0.25475285171102663</v>
      </c>
      <c r="M213" s="172" t="s">
        <v>538</v>
      </c>
      <c r="N213" s="173">
        <v>43090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6">
        <v>94</v>
      </c>
      <c r="B214" s="102">
        <v>42964</v>
      </c>
      <c r="C214" s="102"/>
      <c r="D214" s="103" t="s">
        <v>354</v>
      </c>
      <c r="E214" s="104" t="s">
        <v>562</v>
      </c>
      <c r="F214" s="105">
        <v>605</v>
      </c>
      <c r="G214" s="104"/>
      <c r="H214" s="104">
        <v>750</v>
      </c>
      <c r="I214" s="122">
        <v>750</v>
      </c>
      <c r="J214" s="123" t="s">
        <v>664</v>
      </c>
      <c r="K214" s="124">
        <f t="shared" si="56"/>
        <v>145</v>
      </c>
      <c r="L214" s="125">
        <f t="shared" si="57"/>
        <v>0.23966942148760331</v>
      </c>
      <c r="M214" s="126" t="s">
        <v>538</v>
      </c>
      <c r="N214" s="127">
        <v>43027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325">
        <v>95</v>
      </c>
      <c r="B215" s="145">
        <v>42979</v>
      </c>
      <c r="C215" s="145"/>
      <c r="D215" s="146" t="s">
        <v>459</v>
      </c>
      <c r="E215" s="147" t="s">
        <v>562</v>
      </c>
      <c r="F215" s="148">
        <v>255</v>
      </c>
      <c r="G215" s="149"/>
      <c r="H215" s="149">
        <v>217.25</v>
      </c>
      <c r="I215" s="149">
        <v>320</v>
      </c>
      <c r="J215" s="166" t="s">
        <v>671</v>
      </c>
      <c r="K215" s="130">
        <f t="shared" si="56"/>
        <v>-37.75</v>
      </c>
      <c r="L215" s="167">
        <f t="shared" si="57"/>
        <v>-0.14803921568627451</v>
      </c>
      <c r="M215" s="132" t="s">
        <v>602</v>
      </c>
      <c r="N215" s="168">
        <v>43661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6">
        <v>96</v>
      </c>
      <c r="B216" s="102">
        <v>42997</v>
      </c>
      <c r="C216" s="102"/>
      <c r="D216" s="103" t="s">
        <v>672</v>
      </c>
      <c r="E216" s="104" t="s">
        <v>562</v>
      </c>
      <c r="F216" s="105">
        <v>215</v>
      </c>
      <c r="G216" s="104"/>
      <c r="H216" s="104">
        <v>258</v>
      </c>
      <c r="I216" s="122">
        <v>258</v>
      </c>
      <c r="J216" s="123" t="s">
        <v>621</v>
      </c>
      <c r="K216" s="124">
        <f t="shared" si="56"/>
        <v>43</v>
      </c>
      <c r="L216" s="125">
        <f t="shared" si="57"/>
        <v>0.2</v>
      </c>
      <c r="M216" s="126" t="s">
        <v>538</v>
      </c>
      <c r="N216" s="127">
        <v>43040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6">
        <v>97</v>
      </c>
      <c r="B217" s="102">
        <v>42997</v>
      </c>
      <c r="C217" s="102"/>
      <c r="D217" s="103" t="s">
        <v>672</v>
      </c>
      <c r="E217" s="104" t="s">
        <v>562</v>
      </c>
      <c r="F217" s="105">
        <v>215</v>
      </c>
      <c r="G217" s="104"/>
      <c r="H217" s="104">
        <v>258</v>
      </c>
      <c r="I217" s="122">
        <v>258</v>
      </c>
      <c r="J217" s="209" t="s">
        <v>621</v>
      </c>
      <c r="K217" s="124">
        <v>43</v>
      </c>
      <c r="L217" s="125">
        <v>0.2</v>
      </c>
      <c r="M217" s="126" t="s">
        <v>538</v>
      </c>
      <c r="N217" s="127">
        <v>43040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9">
        <v>98</v>
      </c>
      <c r="B218" s="190">
        <v>42998</v>
      </c>
      <c r="C218" s="190"/>
      <c r="D218" s="331" t="s">
        <v>758</v>
      </c>
      <c r="E218" s="191" t="s">
        <v>562</v>
      </c>
      <c r="F218" s="192">
        <v>75</v>
      </c>
      <c r="G218" s="191"/>
      <c r="H218" s="191">
        <v>90</v>
      </c>
      <c r="I218" s="210">
        <v>90</v>
      </c>
      <c r="J218" s="123" t="s">
        <v>673</v>
      </c>
      <c r="K218" s="124">
        <f t="shared" ref="K218:K223" si="58">H218-F218</f>
        <v>15</v>
      </c>
      <c r="L218" s="125">
        <f t="shared" ref="L218:L223" si="59">K218/F218</f>
        <v>0.2</v>
      </c>
      <c r="M218" s="126" t="s">
        <v>538</v>
      </c>
      <c r="N218" s="127">
        <v>43019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8">
        <v>99</v>
      </c>
      <c r="B219" s="150">
        <v>43011</v>
      </c>
      <c r="C219" s="150"/>
      <c r="D219" s="151" t="s">
        <v>674</v>
      </c>
      <c r="E219" s="152" t="s">
        <v>562</v>
      </c>
      <c r="F219" s="153">
        <v>315</v>
      </c>
      <c r="G219" s="152"/>
      <c r="H219" s="152">
        <v>392</v>
      </c>
      <c r="I219" s="169">
        <v>384</v>
      </c>
      <c r="J219" s="209" t="s">
        <v>675</v>
      </c>
      <c r="K219" s="124">
        <f t="shared" si="58"/>
        <v>77</v>
      </c>
      <c r="L219" s="171">
        <f t="shared" si="59"/>
        <v>0.24444444444444444</v>
      </c>
      <c r="M219" s="172" t="s">
        <v>538</v>
      </c>
      <c r="N219" s="173">
        <v>43017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8">
        <v>100</v>
      </c>
      <c r="B220" s="150">
        <v>43013</v>
      </c>
      <c r="C220" s="150"/>
      <c r="D220" s="151" t="s">
        <v>676</v>
      </c>
      <c r="E220" s="152" t="s">
        <v>562</v>
      </c>
      <c r="F220" s="153">
        <v>145</v>
      </c>
      <c r="G220" s="152"/>
      <c r="H220" s="152">
        <v>179</v>
      </c>
      <c r="I220" s="169">
        <v>180</v>
      </c>
      <c r="J220" s="209" t="s">
        <v>552</v>
      </c>
      <c r="K220" s="124">
        <f t="shared" si="58"/>
        <v>34</v>
      </c>
      <c r="L220" s="171">
        <f t="shared" si="59"/>
        <v>0.23448275862068965</v>
      </c>
      <c r="M220" s="172" t="s">
        <v>538</v>
      </c>
      <c r="N220" s="173">
        <v>43025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8">
        <v>101</v>
      </c>
      <c r="B221" s="150">
        <v>43014</v>
      </c>
      <c r="C221" s="150"/>
      <c r="D221" s="151" t="s">
        <v>328</v>
      </c>
      <c r="E221" s="152" t="s">
        <v>562</v>
      </c>
      <c r="F221" s="153">
        <v>256</v>
      </c>
      <c r="G221" s="152"/>
      <c r="H221" s="152">
        <v>323</v>
      </c>
      <c r="I221" s="169">
        <v>320</v>
      </c>
      <c r="J221" s="209" t="s">
        <v>621</v>
      </c>
      <c r="K221" s="124">
        <f t="shared" si="58"/>
        <v>67</v>
      </c>
      <c r="L221" s="171">
        <f t="shared" si="59"/>
        <v>0.26171875</v>
      </c>
      <c r="M221" s="172" t="s">
        <v>538</v>
      </c>
      <c r="N221" s="173">
        <v>43067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8">
        <v>102</v>
      </c>
      <c r="B222" s="150">
        <v>43017</v>
      </c>
      <c r="C222" s="150"/>
      <c r="D222" s="151" t="s">
        <v>347</v>
      </c>
      <c r="E222" s="152" t="s">
        <v>562</v>
      </c>
      <c r="F222" s="153">
        <v>137.5</v>
      </c>
      <c r="G222" s="152"/>
      <c r="H222" s="152">
        <v>184</v>
      </c>
      <c r="I222" s="169">
        <v>183</v>
      </c>
      <c r="J222" s="170" t="s">
        <v>677</v>
      </c>
      <c r="K222" s="124">
        <f t="shared" si="58"/>
        <v>46.5</v>
      </c>
      <c r="L222" s="171">
        <f t="shared" si="59"/>
        <v>0.33818181818181819</v>
      </c>
      <c r="M222" s="172" t="s">
        <v>538</v>
      </c>
      <c r="N222" s="173">
        <v>43108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8">
        <v>103</v>
      </c>
      <c r="B223" s="150">
        <v>43018</v>
      </c>
      <c r="C223" s="150"/>
      <c r="D223" s="151" t="s">
        <v>678</v>
      </c>
      <c r="E223" s="152" t="s">
        <v>562</v>
      </c>
      <c r="F223" s="153">
        <v>125.5</v>
      </c>
      <c r="G223" s="152"/>
      <c r="H223" s="152">
        <v>158</v>
      </c>
      <c r="I223" s="169">
        <v>155</v>
      </c>
      <c r="J223" s="170" t="s">
        <v>679</v>
      </c>
      <c r="K223" s="124">
        <f t="shared" si="58"/>
        <v>32.5</v>
      </c>
      <c r="L223" s="171">
        <f t="shared" si="59"/>
        <v>0.25896414342629481</v>
      </c>
      <c r="M223" s="172" t="s">
        <v>538</v>
      </c>
      <c r="N223" s="173">
        <v>43067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8">
        <v>104</v>
      </c>
      <c r="B224" s="150">
        <v>43018</v>
      </c>
      <c r="C224" s="150"/>
      <c r="D224" s="151" t="s">
        <v>709</v>
      </c>
      <c r="E224" s="152" t="s">
        <v>562</v>
      </c>
      <c r="F224" s="153">
        <v>895</v>
      </c>
      <c r="G224" s="152"/>
      <c r="H224" s="152">
        <v>1122.5</v>
      </c>
      <c r="I224" s="169">
        <v>1078</v>
      </c>
      <c r="J224" s="170" t="s">
        <v>710</v>
      </c>
      <c r="K224" s="124">
        <v>227.5</v>
      </c>
      <c r="L224" s="171">
        <v>0.25418994413407803</v>
      </c>
      <c r="M224" s="172" t="s">
        <v>538</v>
      </c>
      <c r="N224" s="173">
        <v>43117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8">
        <v>105</v>
      </c>
      <c r="B225" s="150">
        <v>43020</v>
      </c>
      <c r="C225" s="150"/>
      <c r="D225" s="151" t="s">
        <v>335</v>
      </c>
      <c r="E225" s="152" t="s">
        <v>562</v>
      </c>
      <c r="F225" s="153">
        <v>525</v>
      </c>
      <c r="G225" s="152"/>
      <c r="H225" s="152">
        <v>629</v>
      </c>
      <c r="I225" s="169">
        <v>629</v>
      </c>
      <c r="J225" s="209" t="s">
        <v>621</v>
      </c>
      <c r="K225" s="124">
        <v>104</v>
      </c>
      <c r="L225" s="171">
        <v>0.19809523809523799</v>
      </c>
      <c r="M225" s="172" t="s">
        <v>538</v>
      </c>
      <c r="N225" s="173">
        <v>43119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8">
        <v>106</v>
      </c>
      <c r="B226" s="150">
        <v>43046</v>
      </c>
      <c r="C226" s="150"/>
      <c r="D226" s="151" t="s">
        <v>373</v>
      </c>
      <c r="E226" s="152" t="s">
        <v>562</v>
      </c>
      <c r="F226" s="153">
        <v>740</v>
      </c>
      <c r="G226" s="152"/>
      <c r="H226" s="152">
        <v>892.5</v>
      </c>
      <c r="I226" s="169">
        <v>900</v>
      </c>
      <c r="J226" s="170" t="s">
        <v>680</v>
      </c>
      <c r="K226" s="124">
        <f>H226-F226</f>
        <v>152.5</v>
      </c>
      <c r="L226" s="171">
        <f>K226/F226</f>
        <v>0.20608108108108109</v>
      </c>
      <c r="M226" s="172" t="s">
        <v>538</v>
      </c>
      <c r="N226" s="173">
        <v>43052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6">
        <v>107</v>
      </c>
      <c r="B227" s="102">
        <v>43073</v>
      </c>
      <c r="C227" s="102"/>
      <c r="D227" s="103" t="s">
        <v>681</v>
      </c>
      <c r="E227" s="104" t="s">
        <v>562</v>
      </c>
      <c r="F227" s="105">
        <v>118.5</v>
      </c>
      <c r="G227" s="104"/>
      <c r="H227" s="104">
        <v>143.5</v>
      </c>
      <c r="I227" s="122">
        <v>145</v>
      </c>
      <c r="J227" s="137" t="s">
        <v>682</v>
      </c>
      <c r="K227" s="124">
        <f>H227-F227</f>
        <v>25</v>
      </c>
      <c r="L227" s="125">
        <f>K227/F227</f>
        <v>0.2109704641350211</v>
      </c>
      <c r="M227" s="126" t="s">
        <v>538</v>
      </c>
      <c r="N227" s="127">
        <v>43097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7">
        <v>108</v>
      </c>
      <c r="B228" s="106">
        <v>43090</v>
      </c>
      <c r="C228" s="106"/>
      <c r="D228" s="154" t="s">
        <v>409</v>
      </c>
      <c r="E228" s="108" t="s">
        <v>562</v>
      </c>
      <c r="F228" s="109">
        <v>715</v>
      </c>
      <c r="G228" s="109"/>
      <c r="H228" s="110">
        <v>500</v>
      </c>
      <c r="I228" s="128">
        <v>872</v>
      </c>
      <c r="J228" s="134" t="s">
        <v>683</v>
      </c>
      <c r="K228" s="130">
        <f>H228-F228</f>
        <v>-215</v>
      </c>
      <c r="L228" s="131">
        <f>K228/F228</f>
        <v>-0.30069930069930068</v>
      </c>
      <c r="M228" s="132" t="s">
        <v>602</v>
      </c>
      <c r="N228" s="133">
        <v>43670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6">
        <v>109</v>
      </c>
      <c r="B229" s="102">
        <v>43098</v>
      </c>
      <c r="C229" s="102"/>
      <c r="D229" s="103" t="s">
        <v>674</v>
      </c>
      <c r="E229" s="104" t="s">
        <v>562</v>
      </c>
      <c r="F229" s="105">
        <v>435</v>
      </c>
      <c r="G229" s="104"/>
      <c r="H229" s="104">
        <v>542.5</v>
      </c>
      <c r="I229" s="122">
        <v>539</v>
      </c>
      <c r="J229" s="137" t="s">
        <v>621</v>
      </c>
      <c r="K229" s="124">
        <v>107.5</v>
      </c>
      <c r="L229" s="125">
        <v>0.247126436781609</v>
      </c>
      <c r="M229" s="126" t="s">
        <v>538</v>
      </c>
      <c r="N229" s="127">
        <v>43206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6">
        <v>110</v>
      </c>
      <c r="B230" s="102">
        <v>43098</v>
      </c>
      <c r="C230" s="102"/>
      <c r="D230" s="103" t="s">
        <v>512</v>
      </c>
      <c r="E230" s="104" t="s">
        <v>562</v>
      </c>
      <c r="F230" s="105">
        <v>885</v>
      </c>
      <c r="G230" s="104"/>
      <c r="H230" s="104">
        <v>1090</v>
      </c>
      <c r="I230" s="122">
        <v>1084</v>
      </c>
      <c r="J230" s="137" t="s">
        <v>621</v>
      </c>
      <c r="K230" s="124">
        <v>205</v>
      </c>
      <c r="L230" s="125">
        <v>0.23163841807909599</v>
      </c>
      <c r="M230" s="126" t="s">
        <v>538</v>
      </c>
      <c r="N230" s="127">
        <v>43213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326">
        <v>111</v>
      </c>
      <c r="B231" s="317">
        <v>43192</v>
      </c>
      <c r="C231" s="317"/>
      <c r="D231" s="112" t="s">
        <v>691</v>
      </c>
      <c r="E231" s="318" t="s">
        <v>562</v>
      </c>
      <c r="F231" s="319">
        <v>478.5</v>
      </c>
      <c r="G231" s="318"/>
      <c r="H231" s="318">
        <v>442</v>
      </c>
      <c r="I231" s="320">
        <v>613</v>
      </c>
      <c r="J231" s="340" t="s">
        <v>775</v>
      </c>
      <c r="K231" s="130">
        <f>H231-F231</f>
        <v>-36.5</v>
      </c>
      <c r="L231" s="131">
        <f>K231/F231</f>
        <v>-7.6280041797283177E-2</v>
      </c>
      <c r="M231" s="132" t="s">
        <v>602</v>
      </c>
      <c r="N231" s="133">
        <v>43762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7">
        <v>112</v>
      </c>
      <c r="B232" s="106">
        <v>43194</v>
      </c>
      <c r="C232" s="106"/>
      <c r="D232" s="330" t="s">
        <v>757</v>
      </c>
      <c r="E232" s="108" t="s">
        <v>562</v>
      </c>
      <c r="F232" s="109">
        <f>141.5-7.3</f>
        <v>134.19999999999999</v>
      </c>
      <c r="G232" s="109"/>
      <c r="H232" s="110">
        <v>77</v>
      </c>
      <c r="I232" s="128">
        <v>180</v>
      </c>
      <c r="J232" s="340" t="s">
        <v>774</v>
      </c>
      <c r="K232" s="130">
        <f>H232-F232</f>
        <v>-57.199999999999989</v>
      </c>
      <c r="L232" s="131">
        <f>K232/F232</f>
        <v>-0.42622950819672129</v>
      </c>
      <c r="M232" s="132" t="s">
        <v>602</v>
      </c>
      <c r="N232" s="133">
        <v>43522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7">
        <v>113</v>
      </c>
      <c r="B233" s="106">
        <v>43209</v>
      </c>
      <c r="C233" s="106"/>
      <c r="D233" s="107" t="s">
        <v>684</v>
      </c>
      <c r="E233" s="108" t="s">
        <v>562</v>
      </c>
      <c r="F233" s="109">
        <v>430</v>
      </c>
      <c r="G233" s="109"/>
      <c r="H233" s="110">
        <v>220</v>
      </c>
      <c r="I233" s="128">
        <v>537</v>
      </c>
      <c r="J233" s="134" t="s">
        <v>685</v>
      </c>
      <c r="K233" s="130">
        <f>H233-F233</f>
        <v>-210</v>
      </c>
      <c r="L233" s="131">
        <f>K233/F233</f>
        <v>-0.48837209302325579</v>
      </c>
      <c r="M233" s="132" t="s">
        <v>602</v>
      </c>
      <c r="N233" s="133">
        <v>43252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9">
        <v>114</v>
      </c>
      <c r="B234" s="190">
        <v>43220</v>
      </c>
      <c r="C234" s="190"/>
      <c r="D234" s="151" t="s">
        <v>374</v>
      </c>
      <c r="E234" s="191" t="s">
        <v>562</v>
      </c>
      <c r="F234" s="191">
        <v>153.5</v>
      </c>
      <c r="G234" s="191"/>
      <c r="H234" s="191">
        <v>196</v>
      </c>
      <c r="I234" s="210">
        <v>196</v>
      </c>
      <c r="J234" s="137" t="s">
        <v>790</v>
      </c>
      <c r="K234" s="124">
        <f>H234-F234</f>
        <v>42.5</v>
      </c>
      <c r="L234" s="125">
        <f>K234/F234</f>
        <v>0.27687296416938112</v>
      </c>
      <c r="M234" s="126" t="s">
        <v>538</v>
      </c>
      <c r="N234" s="322">
        <v>43605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7">
        <v>115</v>
      </c>
      <c r="B235" s="106">
        <v>43306</v>
      </c>
      <c r="C235" s="106"/>
      <c r="D235" s="107" t="s">
        <v>707</v>
      </c>
      <c r="E235" s="108" t="s">
        <v>562</v>
      </c>
      <c r="F235" s="109">
        <v>27.5</v>
      </c>
      <c r="G235" s="109"/>
      <c r="H235" s="110">
        <v>13.1</v>
      </c>
      <c r="I235" s="128">
        <v>60</v>
      </c>
      <c r="J235" s="134" t="s">
        <v>711</v>
      </c>
      <c r="K235" s="130">
        <v>-14.4</v>
      </c>
      <c r="L235" s="131">
        <v>-0.52363636363636401</v>
      </c>
      <c r="M235" s="132" t="s">
        <v>602</v>
      </c>
      <c r="N235" s="133">
        <v>43138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326">
        <v>116</v>
      </c>
      <c r="B236" s="317">
        <v>43318</v>
      </c>
      <c r="C236" s="317"/>
      <c r="D236" s="112" t="s">
        <v>686</v>
      </c>
      <c r="E236" s="318" t="s">
        <v>562</v>
      </c>
      <c r="F236" s="318">
        <v>148.5</v>
      </c>
      <c r="G236" s="318"/>
      <c r="H236" s="318">
        <v>102</v>
      </c>
      <c r="I236" s="320">
        <v>182</v>
      </c>
      <c r="J236" s="134" t="s">
        <v>789</v>
      </c>
      <c r="K236" s="130">
        <f>H236-F236</f>
        <v>-46.5</v>
      </c>
      <c r="L236" s="131">
        <f>K236/F236</f>
        <v>-0.31313131313131315</v>
      </c>
      <c r="M236" s="132" t="s">
        <v>602</v>
      </c>
      <c r="N236" s="133">
        <v>43661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6">
        <v>117</v>
      </c>
      <c r="B237" s="102">
        <v>43335</v>
      </c>
      <c r="C237" s="102"/>
      <c r="D237" s="103" t="s">
        <v>712</v>
      </c>
      <c r="E237" s="104" t="s">
        <v>562</v>
      </c>
      <c r="F237" s="152">
        <v>285</v>
      </c>
      <c r="G237" s="104"/>
      <c r="H237" s="104">
        <v>355</v>
      </c>
      <c r="I237" s="122">
        <v>364</v>
      </c>
      <c r="J237" s="137" t="s">
        <v>713</v>
      </c>
      <c r="K237" s="124">
        <v>70</v>
      </c>
      <c r="L237" s="125">
        <v>0.24561403508771901</v>
      </c>
      <c r="M237" s="126" t="s">
        <v>538</v>
      </c>
      <c r="N237" s="127">
        <v>43455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6">
        <v>118</v>
      </c>
      <c r="B238" s="102">
        <v>43341</v>
      </c>
      <c r="C238" s="102"/>
      <c r="D238" s="103" t="s">
        <v>366</v>
      </c>
      <c r="E238" s="104" t="s">
        <v>562</v>
      </c>
      <c r="F238" s="152">
        <v>525</v>
      </c>
      <c r="G238" s="104"/>
      <c r="H238" s="104">
        <v>585</v>
      </c>
      <c r="I238" s="122">
        <v>635</v>
      </c>
      <c r="J238" s="137" t="s">
        <v>687</v>
      </c>
      <c r="K238" s="124">
        <f t="shared" ref="K238:K250" si="60">H238-F238</f>
        <v>60</v>
      </c>
      <c r="L238" s="125">
        <f t="shared" ref="L238:L250" si="61">K238/F238</f>
        <v>0.11428571428571428</v>
      </c>
      <c r="M238" s="126" t="s">
        <v>538</v>
      </c>
      <c r="N238" s="127">
        <v>43662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6">
        <v>119</v>
      </c>
      <c r="B239" s="102">
        <v>43395</v>
      </c>
      <c r="C239" s="102"/>
      <c r="D239" s="103" t="s">
        <v>354</v>
      </c>
      <c r="E239" s="104" t="s">
        <v>562</v>
      </c>
      <c r="F239" s="152">
        <v>475</v>
      </c>
      <c r="G239" s="104"/>
      <c r="H239" s="104">
        <v>574</v>
      </c>
      <c r="I239" s="122">
        <v>570</v>
      </c>
      <c r="J239" s="137" t="s">
        <v>621</v>
      </c>
      <c r="K239" s="124">
        <f t="shared" si="60"/>
        <v>99</v>
      </c>
      <c r="L239" s="125">
        <f t="shared" si="61"/>
        <v>0.20842105263157895</v>
      </c>
      <c r="M239" s="126" t="s">
        <v>538</v>
      </c>
      <c r="N239" s="127">
        <v>43403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88">
        <v>120</v>
      </c>
      <c r="B240" s="150">
        <v>43397</v>
      </c>
      <c r="C240" s="150"/>
      <c r="D240" s="351" t="s">
        <v>372</v>
      </c>
      <c r="E240" s="152" t="s">
        <v>562</v>
      </c>
      <c r="F240" s="152">
        <v>707.5</v>
      </c>
      <c r="G240" s="152"/>
      <c r="H240" s="152">
        <v>872</v>
      </c>
      <c r="I240" s="169">
        <v>872</v>
      </c>
      <c r="J240" s="170" t="s">
        <v>621</v>
      </c>
      <c r="K240" s="124">
        <f t="shared" si="60"/>
        <v>164.5</v>
      </c>
      <c r="L240" s="171">
        <f t="shared" si="61"/>
        <v>0.23250883392226149</v>
      </c>
      <c r="M240" s="172" t="s">
        <v>538</v>
      </c>
      <c r="N240" s="173">
        <v>43482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88">
        <v>121</v>
      </c>
      <c r="B241" s="150">
        <v>43398</v>
      </c>
      <c r="C241" s="150"/>
      <c r="D241" s="351" t="s">
        <v>336</v>
      </c>
      <c r="E241" s="152" t="s">
        <v>562</v>
      </c>
      <c r="F241" s="152">
        <v>162</v>
      </c>
      <c r="G241" s="152"/>
      <c r="H241" s="152">
        <v>204</v>
      </c>
      <c r="I241" s="169">
        <v>209</v>
      </c>
      <c r="J241" s="170" t="s">
        <v>788</v>
      </c>
      <c r="K241" s="124">
        <f t="shared" si="60"/>
        <v>42</v>
      </c>
      <c r="L241" s="171">
        <f t="shared" si="61"/>
        <v>0.25925925925925924</v>
      </c>
      <c r="M241" s="172" t="s">
        <v>538</v>
      </c>
      <c r="N241" s="173">
        <v>43539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89">
        <v>122</v>
      </c>
      <c r="B242" s="190">
        <v>43399</v>
      </c>
      <c r="C242" s="190"/>
      <c r="D242" s="151" t="s">
        <v>449</v>
      </c>
      <c r="E242" s="191" t="s">
        <v>562</v>
      </c>
      <c r="F242" s="191">
        <v>240</v>
      </c>
      <c r="G242" s="191"/>
      <c r="H242" s="191">
        <v>297</v>
      </c>
      <c r="I242" s="210">
        <v>297</v>
      </c>
      <c r="J242" s="170" t="s">
        <v>621</v>
      </c>
      <c r="K242" s="211">
        <f t="shared" si="60"/>
        <v>57</v>
      </c>
      <c r="L242" s="212">
        <f t="shared" si="61"/>
        <v>0.23749999999999999</v>
      </c>
      <c r="M242" s="213" t="s">
        <v>538</v>
      </c>
      <c r="N242" s="214">
        <v>43417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6">
        <v>123</v>
      </c>
      <c r="B243" s="102">
        <v>43439</v>
      </c>
      <c r="C243" s="102"/>
      <c r="D243" s="144" t="s">
        <v>688</v>
      </c>
      <c r="E243" s="104" t="s">
        <v>562</v>
      </c>
      <c r="F243" s="104">
        <v>202.5</v>
      </c>
      <c r="G243" s="104"/>
      <c r="H243" s="104">
        <v>255</v>
      </c>
      <c r="I243" s="122">
        <v>252</v>
      </c>
      <c r="J243" s="137" t="s">
        <v>621</v>
      </c>
      <c r="K243" s="124">
        <f t="shared" si="60"/>
        <v>52.5</v>
      </c>
      <c r="L243" s="125">
        <f t="shared" si="61"/>
        <v>0.25925925925925924</v>
      </c>
      <c r="M243" s="126" t="s">
        <v>538</v>
      </c>
      <c r="N243" s="127">
        <v>43542</v>
      </c>
      <c r="O243" s="54"/>
      <c r="P243" s="13"/>
      <c r="Q243" s="13"/>
      <c r="R243" s="90" t="s">
        <v>690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9">
        <v>124</v>
      </c>
      <c r="B244" s="190">
        <v>43465</v>
      </c>
      <c r="C244" s="102"/>
      <c r="D244" s="351" t="s">
        <v>394</v>
      </c>
      <c r="E244" s="191" t="s">
        <v>562</v>
      </c>
      <c r="F244" s="191">
        <v>710</v>
      </c>
      <c r="G244" s="191"/>
      <c r="H244" s="191">
        <v>866</v>
      </c>
      <c r="I244" s="210">
        <v>866</v>
      </c>
      <c r="J244" s="170" t="s">
        <v>621</v>
      </c>
      <c r="K244" s="124">
        <f t="shared" si="60"/>
        <v>156</v>
      </c>
      <c r="L244" s="125">
        <f t="shared" si="61"/>
        <v>0.21971830985915494</v>
      </c>
      <c r="M244" s="126" t="s">
        <v>538</v>
      </c>
      <c r="N244" s="322">
        <v>43553</v>
      </c>
      <c r="O244" s="54"/>
      <c r="P244" s="13"/>
      <c r="Q244" s="13"/>
      <c r="R244" s="14" t="s">
        <v>690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9">
        <v>125</v>
      </c>
      <c r="B245" s="190">
        <v>43522</v>
      </c>
      <c r="C245" s="190"/>
      <c r="D245" s="351" t="s">
        <v>139</v>
      </c>
      <c r="E245" s="191" t="s">
        <v>562</v>
      </c>
      <c r="F245" s="191">
        <v>337.25</v>
      </c>
      <c r="G245" s="191"/>
      <c r="H245" s="191">
        <v>398.5</v>
      </c>
      <c r="I245" s="210">
        <v>411</v>
      </c>
      <c r="J245" s="137" t="s">
        <v>787</v>
      </c>
      <c r="K245" s="124">
        <f t="shared" si="60"/>
        <v>61.25</v>
      </c>
      <c r="L245" s="125">
        <f t="shared" si="61"/>
        <v>0.1816160118606375</v>
      </c>
      <c r="M245" s="126" t="s">
        <v>538</v>
      </c>
      <c r="N245" s="322">
        <v>43760</v>
      </c>
      <c r="O245" s="54"/>
      <c r="P245" s="13"/>
      <c r="Q245" s="13"/>
      <c r="R245" s="90" t="s">
        <v>690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327">
        <v>126</v>
      </c>
      <c r="B246" s="155">
        <v>43559</v>
      </c>
      <c r="C246" s="155"/>
      <c r="D246" s="156" t="s">
        <v>386</v>
      </c>
      <c r="E246" s="157" t="s">
        <v>562</v>
      </c>
      <c r="F246" s="157">
        <v>130</v>
      </c>
      <c r="G246" s="157"/>
      <c r="H246" s="157">
        <v>65</v>
      </c>
      <c r="I246" s="174">
        <v>158</v>
      </c>
      <c r="J246" s="134" t="s">
        <v>689</v>
      </c>
      <c r="K246" s="130">
        <f t="shared" si="60"/>
        <v>-65</v>
      </c>
      <c r="L246" s="131">
        <f t="shared" si="61"/>
        <v>-0.5</v>
      </c>
      <c r="M246" s="132" t="s">
        <v>602</v>
      </c>
      <c r="N246" s="133">
        <v>43726</v>
      </c>
      <c r="O246" s="54"/>
      <c r="P246" s="13"/>
      <c r="Q246" s="13"/>
      <c r="R246" s="14" t="s">
        <v>692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328">
        <v>127</v>
      </c>
      <c r="B247" s="175">
        <v>43017</v>
      </c>
      <c r="C247" s="175"/>
      <c r="D247" s="176" t="s">
        <v>166</v>
      </c>
      <c r="E247" s="177" t="s">
        <v>562</v>
      </c>
      <c r="F247" s="178">
        <v>141.5</v>
      </c>
      <c r="G247" s="179"/>
      <c r="H247" s="179">
        <v>183.5</v>
      </c>
      <c r="I247" s="179">
        <v>210</v>
      </c>
      <c r="J247" s="200" t="s">
        <v>779</v>
      </c>
      <c r="K247" s="201">
        <f t="shared" si="60"/>
        <v>42</v>
      </c>
      <c r="L247" s="202">
        <f t="shared" si="61"/>
        <v>0.29681978798586572</v>
      </c>
      <c r="M247" s="178" t="s">
        <v>538</v>
      </c>
      <c r="N247" s="203">
        <v>43042</v>
      </c>
      <c r="O247" s="54"/>
      <c r="P247" s="13"/>
      <c r="Q247" s="13"/>
      <c r="R247" s="90" t="s">
        <v>692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327">
        <v>128</v>
      </c>
      <c r="B248" s="155">
        <v>43074</v>
      </c>
      <c r="C248" s="155"/>
      <c r="D248" s="156" t="s">
        <v>295</v>
      </c>
      <c r="E248" s="157" t="s">
        <v>562</v>
      </c>
      <c r="F248" s="158">
        <v>172</v>
      </c>
      <c r="G248" s="157"/>
      <c r="H248" s="157">
        <v>155.25</v>
      </c>
      <c r="I248" s="174">
        <v>230</v>
      </c>
      <c r="J248" s="340" t="s">
        <v>772</v>
      </c>
      <c r="K248" s="130">
        <f t="shared" ref="K248" si="62">H248-F248</f>
        <v>-16.75</v>
      </c>
      <c r="L248" s="131">
        <f t="shared" ref="L248" si="63">K248/F248</f>
        <v>-9.7383720930232565E-2</v>
      </c>
      <c r="M248" s="132" t="s">
        <v>602</v>
      </c>
      <c r="N248" s="133">
        <v>43787</v>
      </c>
      <c r="O248" s="54"/>
      <c r="P248" s="13"/>
      <c r="Q248" s="13"/>
      <c r="R248" s="14" t="s">
        <v>692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89">
        <v>129</v>
      </c>
      <c r="B249" s="190">
        <v>43398</v>
      </c>
      <c r="C249" s="190"/>
      <c r="D249" s="151" t="s">
        <v>103</v>
      </c>
      <c r="E249" s="191" t="s">
        <v>562</v>
      </c>
      <c r="F249" s="191">
        <v>698.5</v>
      </c>
      <c r="G249" s="191"/>
      <c r="H249" s="191">
        <v>890</v>
      </c>
      <c r="I249" s="210">
        <v>890</v>
      </c>
      <c r="J249" s="137" t="s">
        <v>821</v>
      </c>
      <c r="K249" s="124">
        <f t="shared" si="60"/>
        <v>191.5</v>
      </c>
      <c r="L249" s="125">
        <f t="shared" si="61"/>
        <v>0.27415891195418757</v>
      </c>
      <c r="M249" s="126" t="s">
        <v>538</v>
      </c>
      <c r="N249" s="322">
        <v>44328</v>
      </c>
      <c r="O249" s="54"/>
      <c r="P249" s="13"/>
      <c r="Q249" s="13"/>
      <c r="R249" s="14" t="s">
        <v>690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89">
        <v>130</v>
      </c>
      <c r="B250" s="190">
        <v>42877</v>
      </c>
      <c r="C250" s="190"/>
      <c r="D250" s="151" t="s">
        <v>365</v>
      </c>
      <c r="E250" s="191" t="s">
        <v>562</v>
      </c>
      <c r="F250" s="191">
        <v>127.6</v>
      </c>
      <c r="G250" s="191"/>
      <c r="H250" s="191">
        <v>138</v>
      </c>
      <c r="I250" s="210">
        <v>190</v>
      </c>
      <c r="J250" s="137" t="s">
        <v>776</v>
      </c>
      <c r="K250" s="124">
        <f t="shared" si="60"/>
        <v>10.400000000000006</v>
      </c>
      <c r="L250" s="125">
        <f t="shared" si="61"/>
        <v>8.1504702194357417E-2</v>
      </c>
      <c r="M250" s="126" t="s">
        <v>538</v>
      </c>
      <c r="N250" s="322">
        <v>43774</v>
      </c>
      <c r="O250" s="54"/>
      <c r="P250" s="13"/>
      <c r="Q250" s="13"/>
      <c r="R250" s="14" t="s">
        <v>692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89">
        <v>131</v>
      </c>
      <c r="B251" s="190">
        <v>43158</v>
      </c>
      <c r="C251" s="190"/>
      <c r="D251" s="151" t="s">
        <v>693</v>
      </c>
      <c r="E251" s="191" t="s">
        <v>562</v>
      </c>
      <c r="F251" s="191">
        <v>317</v>
      </c>
      <c r="G251" s="191"/>
      <c r="H251" s="191">
        <v>382.5</v>
      </c>
      <c r="I251" s="210">
        <v>398</v>
      </c>
      <c r="J251" s="137" t="s">
        <v>811</v>
      </c>
      <c r="K251" s="124">
        <f t="shared" ref="K251" si="64">H251-F251</f>
        <v>65.5</v>
      </c>
      <c r="L251" s="125">
        <f t="shared" ref="L251" si="65">K251/F251</f>
        <v>0.20662460567823343</v>
      </c>
      <c r="M251" s="126" t="s">
        <v>538</v>
      </c>
      <c r="N251" s="322">
        <v>44238</v>
      </c>
      <c r="O251" s="54"/>
      <c r="P251" s="13"/>
      <c r="Q251" s="13"/>
      <c r="R251" s="14" t="s">
        <v>692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327">
        <v>132</v>
      </c>
      <c r="B252" s="155">
        <v>43164</v>
      </c>
      <c r="C252" s="155"/>
      <c r="D252" s="156" t="s">
        <v>133</v>
      </c>
      <c r="E252" s="157" t="s">
        <v>562</v>
      </c>
      <c r="F252" s="158">
        <f>510-14.4</f>
        <v>495.6</v>
      </c>
      <c r="G252" s="157"/>
      <c r="H252" s="157">
        <v>350</v>
      </c>
      <c r="I252" s="174">
        <v>672</v>
      </c>
      <c r="J252" s="340" t="s">
        <v>781</v>
      </c>
      <c r="K252" s="130">
        <f t="shared" ref="K252" si="66">H252-F252</f>
        <v>-145.60000000000002</v>
      </c>
      <c r="L252" s="131">
        <f t="shared" ref="L252" si="67">K252/F252</f>
        <v>-0.29378531073446329</v>
      </c>
      <c r="M252" s="132" t="s">
        <v>602</v>
      </c>
      <c r="N252" s="133">
        <v>43887</v>
      </c>
      <c r="O252" s="54"/>
      <c r="P252" s="13"/>
      <c r="Q252" s="13"/>
      <c r="R252" s="14" t="s">
        <v>690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327">
        <v>133</v>
      </c>
      <c r="B253" s="155">
        <v>43237</v>
      </c>
      <c r="C253" s="155"/>
      <c r="D253" s="156" t="s">
        <v>444</v>
      </c>
      <c r="E253" s="157" t="s">
        <v>562</v>
      </c>
      <c r="F253" s="158">
        <v>230.3</v>
      </c>
      <c r="G253" s="157"/>
      <c r="H253" s="157">
        <v>102.5</v>
      </c>
      <c r="I253" s="174">
        <v>348</v>
      </c>
      <c r="J253" s="340" t="s">
        <v>783</v>
      </c>
      <c r="K253" s="130">
        <f t="shared" ref="K253:K254" si="68">H253-F253</f>
        <v>-127.80000000000001</v>
      </c>
      <c r="L253" s="131">
        <f t="shared" ref="L253:L254" si="69">K253/F253</f>
        <v>-0.55492835432045162</v>
      </c>
      <c r="M253" s="132" t="s">
        <v>602</v>
      </c>
      <c r="N253" s="133">
        <v>43896</v>
      </c>
      <c r="O253" s="54"/>
      <c r="P253" s="13"/>
      <c r="Q253" s="13"/>
      <c r="R253" s="314" t="s">
        <v>690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9">
        <v>134</v>
      </c>
      <c r="B254" s="190">
        <v>43258</v>
      </c>
      <c r="C254" s="190"/>
      <c r="D254" s="151" t="s">
        <v>414</v>
      </c>
      <c r="E254" s="191" t="s">
        <v>562</v>
      </c>
      <c r="F254" s="191">
        <f>342.5-5.1</f>
        <v>337.4</v>
      </c>
      <c r="G254" s="191"/>
      <c r="H254" s="191">
        <v>412.5</v>
      </c>
      <c r="I254" s="210">
        <v>439</v>
      </c>
      <c r="J254" s="137" t="s">
        <v>810</v>
      </c>
      <c r="K254" s="124">
        <f t="shared" si="68"/>
        <v>75.100000000000023</v>
      </c>
      <c r="L254" s="125">
        <f t="shared" si="69"/>
        <v>0.22258446947243635</v>
      </c>
      <c r="M254" s="126" t="s">
        <v>538</v>
      </c>
      <c r="N254" s="322">
        <v>44230</v>
      </c>
      <c r="O254" s="54"/>
      <c r="P254" s="13"/>
      <c r="Q254" s="13"/>
      <c r="R254" s="14" t="s">
        <v>692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7">
        <v>135</v>
      </c>
      <c r="B255" s="182">
        <v>43285</v>
      </c>
      <c r="C255" s="182"/>
      <c r="D255" s="185" t="s">
        <v>48</v>
      </c>
      <c r="E255" s="183" t="s">
        <v>562</v>
      </c>
      <c r="F255" s="181">
        <f>127.5-5.53</f>
        <v>121.97</v>
      </c>
      <c r="G255" s="183"/>
      <c r="H255" s="183"/>
      <c r="I255" s="204">
        <v>170</v>
      </c>
      <c r="J255" s="216" t="s">
        <v>540</v>
      </c>
      <c r="K255" s="206"/>
      <c r="L255" s="207"/>
      <c r="M255" s="205" t="s">
        <v>540</v>
      </c>
      <c r="N255" s="208"/>
      <c r="O255" s="54"/>
      <c r="P255" s="13"/>
      <c r="Q255" s="13"/>
      <c r="R255" s="14" t="s">
        <v>690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327">
        <v>136</v>
      </c>
      <c r="B256" s="155">
        <v>43294</v>
      </c>
      <c r="C256" s="155"/>
      <c r="D256" s="156" t="s">
        <v>239</v>
      </c>
      <c r="E256" s="157" t="s">
        <v>562</v>
      </c>
      <c r="F256" s="158">
        <v>46.5</v>
      </c>
      <c r="G256" s="157"/>
      <c r="H256" s="157">
        <v>17</v>
      </c>
      <c r="I256" s="174">
        <v>59</v>
      </c>
      <c r="J256" s="340" t="s">
        <v>780</v>
      </c>
      <c r="K256" s="130">
        <f t="shared" ref="K256:K257" si="70">H256-F256</f>
        <v>-29.5</v>
      </c>
      <c r="L256" s="131">
        <f t="shared" ref="L256:L257" si="71">K256/F256</f>
        <v>-0.63440860215053763</v>
      </c>
      <c r="M256" s="132" t="s">
        <v>602</v>
      </c>
      <c r="N256" s="133">
        <v>43887</v>
      </c>
      <c r="O256" s="54"/>
      <c r="P256" s="13"/>
      <c r="Q256" s="13"/>
      <c r="R256" s="14" t="s">
        <v>690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89">
        <v>137</v>
      </c>
      <c r="B257" s="190">
        <v>43396</v>
      </c>
      <c r="C257" s="190"/>
      <c r="D257" s="151" t="s">
        <v>396</v>
      </c>
      <c r="E257" s="191" t="s">
        <v>562</v>
      </c>
      <c r="F257" s="191">
        <v>156.5</v>
      </c>
      <c r="G257" s="191"/>
      <c r="H257" s="191">
        <v>207.5</v>
      </c>
      <c r="I257" s="210">
        <v>191</v>
      </c>
      <c r="J257" s="137" t="s">
        <v>621</v>
      </c>
      <c r="K257" s="124">
        <f t="shared" si="70"/>
        <v>51</v>
      </c>
      <c r="L257" s="125">
        <f t="shared" si="71"/>
        <v>0.32587859424920129</v>
      </c>
      <c r="M257" s="126" t="s">
        <v>538</v>
      </c>
      <c r="N257" s="322">
        <v>44369</v>
      </c>
      <c r="O257" s="54"/>
      <c r="P257" s="13"/>
      <c r="Q257" s="13"/>
      <c r="R257" s="14" t="s">
        <v>690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89">
        <v>138</v>
      </c>
      <c r="B258" s="190">
        <v>43439</v>
      </c>
      <c r="C258" s="190"/>
      <c r="D258" s="151" t="s">
        <v>319</v>
      </c>
      <c r="E258" s="191" t="s">
        <v>562</v>
      </c>
      <c r="F258" s="191">
        <v>259.5</v>
      </c>
      <c r="G258" s="191"/>
      <c r="H258" s="191">
        <v>320</v>
      </c>
      <c r="I258" s="210">
        <v>320</v>
      </c>
      <c r="J258" s="137" t="s">
        <v>621</v>
      </c>
      <c r="K258" s="124">
        <f t="shared" ref="K258" si="72">H258-F258</f>
        <v>60.5</v>
      </c>
      <c r="L258" s="125">
        <f t="shared" ref="L258" si="73">K258/F258</f>
        <v>0.23314065510597304</v>
      </c>
      <c r="M258" s="126" t="s">
        <v>538</v>
      </c>
      <c r="N258" s="322">
        <v>44323</v>
      </c>
      <c r="O258" s="54"/>
      <c r="P258" s="13"/>
      <c r="Q258" s="13"/>
      <c r="R258" s="14" t="s">
        <v>690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327">
        <v>139</v>
      </c>
      <c r="B259" s="155">
        <v>43439</v>
      </c>
      <c r="C259" s="155"/>
      <c r="D259" s="156" t="s">
        <v>714</v>
      </c>
      <c r="E259" s="157" t="s">
        <v>562</v>
      </c>
      <c r="F259" s="157">
        <v>715</v>
      </c>
      <c r="G259" s="157"/>
      <c r="H259" s="157">
        <v>445</v>
      </c>
      <c r="I259" s="174">
        <v>840</v>
      </c>
      <c r="J259" s="134" t="s">
        <v>760</v>
      </c>
      <c r="K259" s="130">
        <f t="shared" ref="K259:K262" si="74">H259-F259</f>
        <v>-270</v>
      </c>
      <c r="L259" s="131">
        <f t="shared" ref="L259:L262" si="75">K259/F259</f>
        <v>-0.3776223776223776</v>
      </c>
      <c r="M259" s="132" t="s">
        <v>602</v>
      </c>
      <c r="N259" s="133">
        <v>43800</v>
      </c>
      <c r="O259" s="54"/>
      <c r="P259" s="13"/>
      <c r="Q259" s="13"/>
      <c r="R259" s="14" t="s">
        <v>690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9">
        <v>140</v>
      </c>
      <c r="B260" s="190">
        <v>43469</v>
      </c>
      <c r="C260" s="190"/>
      <c r="D260" s="151" t="s">
        <v>143</v>
      </c>
      <c r="E260" s="191" t="s">
        <v>562</v>
      </c>
      <c r="F260" s="191">
        <v>875</v>
      </c>
      <c r="G260" s="191"/>
      <c r="H260" s="191">
        <v>1165</v>
      </c>
      <c r="I260" s="210">
        <v>1185</v>
      </c>
      <c r="J260" s="137" t="s">
        <v>785</v>
      </c>
      <c r="K260" s="124">
        <f t="shared" si="74"/>
        <v>290</v>
      </c>
      <c r="L260" s="125">
        <f t="shared" si="75"/>
        <v>0.33142857142857141</v>
      </c>
      <c r="M260" s="126" t="s">
        <v>538</v>
      </c>
      <c r="N260" s="322">
        <v>43847</v>
      </c>
      <c r="O260" s="54"/>
      <c r="P260" s="13"/>
      <c r="Q260" s="13"/>
      <c r="R260" s="314" t="s">
        <v>690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89">
        <v>141</v>
      </c>
      <c r="B261" s="190">
        <v>43559</v>
      </c>
      <c r="C261" s="190"/>
      <c r="D261" s="351" t="s">
        <v>333</v>
      </c>
      <c r="E261" s="191" t="s">
        <v>562</v>
      </c>
      <c r="F261" s="191">
        <f>387-14.63</f>
        <v>372.37</v>
      </c>
      <c r="G261" s="191"/>
      <c r="H261" s="191">
        <v>490</v>
      </c>
      <c r="I261" s="210">
        <v>490</v>
      </c>
      <c r="J261" s="137" t="s">
        <v>621</v>
      </c>
      <c r="K261" s="124">
        <f t="shared" si="74"/>
        <v>117.63</v>
      </c>
      <c r="L261" s="125">
        <f t="shared" si="75"/>
        <v>0.31589548030185027</v>
      </c>
      <c r="M261" s="126" t="s">
        <v>538</v>
      </c>
      <c r="N261" s="322">
        <v>43850</v>
      </c>
      <c r="O261" s="54"/>
      <c r="P261" s="13"/>
      <c r="Q261" s="13"/>
      <c r="R261" s="314" t="s">
        <v>690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327">
        <v>142</v>
      </c>
      <c r="B262" s="155">
        <v>43578</v>
      </c>
      <c r="C262" s="155"/>
      <c r="D262" s="156" t="s">
        <v>715</v>
      </c>
      <c r="E262" s="157" t="s">
        <v>539</v>
      </c>
      <c r="F262" s="157">
        <v>220</v>
      </c>
      <c r="G262" s="157"/>
      <c r="H262" s="157">
        <v>127.5</v>
      </c>
      <c r="I262" s="174">
        <v>284</v>
      </c>
      <c r="J262" s="340" t="s">
        <v>784</v>
      </c>
      <c r="K262" s="130">
        <f t="shared" si="74"/>
        <v>-92.5</v>
      </c>
      <c r="L262" s="131">
        <f t="shared" si="75"/>
        <v>-0.42045454545454547</v>
      </c>
      <c r="M262" s="132" t="s">
        <v>602</v>
      </c>
      <c r="N262" s="133">
        <v>43896</v>
      </c>
      <c r="O262" s="54"/>
      <c r="P262" s="13"/>
      <c r="Q262" s="13"/>
      <c r="R262" s="14" t="s">
        <v>690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89">
        <v>143</v>
      </c>
      <c r="B263" s="190">
        <v>43622</v>
      </c>
      <c r="C263" s="190"/>
      <c r="D263" s="351" t="s">
        <v>450</v>
      </c>
      <c r="E263" s="191" t="s">
        <v>539</v>
      </c>
      <c r="F263" s="191">
        <v>332.8</v>
      </c>
      <c r="G263" s="191"/>
      <c r="H263" s="191">
        <v>405</v>
      </c>
      <c r="I263" s="210">
        <v>419</v>
      </c>
      <c r="J263" s="137" t="s">
        <v>786</v>
      </c>
      <c r="K263" s="124">
        <f t="shared" ref="K263" si="76">H263-F263</f>
        <v>72.199999999999989</v>
      </c>
      <c r="L263" s="125">
        <f t="shared" ref="L263" si="77">K263/F263</f>
        <v>0.21694711538461534</v>
      </c>
      <c r="M263" s="126" t="s">
        <v>538</v>
      </c>
      <c r="N263" s="322">
        <v>43860</v>
      </c>
      <c r="O263" s="54"/>
      <c r="P263" s="13"/>
      <c r="Q263" s="13"/>
      <c r="R263" s="14" t="s">
        <v>692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40">
        <v>144</v>
      </c>
      <c r="B264" s="139">
        <v>43641</v>
      </c>
      <c r="C264" s="139"/>
      <c r="D264" s="140" t="s">
        <v>137</v>
      </c>
      <c r="E264" s="141" t="s">
        <v>562</v>
      </c>
      <c r="F264" s="142">
        <v>386</v>
      </c>
      <c r="G264" s="143"/>
      <c r="H264" s="143">
        <v>395</v>
      </c>
      <c r="I264" s="143">
        <v>452</v>
      </c>
      <c r="J264" s="161" t="s">
        <v>777</v>
      </c>
      <c r="K264" s="162">
        <f t="shared" ref="K264" si="78">H264-F264</f>
        <v>9</v>
      </c>
      <c r="L264" s="163">
        <f t="shared" ref="L264" si="79">K264/F264</f>
        <v>2.3316062176165803E-2</v>
      </c>
      <c r="M264" s="164" t="s">
        <v>647</v>
      </c>
      <c r="N264" s="165">
        <v>43868</v>
      </c>
      <c r="O264" s="13"/>
      <c r="P264" s="13"/>
      <c r="Q264" s="13"/>
      <c r="R264" s="14" t="s">
        <v>692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329">
        <v>145</v>
      </c>
      <c r="B265" s="180">
        <v>43707</v>
      </c>
      <c r="C265" s="180"/>
      <c r="D265" s="185" t="s">
        <v>255</v>
      </c>
      <c r="E265" s="183" t="s">
        <v>562</v>
      </c>
      <c r="F265" s="183" t="s">
        <v>694</v>
      </c>
      <c r="G265" s="183"/>
      <c r="H265" s="183"/>
      <c r="I265" s="204">
        <v>190</v>
      </c>
      <c r="J265" s="216" t="s">
        <v>540</v>
      </c>
      <c r="K265" s="206"/>
      <c r="L265" s="207"/>
      <c r="M265" s="321" t="s">
        <v>540</v>
      </c>
      <c r="N265" s="208"/>
      <c r="O265" s="13"/>
      <c r="P265" s="13"/>
      <c r="Q265" s="13"/>
      <c r="R265" s="314" t="s">
        <v>690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89">
        <v>146</v>
      </c>
      <c r="B266" s="190">
        <v>43731</v>
      </c>
      <c r="C266" s="190"/>
      <c r="D266" s="151" t="s">
        <v>407</v>
      </c>
      <c r="E266" s="191" t="s">
        <v>562</v>
      </c>
      <c r="F266" s="191">
        <v>235</v>
      </c>
      <c r="G266" s="191"/>
      <c r="H266" s="191">
        <v>295</v>
      </c>
      <c r="I266" s="210">
        <v>296</v>
      </c>
      <c r="J266" s="137" t="s">
        <v>765</v>
      </c>
      <c r="K266" s="124">
        <f t="shared" ref="K266" si="80">H266-F266</f>
        <v>60</v>
      </c>
      <c r="L266" s="125">
        <f t="shared" ref="L266" si="81">K266/F266</f>
        <v>0.25531914893617019</v>
      </c>
      <c r="M266" s="126" t="s">
        <v>538</v>
      </c>
      <c r="N266" s="322">
        <v>43844</v>
      </c>
      <c r="O266" s="54"/>
      <c r="P266" s="13"/>
      <c r="Q266" s="13"/>
      <c r="R266" s="14" t="s">
        <v>692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89">
        <v>147</v>
      </c>
      <c r="B267" s="190">
        <v>43752</v>
      </c>
      <c r="C267" s="190"/>
      <c r="D267" s="151" t="s">
        <v>756</v>
      </c>
      <c r="E267" s="191" t="s">
        <v>562</v>
      </c>
      <c r="F267" s="191">
        <v>277.5</v>
      </c>
      <c r="G267" s="191"/>
      <c r="H267" s="191">
        <v>333</v>
      </c>
      <c r="I267" s="210">
        <v>333</v>
      </c>
      <c r="J267" s="137" t="s">
        <v>766</v>
      </c>
      <c r="K267" s="124">
        <f t="shared" ref="K267" si="82">H267-F267</f>
        <v>55.5</v>
      </c>
      <c r="L267" s="125">
        <f t="shared" ref="L267" si="83">K267/F267</f>
        <v>0.2</v>
      </c>
      <c r="M267" s="126" t="s">
        <v>538</v>
      </c>
      <c r="N267" s="322">
        <v>43846</v>
      </c>
      <c r="O267" s="54"/>
      <c r="P267" s="13"/>
      <c r="Q267" s="13"/>
      <c r="R267" s="314" t="s">
        <v>690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89">
        <v>148</v>
      </c>
      <c r="B268" s="190">
        <v>43752</v>
      </c>
      <c r="C268" s="190"/>
      <c r="D268" s="151" t="s">
        <v>755</v>
      </c>
      <c r="E268" s="191" t="s">
        <v>562</v>
      </c>
      <c r="F268" s="191">
        <v>930</v>
      </c>
      <c r="G268" s="191"/>
      <c r="H268" s="191">
        <v>1165</v>
      </c>
      <c r="I268" s="210">
        <v>1200</v>
      </c>
      <c r="J268" s="137" t="s">
        <v>767</v>
      </c>
      <c r="K268" s="124">
        <f t="shared" ref="K268:K269" si="84">H268-F268</f>
        <v>235</v>
      </c>
      <c r="L268" s="125">
        <f t="shared" ref="L268:L269" si="85">K268/F268</f>
        <v>0.25268817204301075</v>
      </c>
      <c r="M268" s="126" t="s">
        <v>538</v>
      </c>
      <c r="N268" s="322">
        <v>43847</v>
      </c>
      <c r="O268" s="54"/>
      <c r="P268" s="13"/>
      <c r="Q268" s="13"/>
      <c r="R268" s="314" t="s">
        <v>692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9">
        <v>149</v>
      </c>
      <c r="B269" s="190">
        <v>43753</v>
      </c>
      <c r="C269" s="190"/>
      <c r="D269" s="151" t="s">
        <v>754</v>
      </c>
      <c r="E269" s="191" t="s">
        <v>562</v>
      </c>
      <c r="F269" s="192">
        <v>111</v>
      </c>
      <c r="G269" s="191"/>
      <c r="H269" s="191">
        <v>141</v>
      </c>
      <c r="I269" s="210">
        <v>141</v>
      </c>
      <c r="J269" s="412" t="s">
        <v>822</v>
      </c>
      <c r="K269" s="124">
        <f t="shared" si="84"/>
        <v>30</v>
      </c>
      <c r="L269" s="125">
        <f t="shared" si="85"/>
        <v>0.27027027027027029</v>
      </c>
      <c r="M269" s="126" t="s">
        <v>538</v>
      </c>
      <c r="N269" s="322">
        <v>44328</v>
      </c>
      <c r="O269" s="13"/>
      <c r="P269" s="13"/>
      <c r="Q269" s="13"/>
      <c r="R269" s="314" t="s">
        <v>692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89">
        <v>150</v>
      </c>
      <c r="B270" s="190">
        <v>43753</v>
      </c>
      <c r="C270" s="190"/>
      <c r="D270" s="151" t="s">
        <v>753</v>
      </c>
      <c r="E270" s="191" t="s">
        <v>562</v>
      </c>
      <c r="F270" s="192">
        <v>296</v>
      </c>
      <c r="G270" s="191"/>
      <c r="H270" s="191">
        <v>370</v>
      </c>
      <c r="I270" s="210">
        <v>370</v>
      </c>
      <c r="J270" s="137" t="s">
        <v>621</v>
      </c>
      <c r="K270" s="124">
        <f t="shared" ref="K270:K271" si="86">H270-F270</f>
        <v>74</v>
      </c>
      <c r="L270" s="125">
        <f t="shared" ref="L270:L271" si="87">K270/F270</f>
        <v>0.25</v>
      </c>
      <c r="M270" s="126" t="s">
        <v>538</v>
      </c>
      <c r="N270" s="322">
        <v>43853</v>
      </c>
      <c r="O270" s="54"/>
      <c r="P270" s="13"/>
      <c r="Q270" s="13"/>
      <c r="R270" s="314" t="s">
        <v>692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9">
        <v>151</v>
      </c>
      <c r="B271" s="190">
        <v>43754</v>
      </c>
      <c r="C271" s="190"/>
      <c r="D271" s="151" t="s">
        <v>752</v>
      </c>
      <c r="E271" s="191" t="s">
        <v>562</v>
      </c>
      <c r="F271" s="192">
        <v>300</v>
      </c>
      <c r="G271" s="191"/>
      <c r="H271" s="191">
        <v>382.5</v>
      </c>
      <c r="I271" s="210">
        <v>344</v>
      </c>
      <c r="J271" s="412" t="s">
        <v>812</v>
      </c>
      <c r="K271" s="124">
        <f t="shared" si="86"/>
        <v>82.5</v>
      </c>
      <c r="L271" s="125">
        <f t="shared" si="87"/>
        <v>0.27500000000000002</v>
      </c>
      <c r="M271" s="126" t="s">
        <v>538</v>
      </c>
      <c r="N271" s="322">
        <v>44238</v>
      </c>
      <c r="O271" s="13"/>
      <c r="P271" s="13"/>
      <c r="Q271" s="13"/>
      <c r="R271" s="314" t="s">
        <v>692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316">
        <v>152</v>
      </c>
      <c r="B272" s="194">
        <v>43832</v>
      </c>
      <c r="C272" s="194"/>
      <c r="D272" s="198" t="s">
        <v>738</v>
      </c>
      <c r="E272" s="195" t="s">
        <v>562</v>
      </c>
      <c r="F272" s="196" t="s">
        <v>764</v>
      </c>
      <c r="G272" s="195"/>
      <c r="H272" s="195"/>
      <c r="I272" s="215">
        <v>590</v>
      </c>
      <c r="J272" s="216" t="s">
        <v>540</v>
      </c>
      <c r="K272" s="216"/>
      <c r="L272" s="119"/>
      <c r="M272" s="313" t="s">
        <v>540</v>
      </c>
      <c r="N272" s="218"/>
      <c r="O272" s="13"/>
      <c r="P272" s="13"/>
      <c r="Q272" s="13"/>
      <c r="R272" s="314" t="s">
        <v>692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89">
        <v>153</v>
      </c>
      <c r="B273" s="190">
        <v>43966</v>
      </c>
      <c r="C273" s="190"/>
      <c r="D273" s="151" t="s">
        <v>64</v>
      </c>
      <c r="E273" s="191" t="s">
        <v>562</v>
      </c>
      <c r="F273" s="192">
        <v>67.5</v>
      </c>
      <c r="G273" s="191"/>
      <c r="H273" s="191">
        <v>86</v>
      </c>
      <c r="I273" s="210">
        <v>86</v>
      </c>
      <c r="J273" s="137" t="s">
        <v>794</v>
      </c>
      <c r="K273" s="124">
        <f t="shared" ref="K273:K274" si="88">H273-F273</f>
        <v>18.5</v>
      </c>
      <c r="L273" s="125">
        <f t="shared" ref="L273:L274" si="89">K273/F273</f>
        <v>0.27407407407407408</v>
      </c>
      <c r="M273" s="126" t="s">
        <v>538</v>
      </c>
      <c r="N273" s="322">
        <v>44008</v>
      </c>
      <c r="O273" s="54"/>
      <c r="P273" s="13"/>
      <c r="Q273" s="13"/>
      <c r="R273" s="314" t="s">
        <v>692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89">
        <v>154</v>
      </c>
      <c r="B274" s="190">
        <v>44035</v>
      </c>
      <c r="C274" s="190"/>
      <c r="D274" s="151" t="s">
        <v>449</v>
      </c>
      <c r="E274" s="191" t="s">
        <v>562</v>
      </c>
      <c r="F274" s="192">
        <v>231</v>
      </c>
      <c r="G274" s="191"/>
      <c r="H274" s="191">
        <v>281</v>
      </c>
      <c r="I274" s="210">
        <v>281</v>
      </c>
      <c r="J274" s="137" t="s">
        <v>621</v>
      </c>
      <c r="K274" s="124">
        <f t="shared" si="88"/>
        <v>50</v>
      </c>
      <c r="L274" s="125">
        <f t="shared" si="89"/>
        <v>0.21645021645021645</v>
      </c>
      <c r="M274" s="126" t="s">
        <v>538</v>
      </c>
      <c r="N274" s="322">
        <v>44358</v>
      </c>
      <c r="O274" s="13"/>
      <c r="P274" s="13"/>
      <c r="Q274" s="13"/>
      <c r="R274" s="314" t="s">
        <v>692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89">
        <v>155</v>
      </c>
      <c r="B275" s="190">
        <v>44092</v>
      </c>
      <c r="C275" s="190"/>
      <c r="D275" s="151" t="s">
        <v>390</v>
      </c>
      <c r="E275" s="191" t="s">
        <v>562</v>
      </c>
      <c r="F275" s="191">
        <v>206</v>
      </c>
      <c r="G275" s="191"/>
      <c r="H275" s="191">
        <v>248</v>
      </c>
      <c r="I275" s="210">
        <v>248</v>
      </c>
      <c r="J275" s="137" t="s">
        <v>621</v>
      </c>
      <c r="K275" s="124">
        <f t="shared" ref="K275:K276" si="90">H275-F275</f>
        <v>42</v>
      </c>
      <c r="L275" s="125">
        <f t="shared" ref="L275:L276" si="91">K275/F275</f>
        <v>0.20388349514563106</v>
      </c>
      <c r="M275" s="126" t="s">
        <v>538</v>
      </c>
      <c r="N275" s="322">
        <v>44214</v>
      </c>
      <c r="O275" s="54"/>
      <c r="P275" s="13"/>
      <c r="Q275" s="13"/>
      <c r="R275" s="314" t="s">
        <v>692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89">
        <v>156</v>
      </c>
      <c r="B276" s="190">
        <v>44140</v>
      </c>
      <c r="C276" s="190"/>
      <c r="D276" s="151" t="s">
        <v>390</v>
      </c>
      <c r="E276" s="191" t="s">
        <v>562</v>
      </c>
      <c r="F276" s="191">
        <v>182.5</v>
      </c>
      <c r="G276" s="191"/>
      <c r="H276" s="191">
        <v>248</v>
      </c>
      <c r="I276" s="210">
        <v>248</v>
      </c>
      <c r="J276" s="137" t="s">
        <v>621</v>
      </c>
      <c r="K276" s="124">
        <f t="shared" si="90"/>
        <v>65.5</v>
      </c>
      <c r="L276" s="125">
        <f t="shared" si="91"/>
        <v>0.35890410958904112</v>
      </c>
      <c r="M276" s="126" t="s">
        <v>538</v>
      </c>
      <c r="N276" s="322">
        <v>44214</v>
      </c>
      <c r="O276" s="54"/>
      <c r="P276" s="13"/>
      <c r="Q276" s="13"/>
      <c r="R276" s="314" t="s">
        <v>692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89">
        <v>157</v>
      </c>
      <c r="B277" s="190">
        <v>44140</v>
      </c>
      <c r="C277" s="190"/>
      <c r="D277" s="151" t="s">
        <v>319</v>
      </c>
      <c r="E277" s="191" t="s">
        <v>562</v>
      </c>
      <c r="F277" s="191">
        <v>247.5</v>
      </c>
      <c r="G277" s="191"/>
      <c r="H277" s="191">
        <v>320</v>
      </c>
      <c r="I277" s="210">
        <v>320</v>
      </c>
      <c r="J277" s="137" t="s">
        <v>621</v>
      </c>
      <c r="K277" s="124">
        <f t="shared" ref="K277" si="92">H277-F277</f>
        <v>72.5</v>
      </c>
      <c r="L277" s="125">
        <f t="shared" ref="L277" si="93">K277/F277</f>
        <v>0.29292929292929293</v>
      </c>
      <c r="M277" s="126" t="s">
        <v>538</v>
      </c>
      <c r="N277" s="322">
        <v>44323</v>
      </c>
      <c r="O277" s="13"/>
      <c r="P277" s="13"/>
      <c r="Q277" s="13"/>
      <c r="R277" s="314" t="s">
        <v>692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89">
        <v>158</v>
      </c>
      <c r="B278" s="190">
        <v>44140</v>
      </c>
      <c r="C278" s="190"/>
      <c r="D278" s="151" t="s">
        <v>446</v>
      </c>
      <c r="E278" s="191" t="s">
        <v>562</v>
      </c>
      <c r="F278" s="192">
        <v>925</v>
      </c>
      <c r="G278" s="191"/>
      <c r="H278" s="191">
        <v>1095</v>
      </c>
      <c r="I278" s="210">
        <v>1093</v>
      </c>
      <c r="J278" s="412" t="s">
        <v>802</v>
      </c>
      <c r="K278" s="124">
        <f t="shared" ref="K278" si="94">H278-F278</f>
        <v>170</v>
      </c>
      <c r="L278" s="125">
        <f t="shared" ref="L278" si="95">K278/F278</f>
        <v>0.18378378378378379</v>
      </c>
      <c r="M278" s="126" t="s">
        <v>538</v>
      </c>
      <c r="N278" s="322">
        <v>44201</v>
      </c>
      <c r="O278" s="13"/>
      <c r="P278" s="13"/>
      <c r="Q278" s="13"/>
      <c r="R278" s="314" t="s">
        <v>692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89">
        <v>159</v>
      </c>
      <c r="B279" s="190">
        <v>44140</v>
      </c>
      <c r="C279" s="190"/>
      <c r="D279" s="151" t="s">
        <v>333</v>
      </c>
      <c r="E279" s="191" t="s">
        <v>562</v>
      </c>
      <c r="F279" s="192">
        <v>332.5</v>
      </c>
      <c r="G279" s="191"/>
      <c r="H279" s="191">
        <v>393</v>
      </c>
      <c r="I279" s="210">
        <v>406</v>
      </c>
      <c r="J279" s="412" t="s">
        <v>815</v>
      </c>
      <c r="K279" s="124">
        <f t="shared" ref="K279:K280" si="96">H279-F279</f>
        <v>60.5</v>
      </c>
      <c r="L279" s="125">
        <f t="shared" ref="L279:L280" si="97">K279/F279</f>
        <v>0.18195488721804512</v>
      </c>
      <c r="M279" s="126" t="s">
        <v>538</v>
      </c>
      <c r="N279" s="322">
        <v>44256</v>
      </c>
      <c r="O279" s="13"/>
      <c r="P279" s="13"/>
      <c r="Q279" s="13"/>
      <c r="R279" s="314" t="s">
        <v>692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89">
        <v>160</v>
      </c>
      <c r="B280" s="190">
        <v>44141</v>
      </c>
      <c r="C280" s="190"/>
      <c r="D280" s="151" t="s">
        <v>449</v>
      </c>
      <c r="E280" s="191" t="s">
        <v>562</v>
      </c>
      <c r="F280" s="192">
        <v>231</v>
      </c>
      <c r="G280" s="191"/>
      <c r="H280" s="191">
        <v>281</v>
      </c>
      <c r="I280" s="210">
        <v>281</v>
      </c>
      <c r="J280" s="137" t="s">
        <v>621</v>
      </c>
      <c r="K280" s="124">
        <f t="shared" si="96"/>
        <v>50</v>
      </c>
      <c r="L280" s="125">
        <f t="shared" si="97"/>
        <v>0.21645021645021645</v>
      </c>
      <c r="M280" s="126" t="s">
        <v>538</v>
      </c>
      <c r="N280" s="322">
        <v>44358</v>
      </c>
      <c r="O280" s="13"/>
      <c r="P280" s="13"/>
      <c r="Q280" s="13"/>
      <c r="R280" s="314" t="s">
        <v>692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3">
        <v>161</v>
      </c>
      <c r="B281" s="194">
        <v>44187</v>
      </c>
      <c r="C281" s="194"/>
      <c r="D281" s="198" t="s">
        <v>735</v>
      </c>
      <c r="E281" s="195" t="s">
        <v>562</v>
      </c>
      <c r="F281" s="409" t="s">
        <v>801</v>
      </c>
      <c r="G281" s="195"/>
      <c r="H281" s="195"/>
      <c r="I281" s="215">
        <v>239</v>
      </c>
      <c r="J281" s="410" t="s">
        <v>540</v>
      </c>
      <c r="K281" s="216"/>
      <c r="L281" s="119"/>
      <c r="M281" s="217"/>
      <c r="N281" s="218"/>
      <c r="O281" s="13"/>
      <c r="P281" s="13"/>
      <c r="Q281" s="13"/>
      <c r="R281" s="314" t="s">
        <v>692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93">
        <v>162</v>
      </c>
      <c r="B282" s="194">
        <v>44258</v>
      </c>
      <c r="C282" s="194"/>
      <c r="D282" s="198" t="s">
        <v>738</v>
      </c>
      <c r="E282" s="195" t="s">
        <v>562</v>
      </c>
      <c r="F282" s="196" t="s">
        <v>764</v>
      </c>
      <c r="G282" s="195"/>
      <c r="H282" s="195"/>
      <c r="I282" s="215">
        <v>590</v>
      </c>
      <c r="J282" s="216" t="s">
        <v>540</v>
      </c>
      <c r="K282" s="216"/>
      <c r="L282" s="119"/>
      <c r="M282" s="313"/>
      <c r="N282" s="218"/>
      <c r="O282" s="13"/>
      <c r="P282" s="13"/>
      <c r="R282" s="314" t="s">
        <v>692</v>
      </c>
    </row>
    <row r="283" spans="1:26">
      <c r="A283" s="189">
        <v>163</v>
      </c>
      <c r="B283" s="190">
        <v>44274</v>
      </c>
      <c r="C283" s="190"/>
      <c r="D283" s="331" t="s">
        <v>333</v>
      </c>
      <c r="E283" s="191" t="s">
        <v>562</v>
      </c>
      <c r="F283" s="192">
        <v>355</v>
      </c>
      <c r="G283" s="191"/>
      <c r="H283" s="191">
        <v>422.5</v>
      </c>
      <c r="I283" s="210">
        <v>420</v>
      </c>
      <c r="J283" s="412" t="s">
        <v>836</v>
      </c>
      <c r="K283" s="124">
        <f t="shared" ref="K283" si="98">H283-F283</f>
        <v>67.5</v>
      </c>
      <c r="L283" s="125">
        <f t="shared" ref="L283" si="99">K283/F283</f>
        <v>0.19014084507042253</v>
      </c>
      <c r="M283" s="126" t="s">
        <v>538</v>
      </c>
      <c r="N283" s="322">
        <v>44361</v>
      </c>
      <c r="O283" s="13"/>
      <c r="R283" s="422" t="s">
        <v>692</v>
      </c>
    </row>
    <row r="284" spans="1:26">
      <c r="A284" s="189">
        <v>164</v>
      </c>
      <c r="B284" s="190">
        <v>44295</v>
      </c>
      <c r="C284" s="190"/>
      <c r="D284" s="331" t="s">
        <v>817</v>
      </c>
      <c r="E284" s="191" t="s">
        <v>562</v>
      </c>
      <c r="F284" s="192">
        <v>555</v>
      </c>
      <c r="G284" s="191"/>
      <c r="H284" s="191">
        <v>663</v>
      </c>
      <c r="I284" s="210">
        <v>663</v>
      </c>
      <c r="J284" s="412" t="s">
        <v>818</v>
      </c>
      <c r="K284" s="124">
        <f t="shared" ref="K284:K285" si="100">H284-F284</f>
        <v>108</v>
      </c>
      <c r="L284" s="125">
        <f t="shared" ref="L284:L285" si="101">K284/F284</f>
        <v>0.19459459459459461</v>
      </c>
      <c r="M284" s="126" t="s">
        <v>538</v>
      </c>
      <c r="N284" s="322">
        <v>44321</v>
      </c>
      <c r="O284" s="13"/>
      <c r="P284" s="13"/>
      <c r="Q284" s="13"/>
      <c r="R284" s="314"/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89">
        <v>165</v>
      </c>
      <c r="B285" s="190">
        <v>44308</v>
      </c>
      <c r="C285" s="190"/>
      <c r="D285" s="331" t="s">
        <v>365</v>
      </c>
      <c r="E285" s="191" t="s">
        <v>562</v>
      </c>
      <c r="F285" s="192">
        <v>126.5</v>
      </c>
      <c r="G285" s="191"/>
      <c r="H285" s="191">
        <v>155</v>
      </c>
      <c r="I285" s="210">
        <v>155</v>
      </c>
      <c r="J285" s="137" t="s">
        <v>621</v>
      </c>
      <c r="K285" s="124">
        <f t="shared" si="100"/>
        <v>28.5</v>
      </c>
      <c r="L285" s="125">
        <f t="shared" si="101"/>
        <v>0.22529644268774704</v>
      </c>
      <c r="M285" s="126" t="s">
        <v>538</v>
      </c>
      <c r="N285" s="322">
        <v>44362</v>
      </c>
      <c r="O285" s="13"/>
      <c r="R285" s="219"/>
    </row>
    <row r="286" spans="1:26">
      <c r="A286" s="193">
        <v>166</v>
      </c>
      <c r="B286" s="194">
        <v>44368</v>
      </c>
      <c r="C286" s="194"/>
      <c r="D286" s="198" t="s">
        <v>808</v>
      </c>
      <c r="E286" s="195" t="s">
        <v>562</v>
      </c>
      <c r="F286" s="196" t="s">
        <v>843</v>
      </c>
      <c r="G286" s="195"/>
      <c r="H286" s="195"/>
      <c r="I286" s="215">
        <v>344</v>
      </c>
      <c r="J286" s="216" t="s">
        <v>540</v>
      </c>
      <c r="K286" s="193"/>
      <c r="L286" s="194"/>
      <c r="M286" s="194"/>
      <c r="N286" s="198"/>
      <c r="O286" s="13"/>
      <c r="R286" s="219"/>
    </row>
    <row r="287" spans="1:26">
      <c r="A287" s="193">
        <v>167</v>
      </c>
      <c r="B287" s="194">
        <v>44368</v>
      </c>
      <c r="C287" s="194"/>
      <c r="D287" s="198" t="s">
        <v>449</v>
      </c>
      <c r="E287" s="195" t="s">
        <v>562</v>
      </c>
      <c r="F287" s="196" t="s">
        <v>844</v>
      </c>
      <c r="G287" s="195"/>
      <c r="H287" s="195"/>
      <c r="I287" s="215">
        <v>320</v>
      </c>
      <c r="J287" s="216" t="s">
        <v>540</v>
      </c>
      <c r="K287" s="193"/>
      <c r="L287" s="194"/>
      <c r="M287" s="194"/>
      <c r="N287" s="198"/>
      <c r="R287" s="219"/>
    </row>
    <row r="288" spans="1:26">
      <c r="R288" s="219"/>
    </row>
    <row r="289" spans="1:18">
      <c r="R289" s="219"/>
    </row>
    <row r="290" spans="1:18">
      <c r="R290" s="219"/>
    </row>
    <row r="291" spans="1:18">
      <c r="R291" s="219"/>
    </row>
    <row r="292" spans="1:18">
      <c r="R292" s="219"/>
    </row>
    <row r="293" spans="1:18">
      <c r="A293" s="193"/>
      <c r="B293" s="184" t="s">
        <v>759</v>
      </c>
      <c r="R293" s="219"/>
    </row>
    <row r="303" spans="1:18">
      <c r="A303" s="199"/>
    </row>
    <row r="304" spans="1:18">
      <c r="A304" s="199"/>
      <c r="F304" s="411"/>
    </row>
    <row r="305" spans="1:1">
      <c r="A305" s="195"/>
    </row>
  </sheetData>
  <autoFilter ref="R1:R301"/>
  <mergeCells count="23">
    <mergeCell ref="O75:O76"/>
    <mergeCell ref="P75:P76"/>
    <mergeCell ref="A75:A76"/>
    <mergeCell ref="B75:B76"/>
    <mergeCell ref="J75:J76"/>
    <mergeCell ref="M75:M76"/>
    <mergeCell ref="N75:N76"/>
    <mergeCell ref="O84:O85"/>
    <mergeCell ref="P84:P85"/>
    <mergeCell ref="O81:O82"/>
    <mergeCell ref="P81:P82"/>
    <mergeCell ref="A84:A85"/>
    <mergeCell ref="B84:B85"/>
    <mergeCell ref="J84:J85"/>
    <mergeCell ref="M84:M85"/>
    <mergeCell ref="N84:N85"/>
    <mergeCell ref="A81:A82"/>
    <mergeCell ref="B81:B82"/>
    <mergeCell ref="J81:J82"/>
    <mergeCell ref="M81:M82"/>
    <mergeCell ref="N81:N82"/>
    <mergeCell ref="I81:I82"/>
    <mergeCell ref="L81:L82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2021-07-08T02:30:35Z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