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F&amp;O)'!$R$1:$R$272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50" i="6"/>
  <c r="L50"/>
  <c r="L47"/>
  <c r="K47"/>
  <c r="L49"/>
  <c r="K49"/>
  <c r="L48"/>
  <c r="K48"/>
  <c r="L30"/>
  <c r="K30"/>
  <c r="K46"/>
  <c r="L46"/>
  <c r="L28"/>
  <c r="K28"/>
  <c r="L25"/>
  <c r="K25"/>
  <c r="L45"/>
  <c r="K45"/>
  <c r="L44"/>
  <c r="K44"/>
  <c r="L43"/>
  <c r="K43"/>
  <c r="L26"/>
  <c r="K26"/>
  <c r="L42"/>
  <c r="K42"/>
  <c r="M49" l="1"/>
  <c r="M50"/>
  <c r="M44"/>
  <c r="M25"/>
  <c r="M47"/>
  <c r="M48"/>
  <c r="M28"/>
  <c r="M30"/>
  <c r="M26"/>
  <c r="M42"/>
  <c r="M45"/>
  <c r="M46"/>
  <c r="M43"/>
  <c r="L67"/>
  <c r="K67"/>
  <c r="M67" l="1"/>
  <c r="L12" l="1"/>
  <c r="K12"/>
  <c r="L11"/>
  <c r="K11"/>
  <c r="L65"/>
  <c r="K65"/>
  <c r="M11" l="1"/>
  <c r="M12"/>
  <c r="M65"/>
  <c r="L66"/>
  <c r="K66"/>
  <c r="H260"/>
  <c r="M66" l="1"/>
  <c r="K260" l="1"/>
  <c r="L260" s="1"/>
  <c r="K249"/>
  <c r="L249" s="1"/>
  <c r="K239"/>
  <c r="L239" s="1"/>
  <c r="K255" l="1"/>
  <c r="L255" s="1"/>
  <c r="K256" l="1"/>
  <c r="L256" s="1"/>
  <c r="K253" l="1"/>
  <c r="L253" s="1"/>
  <c r="K232"/>
  <c r="L232" s="1"/>
  <c r="K252"/>
  <c r="L252" s="1"/>
  <c r="K251"/>
  <c r="L251" s="1"/>
  <c r="K250"/>
  <c r="L250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30"/>
  <c r="L230" s="1"/>
  <c r="K229"/>
  <c r="L229" s="1"/>
  <c r="F228"/>
  <c r="K228" s="1"/>
  <c r="L228" s="1"/>
  <c r="K227"/>
  <c r="L227" s="1"/>
  <c r="K226"/>
  <c r="L226" s="1"/>
  <c r="K225"/>
  <c r="L225" s="1"/>
  <c r="K224"/>
  <c r="L224" s="1"/>
  <c r="K223"/>
  <c r="L223" s="1"/>
  <c r="F222"/>
  <c r="K222" s="1"/>
  <c r="L222" s="1"/>
  <c r="F221"/>
  <c r="K221" s="1"/>
  <c r="L221" s="1"/>
  <c r="K220"/>
  <c r="L220" s="1"/>
  <c r="F219"/>
  <c r="K219" s="1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3"/>
  <c r="L203" s="1"/>
  <c r="K201"/>
  <c r="L201" s="1"/>
  <c r="K200"/>
  <c r="L200" s="1"/>
  <c r="F199"/>
  <c r="K199" s="1"/>
  <c r="L199" s="1"/>
  <c r="K198"/>
  <c r="L198" s="1"/>
  <c r="K195"/>
  <c r="L195" s="1"/>
  <c r="K194"/>
  <c r="L194" s="1"/>
  <c r="K193"/>
  <c r="L193" s="1"/>
  <c r="K190"/>
  <c r="L190" s="1"/>
  <c r="K189"/>
  <c r="L189" s="1"/>
  <c r="K188"/>
  <c r="L188" s="1"/>
  <c r="K187"/>
  <c r="L187" s="1"/>
  <c r="K186"/>
  <c r="L186" s="1"/>
  <c r="K185"/>
  <c r="L185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3"/>
  <c r="L173" s="1"/>
  <c r="K171"/>
  <c r="L171" s="1"/>
  <c r="K169"/>
  <c r="L169" s="1"/>
  <c r="K167"/>
  <c r="L167" s="1"/>
  <c r="K166"/>
  <c r="L166" s="1"/>
  <c r="K165"/>
  <c r="L165" s="1"/>
  <c r="K163"/>
  <c r="L163" s="1"/>
  <c r="K162"/>
  <c r="L162" s="1"/>
  <c r="K161"/>
  <c r="L161" s="1"/>
  <c r="K160"/>
  <c r="K159"/>
  <c r="L159" s="1"/>
  <c r="K158"/>
  <c r="L158" s="1"/>
  <c r="K156"/>
  <c r="L156" s="1"/>
  <c r="K155"/>
  <c r="L155" s="1"/>
  <c r="K154"/>
  <c r="L154" s="1"/>
  <c r="K153"/>
  <c r="L153" s="1"/>
  <c r="K152"/>
  <c r="L152" s="1"/>
  <c r="F151"/>
  <c r="K151" s="1"/>
  <c r="L151" s="1"/>
  <c r="H150"/>
  <c r="K150" s="1"/>
  <c r="L150" s="1"/>
  <c r="K147"/>
  <c r="L147" s="1"/>
  <c r="K146"/>
  <c r="L146" s="1"/>
  <c r="K145"/>
  <c r="L145" s="1"/>
  <c r="K144"/>
  <c r="L144" s="1"/>
  <c r="K143"/>
  <c r="L143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H116"/>
  <c r="K116" s="1"/>
  <c r="L116" s="1"/>
  <c r="F115"/>
  <c r="K115" s="1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<sst xmlns="http://schemas.openxmlformats.org/spreadsheetml/2006/main" count="2770" uniqueCount="1057">
  <si>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</si>
  <si>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</si>
  <si>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</si>
  <si>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</si>
  <si>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</si>
  <si>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</si>
  <si>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</si>
  <si>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</si>
  <si>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</si>
  <si>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</si>
  <si>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</si>
  <si>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</si>
  <si>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</si>
  <si>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</si>
  <si>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</si>
  <si>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</si>
  <si>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</si>
  <si>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</si>
  <si>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</si>
  <si>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</si>
  <si>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</si>
  <si>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</si>
  <si>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</si>
  <si>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</si>
  <si>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</si>
  <si>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</si>
  <si>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</si>
  <si>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</si>
  <si>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</si>
  <si>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</si>
  <si>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</si>
  <si>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</si>
  <si>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</si>
  <si>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</si>
  <si>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</si>
  <si>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</si>
  <si>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</si>
  <si>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</si>
  <si>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</si>
  <si>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</si>
  <si>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</si>
  <si>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</si>
  <si>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</si>
  <si>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</si>
  <si>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</si>
  <si>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</si>
  <si>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</si>
  <si>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</si>
  <si>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</si>
  <si>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</si>
  <si>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</si>
  <si>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</si>
  <si>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</si>
  <si>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</si>
  <si>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</si>
  <si>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</si>
  <si>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</si>
  <si>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</si>
  <si>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</si>
  <si>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</si>
  <si>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</si>
  <si>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</si>
  <si>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</si>
  <si>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</si>
  <si>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</si>
  <si>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</si>
  <si>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</si>
  <si>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</si>
  <si>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</si>
  <si>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</si>
  <si>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</si>
  <si>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</si>
  <si>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</si>
  <si>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</si>
  <si>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</si>
  <si>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</si>
  <si>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</si>
  <si>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</si>
  <si>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</si>
  <si>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</si>
  <si>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</si>
  <si>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</si>
  <si>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</si>
  <si>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</si>
  <si>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</si>
  <si>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</si>
  <si>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</si>
  <si>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</si>
  <si>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</si>
  <si>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</si>
  <si>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</si>
  <si>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</si>
  <si>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</si>
  <si>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</si>
  <si>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</si>
  <si>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</si>
  <si>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</si>
  <si>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</si>
  <si>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</si>
  <si>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</si>
  <si>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</si>
  <si>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</si>
  <si>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</si>
  <si>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</si>
  <si>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</si>
  <si>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</si>
  <si>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</si>
  <si>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</si>
  <si>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</si>
  <si>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</si>
  <si>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</si>
  <si>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</si>
  <si>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</si>
  <si>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</si>
  <si>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</si>
  <si>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</si>
  <si>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</si>
  <si>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</si>
  <si>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</si>
  <si>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</si>
  <si>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</si>
  <si>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</si>
  <si>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</si>
  <si>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</si>
  <si>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</si>
  <si>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</si>
  <si>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</si>
  <si>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</si>
  <si>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</si>
  <si>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</si>
  <si>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</si>
  <si>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</si>
  <si>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</si>
  <si>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</si>
  <si>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</si>
  <si>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</si>
  <si>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</si>
  <si>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</si>
  <si>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</si>
  <si>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</si>
  <si>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</si>
  <si>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</si>
  <si>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</si>
  <si>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</si>
  <si>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</si>
  <si>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</si>
  <si>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</si>
  <si>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</si>
  <si>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</si>
  <si>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</si>
  <si>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</si>
  <si>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</si>
  <si>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</si>
  <si>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</si>
  <si>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</si>
  <si>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</si>
  <si>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</si>
  <si>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</si>
  <si>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</si>
  <si>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</si>
  <si>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</si>
  <si>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</si>
  <si>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</si>
  <si>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</si>
  <si>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</si>
  <si>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</si>
  <si>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</si>
  <si>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</si>
  <si>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</si>
  <si>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</si>
  <si>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</si>
  <si>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</si>
  <si>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</si>
  <si>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</si>
  <si>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</si>
  <si>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</si>
  <si>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</si>
  <si>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</si>
  <si>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</si>
  <si>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</si>
  <si>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</si>
  <si>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</si>
  <si>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</si>
  <si>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</si>
  <si>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</si>
  <si>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</si>
  <si>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</si>
  <si>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</si>
  <si>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</si>
  <si>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</si>
  <si>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</si>
  <si>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</si>
  <si>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</si>
  <si>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</si>
  <si>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</si>
  <si>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</si>
  <si>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</si>
  <si>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</si>
  <si>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</si>
  <si>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</si>
  <si>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</si>
  <si>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</si>
  <si>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</si>
  <si>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</si>
  <si>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</si>
  <si>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</si>
  <si>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</si>
  <si>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</si>
  <si>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</si>
  <si>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</si>
  <si>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</si>
  <si>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</si>
  <si>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</si>
  <si>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</si>
  <si>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</si>
  <si>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</si>
  <si>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</si>
  <si>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</si>
  <si>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</si>
  <si>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</si>
  <si>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</si>
  <si>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</si>
  <si>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</si>
  <si>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</si>
  <si>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</si>
  <si>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</si>
  <si>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</si>
  <si>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</si>
  <si>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</si>
  <si>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</si>
  <si>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</si>
  <si>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</si>
  <si>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</si>
  <si>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</si>
  <si>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</si>
  <si>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</si>
  <si>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</si>
  <si>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</si>
  <si>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</si>
  <si>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</si>
  <si>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</si>
  <si>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</si>
  <si>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</si>
  <si>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</si>
  <si>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</si>
  <si>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</si>
  <si>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</si>
  <si>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</si>
  <si>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</si>
  <si>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</si>
  <si>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</si>
  <si>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</si>
  <si>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</si>
  <si>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</si>
  <si>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</si>
  <si>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</si>
  <si>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</si>
  <si>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</si>
  <si>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</si>
  <si>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</si>
  <si>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</si>
  <si>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</si>
  <si>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</si>
  <si>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</si>
  <si>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</si>
  <si>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</si>
  <si>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</si>
  <si>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</si>
  <si>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</si>
  <si>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</si>
  <si>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</si>
  <si>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</si>
  <si>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</si>
  <si>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</si>
  <si>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</si>
  <si>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</si>
  <si>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</si>
  <si>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</si>
  <si>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</si>
  <si>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</si>
  <si>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</si>
  <si>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</si>
  <si>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</si>
  <si>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</si>
  <si>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</si>
  <si>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</si>
  <si>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</si>
  <si>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</si>
  <si>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</si>
  <si>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</si>
  <si>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</si>
  <si>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</si>
  <si>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</si>
  <si>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</si>
  <si>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</si>
  <si>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</si>
  <si>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</si>
  <si>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</si>
  <si>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</si>
  <si>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</si>
  <si>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</si>
  <si>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</si>
  <si>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</si>
  <si>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</si>
  <si>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</si>
  <si>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</si>
  <si>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</si>
  <si>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</si>
  <si>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</si>
  <si>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</si>
  <si>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</si>
  <si>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</si>
  <si>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</si>
  <si>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</si>
  <si>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</si>
  <si>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</si>
  <si>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</si>
  <si>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</si>
  <si>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</si>
  <si>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</si>
  <si>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</si>
  <si>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</si>
  <si>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</si>
  <si>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</si>
  <si>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</si>
  <si>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</si>
  <si>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</si>
  <si>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</si>
  <si>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</si>
  <si>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</si>
  <si>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</si>
  <si>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</si>
  <si>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</si>
  <si>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</si>
  <si>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</si>
  <si>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</si>
  <si>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</si>
  <si>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</si>
  <si>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</si>
  <si>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</si>
  <si>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</si>
  <si>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</si>
  <si>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</si>
  <si>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</si>
  <si>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</si>
  <si>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</si>
  <si>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</si>
  <si>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</si>
  <si>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</si>
  <si>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</si>
  <si>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</si>
  <si>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</si>
  <si>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</si>
  <si>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</si>
  <si>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</si>
  <si>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</si>
  <si>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</si>
  <si>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</si>
  <si>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</si>
  <si>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</si>
  <si>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</si>
  <si>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</si>
  <si>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</si>
  <si>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</si>
  <si>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</si>
  <si>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</si>
  <si>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</si>
  <si>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</si>
  <si>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</si>
  <si>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</si>
  <si>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</si>
  <si>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</si>
  <si>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</si>
  <si>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</si>
  <si>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</si>
  <si>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</si>
  <si>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</si>
  <si>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</si>
  <si>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</si>
  <si>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</si>
  <si>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</si>
  <si>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</si>
  <si>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</si>
  <si>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</si>
  <si>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</si>
  <si>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</si>
  <si>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</si>
  <si>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</si>
  <si>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</si>
  <si>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</si>
  <si>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</si>
  <si>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</si>
  <si>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</si>
  <si>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</si>
  <si>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</si>
  <si>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</si>
  <si>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</si>
  <si>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</si>
  <si>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</si>
  <si>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</si>
  <si>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</si>
  <si>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</si>
  <si>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</si>
  <si>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</si>
  <si>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</si>
  <si>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</si>
  <si>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</si>
  <si>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</si>
  <si>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</si>
  <si>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</si>
  <si>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</si>
  <si>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</si>
  <si>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</si>
  <si>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</si>
  <si>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</si>
  <si>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</si>
  <si>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</si>
  <si>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</si>
  <si>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</si>
  <si>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</si>
  <si>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</si>
  <si>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</si>
  <si>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</si>
  <si>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</si>
  <si>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</si>
  <si>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</si>
  <si>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</si>
  <si>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</si>
  <si>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</si>
  <si>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</si>
  <si>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</si>
  <si>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</si>
  <si>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</si>
  <si>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</si>
  <si>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</si>
  <si>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</si>
  <si>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</si>
  <si>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</si>
  <si>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</si>
  <si>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</si>
  <si>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</si>
  <si>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</si>
  <si>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</si>
  <si>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</si>
  <si>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</si>
  <si>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</si>
  <si>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</si>
  <si>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</si>
  <si>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</si>
  <si>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</si>
  <si>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</si>
  <si>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</si>
  <si>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</si>
  <si>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</si>
  <si>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</si>
  <si>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</si>
  <si>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</si>
  <si>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</si>
  <si>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</si>
  <si>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</si>
  <si>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</si>
  <si>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</si>
  <si>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</si>
  <si>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</si>
  <si>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</si>
  <si>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</si>
  <si>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</si>
  <si>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</si>
  <si>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</si>
  <si>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</si>
  <si>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</si>
  <si>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</si>
  <si>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</si>
  <si>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</si>
  <si>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</si>
  <si>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</si>
  <si>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</si>
  <si>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</si>
  <si>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</si>
  <si>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</si>
  <si>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</si>
  <si>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</si>
  <si>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</si>
  <si>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</si>
  <si>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</si>
  <si>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</si>
  <si>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</si>
  <si>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</si>
  <si>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</si>
  <si>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</si>
  <si>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</si>
  <si>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</si>
  <si>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</si>
  <si>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</si>
  <si>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</si>
  <si>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</si>
  <si>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</si>
  <si>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</si>
  <si>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</si>
  <si>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</si>
  <si>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</si>
  <si>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</si>
  <si>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</si>
  <si>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</si>
  <si>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</si>
  <si>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</si>
  <si>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</si>
  <si>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</si>
  <si>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</si>
  <si>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</si>
  <si>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</si>
  <si>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</si>
  <si>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</si>
  <si>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</si>
  <si>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</si>
  <si>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</si>
  <si>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</si>
  <si>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</si>
  <si>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</si>
  <si>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</si>
  <si>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</si>
  <si>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</si>
  <si>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</si>
  <si>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</si>
  <si>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</si>
  <si>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</si>
  <si>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</si>
  <si>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</si>
  <si>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</si>
  <si>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</si>
  <si>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</si>
  <si>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</si>
  <si>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</si>
  <si>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</si>
  <si>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</si>
  <si>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</si>
  <si>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</si>
  <si>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</si>
  <si>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</si>
  <si>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</si>
  <si>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</si>
  <si>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</si>
  <si>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</si>
  <si>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</si>
  <si>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</si>
  <si>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</si>
  <si>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</si>
  <si>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</si>
  <si>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</si>
  <si>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</si>
  <si>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</si>
  <si>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</si>
  <si>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</si>
  <si>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</si>
  <si>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</si>
  <si>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</si>
  <si>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</si>
  <si>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</si>
  <si>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</si>
  <si>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</si>
  <si>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</si>
  <si>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</si>
  <si>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</si>
  <si>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</si>
  <si>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</si>
  <si>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</si>
  <si>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</si>
  <si>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</si>
  <si>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</si>
  <si>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</si>
  <si>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</si>
  <si>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</si>
  <si>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</si>
  <si>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</si>
  <si>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</si>
  <si>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</si>
  <si>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</si>
  <si>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</si>
  <si>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</si>
  <si>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</si>
  <si>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</si>
  <si>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</si>
  <si>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</si>
  <si>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</si>
  <si>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</si>
  <si>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</si>
  <si>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</si>
  <si>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</si>
  <si>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</si>
  <si>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</si>
  <si>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</si>
  <si>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</si>
  <si>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</si>
  <si>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</si>
  <si>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</si>
  <si>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</si>
  <si>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</si>
  <si>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</si>
  <si>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</si>
  <si>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</si>
  <si>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</si>
  <si>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</si>
  <si>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</si>
  <si>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</si>
  <si>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</si>
  <si>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</si>
  <si>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</si>
  <si>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</si>
  <si>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</si>
  <si>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</si>
  <si>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</si>
  <si>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</si>
  <si>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</si>
  <si>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</si>
  <si>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</si>
  <si>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</si>
  <si>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</si>
  <si>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</si>
  <si>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</si>
  <si>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</si>
  <si>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</si>
  <si>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</si>
  <si>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</si>
  <si>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</si>
  <si>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</si>
  <si>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</si>
  <si>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</si>
  <si>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</si>
  <si>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</si>
  <si>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</si>
  <si>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</si>
  <si>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</si>
  <si>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</si>
  <si>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</si>
  <si>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</si>
  <si>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</si>
  <si>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</si>
  <si>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</si>
  <si>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</si>
  <si>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</si>
  <si>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</si>
  <si>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</si>
  <si>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</si>
  <si>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</si>
  <si>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</si>
  <si>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</si>
  <si>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</si>
  <si>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</si>
  <si>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</si>
  <si>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</si>
  <si>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</si>
  <si>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</si>
  <si>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</si>
  <si>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</si>
  <si>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</si>
  <si>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</si>
  <si>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</si>
  <si>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</si>
  <si>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</si>
  <si>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</si>
  <si>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</si>
  <si>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</si>
  <si>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</si>
  <si>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</si>
  <si>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</si>
  <si>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</si>
  <si>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</si>
  <si>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</si>
  <si>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</si>
  <si>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</si>
  <si>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</si>
  <si>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</si>
  <si>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</si>
  <si>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</si>
  <si>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</si>
  <si>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</si>
  <si>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</si>
  <si>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</si>
  <si>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</si>
  <si>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</si>
  <si>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</si>
  <si>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</si>
  <si>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</si>
  <si>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</si>
  <si>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</si>
  <si>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</si>
  <si>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</si>
  <si>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</si>
  <si>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</si>
  <si>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</si>
  <si>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</si>
  <si>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</si>
  <si>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</si>
  <si>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</si>
  <si>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</si>
  <si>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</si>
  <si>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</si>
  <si>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</si>
  <si>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</si>
  <si>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</si>
  <si>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</si>
  <si>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</si>
  <si>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</si>
  <si>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</si>
  <si>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</si>
  <si>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</si>
  <si>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</si>
  <si>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</si>
  <si>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</si>
  <si>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</si>
  <si>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</si>
  <si>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</si>
  <si>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</si>
  <si>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</si>
  <si>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</si>
  <si>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</si>
  <si>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</si>
  <si>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</si>
  <si>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</si>
  <si>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</si>
  <si>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</si>
  <si>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</si>
  <si>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</si>
  <si>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</si>
  <si>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</si>
  <si>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</si>
  <si>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</si>
  <si>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</si>
  <si>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</si>
  <si>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</si>
  <si>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</si>
  <si>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</si>
  <si>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</si>
  <si>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</si>
  <si>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</si>
  <si>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</si>
  <si>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</si>
  <si>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</si>
  <si>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</si>
  <si>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</si>
  <si>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</si>
  <si>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</si>
  <si>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</si>
  <si>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</si>
  <si>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</si>
  <si>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</si>
  <si>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</si>
  <si>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</si>
  <si>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</si>
  <si>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</si>
  <si>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</si>
  <si>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</si>
  <si>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</si>
  <si>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</si>
  <si>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</si>
  <si>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</si>
  <si>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</si>
  <si>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</si>
  <si>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</si>
  <si>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</si>
  <si>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</si>
  <si>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</si>
  <si>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</si>
  <si>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</si>
  <si>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</si>
  <si>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</si>
  <si>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</si>
  <si>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</si>
  <si>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</si>
  <si>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</si>
  <si>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</si>
  <si>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</si>
  <si>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</si>
  <si>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</si>
  <si>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</si>
  <si>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</si>
  <si>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</si>
  <si>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</si>
  <si>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</si>
  <si>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</si>
  <si>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</si>
  <si>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</si>
  <si>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</si>
  <si>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</si>
  <si>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</si>
  <si>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</si>
  <si>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</si>
  <si>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</si>
  <si>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</si>
  <si>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</si>
  <si>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</si>
  <si>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</si>
  <si>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</si>
  <si>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</si>
  <si>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</si>
  <si>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</si>
  <si>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</si>
  <si>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</si>
  <si>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</si>
  <si>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</si>
  <si>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</si>
  <si>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</si>
  <si>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</si>
  <si>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</si>
  <si>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</si>
  <si>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</si>
  <si>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</si>
  <si>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</si>
  <si>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</si>
  <si>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</si>
  <si>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</si>
  <si>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</si>
  <si>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</si>
  <si>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</si>
  <si>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</si>
  <si>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</si>
  <si>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</si>
  <si>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</si>
  <si>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</si>
  <si>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</si>
  <si>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</si>
  <si>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</si>
  <si>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</si>
  <si>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</si>
  <si>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</si>
  <si>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</si>
  <si>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</si>
  <si>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</si>
  <si>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</si>
  <si>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</si>
  <si>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</si>
  <si>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</si>
  <si>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</si>
  <si>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</si>
  <si>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</si>
  <si>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</si>
  <si>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</si>
  <si>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</si>
  <si>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</si>
  <si>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</si>
  <si>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</si>
  <si>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</si>
  <si>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</si>
  <si>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</si>
  <si>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</si>
  <si>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</si>
  <si>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</si>
  <si>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</si>
  <si>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</si>
  <si>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</si>
  <si>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</si>
  <si>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</si>
  <si>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</si>
  <si>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</si>
  <si>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</si>
  <si>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</si>
  <si>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</si>
  <si>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</si>
  <si>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</si>
  <si>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</si>
  <si>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</si>
  <si>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</si>
  <si>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</si>
  <si>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</si>
  <si>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</si>
  <si>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</si>
  <si>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</si>
  <si>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</si>
  <si>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270-275</t>
  </si>
  <si>
    <t>Loss of Rs.7.5/-</t>
  </si>
  <si>
    <t>677-685</t>
  </si>
  <si>
    <t>Part profit of Rs.37.75/-</t>
  </si>
  <si>
    <t>ITC&lt;&gt;</t>
  </si>
  <si>
    <t>ALPHA LEON ENTERPRISES LLP</t>
  </si>
  <si>
    <t>1750-1800</t>
  </si>
  <si>
    <t>GSPL JUNE FUT</t>
  </si>
  <si>
    <t>468-471</t>
  </si>
  <si>
    <t>490-500</t>
  </si>
  <si>
    <t>145-150</t>
  </si>
  <si>
    <t>1160-1180</t>
  </si>
  <si>
    <t>Part Profit of Rs.5/-</t>
  </si>
  <si>
    <t>PIIND JUNE FUT</t>
  </si>
  <si>
    <t>2820-2850</t>
  </si>
  <si>
    <t xml:space="preserve">NIFTY JUNE FUT </t>
  </si>
  <si>
    <t>215-220</t>
  </si>
  <si>
    <t>600-604</t>
  </si>
  <si>
    <t>Retail Research Technical Calls &amp; Fundamental Performance Report for the month of June-2022</t>
  </si>
  <si>
    <t>SAWABUSI</t>
  </si>
  <si>
    <t>XTX MARKETS LLP</t>
  </si>
  <si>
    <t>Profit of Rs.16/-</t>
  </si>
  <si>
    <t>Profit of Rs.24.5/-</t>
  </si>
  <si>
    <t>Loss of Rs.50/-</t>
  </si>
  <si>
    <t>NIFTY JUNE FUT</t>
  </si>
  <si>
    <t>16700-16800</t>
  </si>
  <si>
    <t>1000-1020</t>
  </si>
  <si>
    <t>103-103.8</t>
  </si>
  <si>
    <t>108-110</t>
  </si>
  <si>
    <t>Profit of Rs.5.75/-</t>
  </si>
  <si>
    <t>Profit of Rs.80/-</t>
  </si>
  <si>
    <t>HINDMOTORS</t>
  </si>
  <si>
    <t>JETMALL</t>
  </si>
  <si>
    <t>BHARAT KUMAR PUKHRAJJI</t>
  </si>
  <si>
    <t>VANRAJ DADBHAI KAHOR</t>
  </si>
  <si>
    <t>SHALPRO</t>
  </si>
  <si>
    <t>HRTI PRIVATE LIMITED</t>
  </si>
  <si>
    <t>ANUSTUP TRADING  PRIVATE LIMITED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</si>
  <si>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</si>
  <si>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</si>
  <si>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</si>
  <si>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</si>
  <si>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</si>
  <si>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</si>
  <si>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</si>
  <si>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TITANIN</t>
  </si>
  <si>
    <t>TRL</t>
  </si>
  <si>
    <t>ESSEN-RE</t>
  </si>
  <si>
    <t>Integra Essentia Limited</t>
  </si>
  <si>
    <t>Hindustan Motors Limited</t>
  </si>
  <si>
    <t>SECURCRED</t>
  </si>
  <si>
    <t>SecUR Credentials Limited</t>
  </si>
  <si>
    <t>VISHESH GUPTA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</si>
  <si>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</si>
  <si>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</si>
  <si>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</si>
  <si>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</si>
  <si>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</si>
  <si>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</si>
  <si>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</si>
  <si>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</si>
  <si>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</si>
  <si>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BCLENTERPR</t>
  </si>
  <si>
    <t>BONANZA PORTFOLIO LIMITED</t>
  </si>
  <si>
    <t>HEMORGANIC</t>
  </si>
  <si>
    <t>YOGESH SOMABHAI PATEL</t>
  </si>
  <si>
    <t>PRABHULAL LALLUBHAI PAREKH</t>
  </si>
  <si>
    <t>PRADHIN</t>
  </si>
  <si>
    <t>SAMOR</t>
  </si>
  <si>
    <t>MEHTA AKSHAY</t>
  </si>
  <si>
    <t>SATISH RAMANLAL SHAH</t>
  </si>
  <si>
    <t>ACHINTYA SECURITIES PVT. LTD.</t>
  </si>
  <si>
    <t>VINESH RAMESHBHAI DOSHI</t>
  </si>
  <si>
    <t>PARAMOUNT TRADING</t>
  </si>
  <si>
    <t>UMAEXPORTS</t>
  </si>
  <si>
    <t>Uma Exports Limited</t>
  </si>
  <si>
    <t>SUNEET LAL</t>
  </si>
  <si>
    <t>KANANIIND</t>
  </si>
  <si>
    <t>Kanani Industries Ltd</t>
  </si>
  <si>
    <t>HARSHIL PREMJIBHAI  KANANI</t>
  </si>
  <si>
    <t>SPAL</t>
  </si>
  <si>
    <t>S. P. Apparels Limited</t>
  </si>
  <si>
    <t>KESAVAPILLAI ANNAMALAI</t>
  </si>
  <si>
    <t>2210-2230</t>
  </si>
  <si>
    <t>2350-2450</t>
  </si>
  <si>
    <t>179-180</t>
  </si>
  <si>
    <t>188-190</t>
  </si>
  <si>
    <t>1585-1591</t>
  </si>
  <si>
    <t>1650-1700</t>
  </si>
  <si>
    <t>BANKNIFTY 35300 CE 9-JUN</t>
  </si>
  <si>
    <t>215-225</t>
  </si>
  <si>
    <t>350-400</t>
  </si>
  <si>
    <t>NIFTY 16500 CE 9-JUN</t>
  </si>
  <si>
    <t>110-130</t>
  </si>
  <si>
    <t>No profit no loss/-</t>
  </si>
  <si>
    <t>Loss of Rs.29/-</t>
  </si>
  <si>
    <t>Loss of Rs.2.75/-</t>
  </si>
  <si>
    <t>TCS JUNE FUT</t>
  </si>
  <si>
    <t>3385-3395</t>
  </si>
  <si>
    <t>3500-550</t>
  </si>
  <si>
    <t>16430-16450</t>
  </si>
  <si>
    <t>16550-16650</t>
  </si>
  <si>
    <t>MUKESH KUMAR</t>
  </si>
  <si>
    <t>BHARTIA</t>
  </si>
  <si>
    <t>SAIANAND COMMERCIAL LIMITED</t>
  </si>
  <si>
    <t>NILMESH INFRABUILD LLP</t>
  </si>
  <si>
    <t>DML</t>
  </si>
  <si>
    <t>PRAKASH KAPOORCHAND KOTHARI</t>
  </si>
  <si>
    <t>GEMSI</t>
  </si>
  <si>
    <t>RAMESH BHANDAPPA MUNNOLI</t>
  </si>
  <si>
    <t>BASAVARAJ CHANNAPPA MAHASHETTI</t>
  </si>
  <si>
    <t>LEADAGE TRADING PRIVATE LIMITED</t>
  </si>
  <si>
    <t>GENNEX</t>
  </si>
  <si>
    <t>KAMAL KUMAR DUGAR AND CO ( PROP : KAMAL KUMAR DUGAR)</t>
  </si>
  <si>
    <t>GGENG</t>
  </si>
  <si>
    <t>STEPPING STONE CONSTRUCTION PRIVATE LIMITED</t>
  </si>
  <si>
    <t>SAROJ CHHABRA</t>
  </si>
  <si>
    <t>NEELAM JILESH CHHEDA</t>
  </si>
  <si>
    <t>KUSHBU LODHA</t>
  </si>
  <si>
    <t>SVCM SECURITIES PRIVATE LIMITED</t>
  </si>
  <si>
    <t>JONJUA</t>
  </si>
  <si>
    <t>SRI DEVI AMMULA</t>
  </si>
  <si>
    <t>DHANALAKSHMI KORE</t>
  </si>
  <si>
    <t>NATURAL</t>
  </si>
  <si>
    <t>RIPALBEN DHARMIKKUMAR PARIKH</t>
  </si>
  <si>
    <t>RAJESHKUMAR RAMESHCHANDRA GUPTA</t>
  </si>
  <si>
    <t>DHARMIK GIRISHBHAI PARIKH</t>
  </si>
  <si>
    <t>POOJA</t>
  </si>
  <si>
    <t>SRG INVESTMENT</t>
  </si>
  <si>
    <t>EPITOME TRADING AND INVESTMENTS</t>
  </si>
  <si>
    <t>MITABEN ASHISHBHAI DESAI</t>
  </si>
  <si>
    <t>TUSHAR SHASHIKANT SHAH</t>
  </si>
  <si>
    <t>PROFINC</t>
  </si>
  <si>
    <t>REGENTRP</t>
  </si>
  <si>
    <t>RAJENDRA KUMAR AGARWAL</t>
  </si>
  <si>
    <t>TOPGAIN FINANCE PRIVATE LIMITED</t>
  </si>
  <si>
    <t>SHARPLINE</t>
  </si>
  <si>
    <t>SHETH BROTHER</t>
  </si>
  <si>
    <t>HELI JATIN SHAH</t>
  </si>
  <si>
    <t>JATIN MANUBHAI SHAH</t>
  </si>
  <si>
    <t>B.W.TRADERS</t>
  </si>
  <si>
    <t>RAJKUMAR BASUDEV AGARWAL</t>
  </si>
  <si>
    <t>PAWANKUMAR BASUDEV AGARWAL</t>
  </si>
  <si>
    <t>NIKUNJ KAUSHIK SHAH</t>
  </si>
  <si>
    <t>SLGUPTA CO</t>
  </si>
  <si>
    <t>DARSHAN JAYSUKHLAL MEHTA</t>
  </si>
  <si>
    <t>SETU SECURITIES PVT LTD</t>
  </si>
  <si>
    <t>ANGAD ISHWARLAL RATHOD</t>
  </si>
  <si>
    <t>SACHINKUMAR BHAGVANDAS SAHU</t>
  </si>
  <si>
    <t>SILVERO</t>
  </si>
  <si>
    <t>SRINIVASULU KARANAM</t>
  </si>
  <si>
    <t>RATHI KHUBCHAND BHANWARLAL</t>
  </si>
  <si>
    <t>SMARTFIN</t>
  </si>
  <si>
    <t>PUJA SACHDEVA</t>
  </si>
  <si>
    <t>SSTL</t>
  </si>
  <si>
    <t>SANTA GHOSH</t>
  </si>
  <si>
    <t>SYMBIOX</t>
  </si>
  <si>
    <t>VIJAY SONI</t>
  </si>
  <si>
    <t>MAHESH KUMAR GOEL</t>
  </si>
  <si>
    <t>VINODKRISHNAYESU</t>
  </si>
  <si>
    <t>ABAN</t>
  </si>
  <si>
    <t>Aban Offshore Ltd.</t>
  </si>
  <si>
    <t>YUGA STOCKS AND COMMODITIES PRIVATE LIMITED  .</t>
  </si>
  <si>
    <t>CHENNPETRO</t>
  </si>
  <si>
    <t>Chennai Petroleum Corp</t>
  </si>
  <si>
    <t>DRL</t>
  </si>
  <si>
    <t>Dhanuka Realty Limited</t>
  </si>
  <si>
    <t>GUPTA  VINOD  KUMAR</t>
  </si>
  <si>
    <t>Future Retail Limited</t>
  </si>
  <si>
    <t>MANSI SHARES &amp; STOCK ADVISORS PVT LTD</t>
  </si>
  <si>
    <t>BP FINTRADE PRIVATE LIMITED</t>
  </si>
  <si>
    <t>KBCGLOBAL</t>
  </si>
  <si>
    <t>KBC Global Limited</t>
  </si>
  <si>
    <t>MOKSH</t>
  </si>
  <si>
    <t>Moksh Ornaments Limited</t>
  </si>
  <si>
    <t>TRIYAMB SECURITIES PRIVATE LIMITED</t>
  </si>
  <si>
    <t>KHANAK  BUDHIRAJA</t>
  </si>
  <si>
    <t>Fiem Industries Limited</t>
  </si>
  <si>
    <t>SAIF INDIA IV FII HOLDINGS LIMITED</t>
  </si>
  <si>
    <t>VISTRA ITCL INDIA LIMITED</t>
  </si>
  <si>
    <t>INDUSIND BANK LTD CLIENT A/C</t>
  </si>
  <si>
    <t>SHUBHAM BALDI</t>
  </si>
  <si>
    <t>SAROJ DEVI CHHABRA</t>
  </si>
  <si>
    <t>POLICYBZR</t>
  </si>
  <si>
    <t>PB Fintech Limited</t>
  </si>
  <si>
    <t>YASHISH DAHIYA</t>
  </si>
  <si>
    <t>DESHNA TRADERS LLP</t>
  </si>
  <si>
    <t>BHAVIK P VORA</t>
  </si>
  <si>
    <t>VORA JYOTSANABEN PRAFULBHAI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</si>
</sst>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9CC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5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16" fontId="32" fillId="18" borderId="2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1" fontId="31" fillId="20" borderId="23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3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1" fontId="31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1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0" fontId="32" fillId="24" borderId="21" xfId="0" applyNumberFormat="1" applyFont="1" applyFill="1" applyBorder="1" applyAlignment="1">
      <alignment horizontal="center" vertical="center" wrapText="1"/>
    </xf>
    <xf numFmtId="16" fontId="32" fillId="24" borderId="21" xfId="0" applyNumberFormat="1" applyFont="1" applyFill="1" applyBorder="1" applyAlignment="1">
      <alignment horizontal="center" vertical="center"/>
    </xf>
    <xf numFmtId="0" fontId="0" fillId="25" borderId="21" xfId="0" applyFont="1" applyFill="1" applyBorder="1" applyAlignment="1"/>
    <xf numFmtId="0" fontId="1" fillId="23" borderId="21" xfId="0" applyFont="1" applyFill="1" applyBorder="1"/>
    <xf numFmtId="0" fontId="31" fillId="17" borderId="23" xfId="0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5" fontId="31" fillId="17" borderId="23" xfId="0" applyNumberFormat="1" applyFont="1" applyFill="1" applyBorder="1" applyAlignment="1">
      <alignment horizontal="center" vertical="center"/>
    </xf>
    <xf numFmtId="0" fontId="32" fillId="17" borderId="23" xfId="0" applyFont="1" applyFill="1" applyBorder="1"/>
    <xf numFmtId="43" fontId="31" fillId="17" borderId="23" xfId="0" applyNumberFormat="1" applyFont="1" applyFill="1" applyBorder="1" applyAlignment="1">
      <alignment horizontal="center" vertical="top"/>
    </xf>
    <xf numFmtId="0" fontId="31" fillId="17" borderId="23" xfId="0" applyFont="1" applyFill="1" applyBorder="1" applyAlignment="1">
      <alignment horizontal="center" vertical="top"/>
    </xf>
    <xf numFmtId="0" fontId="32" fillId="18" borderId="2" xfId="0" applyFont="1" applyFill="1" applyBorder="1" applyAlignment="1">
      <alignment horizontal="center" vertical="center"/>
    </xf>
    <xf numFmtId="2" fontId="32" fillId="18" borderId="2" xfId="0" applyNumberFormat="1" applyFont="1" applyFill="1" applyBorder="1" applyAlignment="1">
      <alignment horizontal="center" vertical="center"/>
    </xf>
    <xf numFmtId="10" fontId="32" fillId="18" borderId="2" xfId="0" applyNumberFormat="1" applyFont="1" applyFill="1" applyBorder="1" applyAlignment="1">
      <alignment horizontal="center" vertical="center" wrapText="1"/>
    </xf>
    <xf numFmtId="0" fontId="32" fillId="18" borderId="23" xfId="0" applyFont="1" applyFill="1" applyBorder="1" applyAlignment="1">
      <alignment horizontal="center" vertical="center"/>
    </xf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" fillId="26" borderId="21" xfId="0" applyFont="1" applyFill="1" applyBorder="1" applyAlignment="1">
      <alignment horizontal="center" vertical="center" wrapText="1"/>
    </xf>
    <xf numFmtId="0" fontId="4" fillId="26" borderId="21" xfId="0" applyFont="1" applyFill="1" applyBorder="1" applyAlignment="1">
      <alignment horizontal="left" vertical="center" wrapText="1"/>
    </xf>
    <xf numFmtId="0" fontId="4" fillId="26" borderId="21" xfId="0" applyFont="1" applyFill="1" applyBorder="1" applyAlignment="1">
      <alignment horizontal="center" wrapText="1"/>
    </xf>
    <xf numFmtId="0" fontId="41" fillId="27" borderId="21" xfId="0" applyFont="1" applyFill="1" applyBorder="1" applyAlignment="1">
      <alignment horizontal="center" vertical="center"/>
    </xf>
    <xf numFmtId="165" fontId="41" fillId="27" borderId="21" xfId="0" applyNumberFormat="1" applyFont="1" applyFill="1" applyBorder="1" applyAlignment="1">
      <alignment horizontal="center" vertical="center"/>
    </xf>
    <xf numFmtId="0" fontId="41" fillId="27" borderId="21" xfId="0" applyFont="1" applyFill="1" applyBorder="1"/>
    <xf numFmtId="0" fontId="41" fillId="28" borderId="21" xfId="0" applyFont="1" applyFill="1" applyBorder="1" applyAlignment="1">
      <alignment horizontal="center" vertical="center"/>
    </xf>
    <xf numFmtId="2" fontId="41" fillId="27" borderId="21" xfId="0" applyNumberFormat="1" applyFont="1" applyFill="1" applyBorder="1" applyAlignment="1">
      <alignment horizontal="center" vertical="center"/>
    </xf>
    <xf numFmtId="166" fontId="41" fillId="27" borderId="21" xfId="0" applyNumberFormat="1" applyFont="1" applyFill="1" applyBorder="1" applyAlignment="1">
      <alignment horizontal="center" vertical="center"/>
    </xf>
    <xf numFmtId="0" fontId="41" fillId="28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510</xdr:row>
      <xdr:rowOff>11206</xdr:rowOff>
    </xdr:from>
    <xdr:to>
      <xdr:col>5</xdr:col>
      <xdr:colOff>224117</xdr:colOff>
      <xdr:row>514</xdr:row>
      <xdr:rowOff>22412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44720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44720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5" t="s">
        <v>16</v>
      </c>
      <c r="B9" s="447" t="s">
        <v>17</v>
      </c>
      <c r="C9" s="447" t="s">
        <v>18</v>
      </c>
      <c r="D9" s="447" t="s">
        <v>19</v>
      </c>
      <c r="E9" s="23" t="s">
        <v>20</v>
      </c>
      <c r="F9" s="23" t="s">
        <v>21</v>
      </c>
      <c r="G9" s="442" t="s">
        <v>22</v>
      </c>
      <c r="H9" s="443"/>
      <c r="I9" s="444"/>
      <c r="J9" s="442" t="s">
        <v>23</v>
      </c>
      <c r="K9" s="443"/>
      <c r="L9" s="444"/>
      <c r="M9" s="23"/>
      <c r="N9" s="24"/>
      <c r="O9" s="24"/>
      <c r="P9" s="24"/>
    </row>
    <row r="10" spans="1:16" ht="59.25" customHeight="1">
      <c r="A10" s="446"/>
      <c r="B10" s="448"/>
      <c r="C10" s="448"/>
      <c r="D10" s="44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16429.25</v>
      </c>
      <c r="F11" s="32">
        <v>16424.416666666668</v>
      </c>
      <c r="G11" s="33">
        <v>16358.833333333336</v>
      </c>
      <c r="H11" s="33">
        <v>16288.416666666668</v>
      </c>
      <c r="I11" s="33">
        <v>16222.833333333336</v>
      </c>
      <c r="J11" s="33">
        <v>16494.833333333336</v>
      </c>
      <c r="K11" s="33">
        <v>16560.416666666672</v>
      </c>
      <c r="L11" s="33">
        <v>16630.833333333336</v>
      </c>
      <c r="M11" s="34">
        <v>16490</v>
      </c>
      <c r="N11" s="34">
        <v>16354</v>
      </c>
      <c r="O11" s="35">
        <v>12942900</v>
      </c>
      <c r="P11" s="36">
        <v>1.0437810323829748E-2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35091.199999999997</v>
      </c>
      <c r="F12" s="37">
        <v>35092.400000000001</v>
      </c>
      <c r="G12" s="38">
        <v>34914.800000000003</v>
      </c>
      <c r="H12" s="38">
        <v>34738.400000000001</v>
      </c>
      <c r="I12" s="38">
        <v>34560.800000000003</v>
      </c>
      <c r="J12" s="38">
        <v>35268.800000000003</v>
      </c>
      <c r="K12" s="38">
        <v>35446.399999999994</v>
      </c>
      <c r="L12" s="38">
        <v>35622.800000000003</v>
      </c>
      <c r="M12" s="28">
        <v>35270</v>
      </c>
      <c r="N12" s="28">
        <v>34916</v>
      </c>
      <c r="O12" s="39">
        <v>2722475</v>
      </c>
      <c r="P12" s="40">
        <v>1.9940058068745901E-2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44740</v>
      </c>
      <c r="E13" s="37">
        <v>16196</v>
      </c>
      <c r="F13" s="37">
        <v>16190.683333333334</v>
      </c>
      <c r="G13" s="38">
        <v>16141.366666666669</v>
      </c>
      <c r="H13" s="38">
        <v>16086.733333333334</v>
      </c>
      <c r="I13" s="38">
        <v>16037.416666666668</v>
      </c>
      <c r="J13" s="38">
        <v>16245.316666666669</v>
      </c>
      <c r="K13" s="38">
        <v>16294.633333333335</v>
      </c>
      <c r="L13" s="38">
        <v>16349.26666666667</v>
      </c>
      <c r="M13" s="28">
        <v>16240</v>
      </c>
      <c r="N13" s="28">
        <v>16136.05</v>
      </c>
      <c r="O13" s="39">
        <v>2240</v>
      </c>
      <c r="P13" s="40">
        <v>0.4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44740</v>
      </c>
      <c r="E14" s="37">
        <v>6784.95</v>
      </c>
      <c r="F14" s="37">
        <v>6784.95</v>
      </c>
      <c r="G14" s="38">
        <v>6784.95</v>
      </c>
      <c r="H14" s="38">
        <v>6784.95</v>
      </c>
      <c r="I14" s="38">
        <v>6784.95</v>
      </c>
      <c r="J14" s="38">
        <v>6784.95</v>
      </c>
      <c r="K14" s="38">
        <v>6784.95</v>
      </c>
      <c r="L14" s="38">
        <v>6784.95</v>
      </c>
      <c r="M14" s="28">
        <v>6784.95</v>
      </c>
      <c r="N14" s="28">
        <v>6784.95</v>
      </c>
      <c r="O14" s="39">
        <v>1950</v>
      </c>
      <c r="P14" s="40">
        <v>0.04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707.7</v>
      </c>
      <c r="F15" s="37">
        <v>710.05000000000007</v>
      </c>
      <c r="G15" s="38">
        <v>701.50000000000011</v>
      </c>
      <c r="H15" s="38">
        <v>695.30000000000007</v>
      </c>
      <c r="I15" s="38">
        <v>686.75000000000011</v>
      </c>
      <c r="J15" s="38">
        <v>716.25000000000011</v>
      </c>
      <c r="K15" s="38">
        <v>724.80000000000007</v>
      </c>
      <c r="L15" s="38">
        <v>731.00000000000011</v>
      </c>
      <c r="M15" s="28">
        <v>718.6</v>
      </c>
      <c r="N15" s="28">
        <v>703.85</v>
      </c>
      <c r="O15" s="39">
        <v>4373250</v>
      </c>
      <c r="P15" s="40">
        <v>3.8345105953582238E-2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44742</v>
      </c>
      <c r="E16" s="37">
        <v>2353.25</v>
      </c>
      <c r="F16" s="37">
        <v>2339.4166666666665</v>
      </c>
      <c r="G16" s="38">
        <v>2313.833333333333</v>
      </c>
      <c r="H16" s="38">
        <v>2274.4166666666665</v>
      </c>
      <c r="I16" s="38">
        <v>2248.833333333333</v>
      </c>
      <c r="J16" s="38">
        <v>2378.833333333333</v>
      </c>
      <c r="K16" s="38">
        <v>2404.4166666666661</v>
      </c>
      <c r="L16" s="38">
        <v>2443.833333333333</v>
      </c>
      <c r="M16" s="28">
        <v>2365</v>
      </c>
      <c r="N16" s="28">
        <v>2300</v>
      </c>
      <c r="O16" s="39">
        <v>602500</v>
      </c>
      <c r="P16" s="40">
        <v>-5.7755775577557752E-3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44742</v>
      </c>
      <c r="E17" s="37">
        <v>17814.95</v>
      </c>
      <c r="F17" s="37">
        <v>17861.2</v>
      </c>
      <c r="G17" s="38">
        <v>17698.900000000001</v>
      </c>
      <c r="H17" s="38">
        <v>17582.850000000002</v>
      </c>
      <c r="I17" s="38">
        <v>17420.550000000003</v>
      </c>
      <c r="J17" s="38">
        <v>17977.25</v>
      </c>
      <c r="K17" s="38">
        <v>18139.549999999996</v>
      </c>
      <c r="L17" s="38">
        <v>18255.599999999999</v>
      </c>
      <c r="M17" s="28">
        <v>18023.5</v>
      </c>
      <c r="N17" s="28">
        <v>17745.150000000001</v>
      </c>
      <c r="O17" s="39">
        <v>37135</v>
      </c>
      <c r="P17" s="40">
        <v>1.1164057181756297E-2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44742</v>
      </c>
      <c r="E18" s="37">
        <v>103.65</v>
      </c>
      <c r="F18" s="37">
        <v>103.43333333333334</v>
      </c>
      <c r="G18" s="38">
        <v>102.21666666666667</v>
      </c>
      <c r="H18" s="38">
        <v>100.78333333333333</v>
      </c>
      <c r="I18" s="38">
        <v>99.566666666666663</v>
      </c>
      <c r="J18" s="38">
        <v>104.86666666666667</v>
      </c>
      <c r="K18" s="38">
        <v>106.08333333333334</v>
      </c>
      <c r="L18" s="38">
        <v>107.51666666666668</v>
      </c>
      <c r="M18" s="28">
        <v>104.65</v>
      </c>
      <c r="N18" s="28">
        <v>102</v>
      </c>
      <c r="O18" s="39">
        <v>19603800</v>
      </c>
      <c r="P18" s="40">
        <v>5.7460060127848631E-3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264.60000000000002</v>
      </c>
      <c r="F19" s="37">
        <v>264.96666666666664</v>
      </c>
      <c r="G19" s="38">
        <v>261.23333333333329</v>
      </c>
      <c r="H19" s="38">
        <v>257.86666666666667</v>
      </c>
      <c r="I19" s="38">
        <v>254.13333333333333</v>
      </c>
      <c r="J19" s="38">
        <v>268.33333333333326</v>
      </c>
      <c r="K19" s="38">
        <v>272.06666666666661</v>
      </c>
      <c r="L19" s="38">
        <v>275.43333333333322</v>
      </c>
      <c r="M19" s="28">
        <v>268.7</v>
      </c>
      <c r="N19" s="28">
        <v>261.60000000000002</v>
      </c>
      <c r="O19" s="39">
        <v>10813400</v>
      </c>
      <c r="P19" s="40">
        <v>5.0749154180763653E-3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2142.75</v>
      </c>
      <c r="F20" s="37">
        <v>2147.8166666666671</v>
      </c>
      <c r="G20" s="38">
        <v>2092.3333333333339</v>
      </c>
      <c r="H20" s="38">
        <v>2041.916666666667</v>
      </c>
      <c r="I20" s="38">
        <v>1986.4333333333338</v>
      </c>
      <c r="J20" s="38">
        <v>2198.233333333334</v>
      </c>
      <c r="K20" s="38">
        <v>2253.7166666666667</v>
      </c>
      <c r="L20" s="38">
        <v>2304.1333333333341</v>
      </c>
      <c r="M20" s="28">
        <v>2203.3000000000002</v>
      </c>
      <c r="N20" s="28">
        <v>2097.4</v>
      </c>
      <c r="O20" s="39">
        <v>3275000</v>
      </c>
      <c r="P20" s="40">
        <v>0.10651237435594223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2233</v>
      </c>
      <c r="F21" s="37">
        <v>2237.5333333333333</v>
      </c>
      <c r="G21" s="38">
        <v>2207.7166666666667</v>
      </c>
      <c r="H21" s="38">
        <v>2182.4333333333334</v>
      </c>
      <c r="I21" s="38">
        <v>2152.6166666666668</v>
      </c>
      <c r="J21" s="38">
        <v>2262.8166666666666</v>
      </c>
      <c r="K21" s="38">
        <v>2292.6333333333332</v>
      </c>
      <c r="L21" s="38">
        <v>2317.9166666666665</v>
      </c>
      <c r="M21" s="28">
        <v>2267.35</v>
      </c>
      <c r="N21" s="28">
        <v>2212.25</v>
      </c>
      <c r="O21" s="39">
        <v>21263000</v>
      </c>
      <c r="P21" s="40">
        <v>9.1838914070101335E-3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736.8</v>
      </c>
      <c r="F22" s="37">
        <v>737.63333333333321</v>
      </c>
      <c r="G22" s="38">
        <v>729.86666666666645</v>
      </c>
      <c r="H22" s="38">
        <v>722.93333333333328</v>
      </c>
      <c r="I22" s="38">
        <v>715.16666666666652</v>
      </c>
      <c r="J22" s="38">
        <v>744.56666666666638</v>
      </c>
      <c r="K22" s="38">
        <v>752.33333333333326</v>
      </c>
      <c r="L22" s="38">
        <v>759.26666666666631</v>
      </c>
      <c r="M22" s="28">
        <v>745.4</v>
      </c>
      <c r="N22" s="28">
        <v>730.7</v>
      </c>
      <c r="O22" s="39">
        <v>79291250</v>
      </c>
      <c r="P22" s="40">
        <v>1.6264013895468182E-3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3133.75</v>
      </c>
      <c r="F23" s="37">
        <v>3110.25</v>
      </c>
      <c r="G23" s="38">
        <v>3081.95</v>
      </c>
      <c r="H23" s="38">
        <v>3030.1499999999996</v>
      </c>
      <c r="I23" s="38">
        <v>3001.8499999999995</v>
      </c>
      <c r="J23" s="38">
        <v>3162.05</v>
      </c>
      <c r="K23" s="38">
        <v>3190.3500000000004</v>
      </c>
      <c r="L23" s="38">
        <v>3242.1500000000005</v>
      </c>
      <c r="M23" s="28">
        <v>3138.55</v>
      </c>
      <c r="N23" s="28">
        <v>3058.45</v>
      </c>
      <c r="O23" s="39">
        <v>217000</v>
      </c>
      <c r="P23" s="40">
        <v>1.9736842105263157E-2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501.2</v>
      </c>
      <c r="F24" s="37">
        <v>500.34999999999997</v>
      </c>
      <c r="G24" s="38">
        <v>497.49999999999994</v>
      </c>
      <c r="H24" s="38">
        <v>493.79999999999995</v>
      </c>
      <c r="I24" s="38">
        <v>490.94999999999993</v>
      </c>
      <c r="J24" s="38">
        <v>504.04999999999995</v>
      </c>
      <c r="K24" s="38">
        <v>506.9</v>
      </c>
      <c r="L24" s="38">
        <v>510.59999999999997</v>
      </c>
      <c r="M24" s="28">
        <v>503.2</v>
      </c>
      <c r="N24" s="28">
        <v>496.65</v>
      </c>
      <c r="O24" s="39">
        <v>6638000</v>
      </c>
      <c r="P24" s="40">
        <v>-1.353994283135249E-3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365.2</v>
      </c>
      <c r="F25" s="37">
        <v>367.2</v>
      </c>
      <c r="G25" s="38">
        <v>362.4</v>
      </c>
      <c r="H25" s="38">
        <v>359.59999999999997</v>
      </c>
      <c r="I25" s="38">
        <v>354.79999999999995</v>
      </c>
      <c r="J25" s="38">
        <v>370</v>
      </c>
      <c r="K25" s="38">
        <v>374.80000000000007</v>
      </c>
      <c r="L25" s="38">
        <v>377.6</v>
      </c>
      <c r="M25" s="28">
        <v>372</v>
      </c>
      <c r="N25" s="28">
        <v>364.4</v>
      </c>
      <c r="O25" s="39">
        <v>57677700</v>
      </c>
      <c r="P25" s="40">
        <v>2.8557518951856667E-2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723.45</v>
      </c>
      <c r="F26" s="37">
        <v>723.53333333333342</v>
      </c>
      <c r="G26" s="38">
        <v>715.11666666666679</v>
      </c>
      <c r="H26" s="38">
        <v>706.78333333333342</v>
      </c>
      <c r="I26" s="38">
        <v>698.36666666666679</v>
      </c>
      <c r="J26" s="38">
        <v>731.86666666666679</v>
      </c>
      <c r="K26" s="38">
        <v>740.28333333333353</v>
      </c>
      <c r="L26" s="38">
        <v>748.61666666666679</v>
      </c>
      <c r="M26" s="28">
        <v>731.95</v>
      </c>
      <c r="N26" s="28">
        <v>715.2</v>
      </c>
      <c r="O26" s="39">
        <v>1193500</v>
      </c>
      <c r="P26" s="40">
        <v>-4.0887850467289715E-3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3613.75</v>
      </c>
      <c r="F27" s="37">
        <v>3602.2666666666664</v>
      </c>
      <c r="G27" s="38">
        <v>3574.5333333333328</v>
      </c>
      <c r="H27" s="38">
        <v>3535.3166666666666</v>
      </c>
      <c r="I27" s="38">
        <v>3507.583333333333</v>
      </c>
      <c r="J27" s="38">
        <v>3641.4833333333327</v>
      </c>
      <c r="K27" s="38">
        <v>3669.2166666666662</v>
      </c>
      <c r="L27" s="38">
        <v>3708.4333333333325</v>
      </c>
      <c r="M27" s="28">
        <v>3630</v>
      </c>
      <c r="N27" s="28">
        <v>3563.05</v>
      </c>
      <c r="O27" s="39">
        <v>2205500</v>
      </c>
      <c r="P27" s="40">
        <v>-3.3327684573236176E-3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208.6</v>
      </c>
      <c r="F28" s="37">
        <v>209.48333333333335</v>
      </c>
      <c r="G28" s="38">
        <v>205.9666666666667</v>
      </c>
      <c r="H28" s="38">
        <v>203.33333333333334</v>
      </c>
      <c r="I28" s="38">
        <v>199.81666666666669</v>
      </c>
      <c r="J28" s="38">
        <v>212.1166666666667</v>
      </c>
      <c r="K28" s="38">
        <v>215.63333333333335</v>
      </c>
      <c r="L28" s="38">
        <v>218.26666666666671</v>
      </c>
      <c r="M28" s="28">
        <v>213</v>
      </c>
      <c r="N28" s="28">
        <v>206.85</v>
      </c>
      <c r="O28" s="39">
        <v>15301000</v>
      </c>
      <c r="P28" s="40">
        <v>-5.1189036678758564E-2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140.15</v>
      </c>
      <c r="F29" s="37">
        <v>138.96666666666667</v>
      </c>
      <c r="G29" s="38">
        <v>137.28333333333333</v>
      </c>
      <c r="H29" s="38">
        <v>134.41666666666666</v>
      </c>
      <c r="I29" s="38">
        <v>132.73333333333332</v>
      </c>
      <c r="J29" s="38">
        <v>141.83333333333334</v>
      </c>
      <c r="K29" s="38">
        <v>143.51666666666668</v>
      </c>
      <c r="L29" s="38">
        <v>146.38333333333335</v>
      </c>
      <c r="M29" s="28">
        <v>140.65</v>
      </c>
      <c r="N29" s="28">
        <v>136.1</v>
      </c>
      <c r="O29" s="39">
        <v>41639000</v>
      </c>
      <c r="P29" s="40">
        <v>1.2880234495676181E-2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2735.15</v>
      </c>
      <c r="F30" s="37">
        <v>2821.3833333333332</v>
      </c>
      <c r="G30" s="38">
        <v>2632.7666666666664</v>
      </c>
      <c r="H30" s="38">
        <v>2530.3833333333332</v>
      </c>
      <c r="I30" s="38">
        <v>2341.7666666666664</v>
      </c>
      <c r="J30" s="38">
        <v>2923.7666666666664</v>
      </c>
      <c r="K30" s="38">
        <v>3112.3833333333332</v>
      </c>
      <c r="L30" s="38">
        <v>3214.7666666666664</v>
      </c>
      <c r="M30" s="28">
        <v>3010</v>
      </c>
      <c r="N30" s="28">
        <v>2719</v>
      </c>
      <c r="O30" s="39">
        <v>6370400</v>
      </c>
      <c r="P30" s="40">
        <v>1.9769805823688549E-2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44742</v>
      </c>
      <c r="E31" s="37">
        <v>1668.3</v>
      </c>
      <c r="F31" s="37">
        <v>1692.5333333333335</v>
      </c>
      <c r="G31" s="38">
        <v>1635.166666666667</v>
      </c>
      <c r="H31" s="38">
        <v>1602.0333333333335</v>
      </c>
      <c r="I31" s="38">
        <v>1544.666666666667</v>
      </c>
      <c r="J31" s="38">
        <v>1725.666666666667</v>
      </c>
      <c r="K31" s="38">
        <v>1783.0333333333333</v>
      </c>
      <c r="L31" s="38">
        <v>1816.166666666667</v>
      </c>
      <c r="M31" s="28">
        <v>1749.9</v>
      </c>
      <c r="N31" s="28">
        <v>1659.4</v>
      </c>
      <c r="O31" s="39">
        <v>817575</v>
      </c>
      <c r="P31" s="40">
        <v>-1.9135598812273176E-2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44742</v>
      </c>
      <c r="E32" s="37">
        <v>7983.3</v>
      </c>
      <c r="F32" s="37">
        <v>7934.6500000000005</v>
      </c>
      <c r="G32" s="38">
        <v>7862.9000000000015</v>
      </c>
      <c r="H32" s="38">
        <v>7742.5000000000009</v>
      </c>
      <c r="I32" s="38">
        <v>7670.7500000000018</v>
      </c>
      <c r="J32" s="38">
        <v>8055.0500000000011</v>
      </c>
      <c r="K32" s="38">
        <v>8126.7999999999993</v>
      </c>
      <c r="L32" s="38">
        <v>8247.2000000000007</v>
      </c>
      <c r="M32" s="28">
        <v>8006.4</v>
      </c>
      <c r="N32" s="28">
        <v>7814.25</v>
      </c>
      <c r="O32" s="39">
        <v>101850</v>
      </c>
      <c r="P32" s="40">
        <v>3.5850495804729217E-2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1266.75</v>
      </c>
      <c r="F33" s="37">
        <v>1289.7166666666667</v>
      </c>
      <c r="G33" s="38">
        <v>1232.4333333333334</v>
      </c>
      <c r="H33" s="38">
        <v>1198.1166666666668</v>
      </c>
      <c r="I33" s="38">
        <v>1140.8333333333335</v>
      </c>
      <c r="J33" s="38">
        <v>1324.0333333333333</v>
      </c>
      <c r="K33" s="38">
        <v>1381.3166666666666</v>
      </c>
      <c r="L33" s="38">
        <v>1415.6333333333332</v>
      </c>
      <c r="M33" s="28">
        <v>1347</v>
      </c>
      <c r="N33" s="28">
        <v>1255.4000000000001</v>
      </c>
      <c r="O33" s="39">
        <v>2943500</v>
      </c>
      <c r="P33" s="40">
        <v>-5.2318094011590467E-2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517.15</v>
      </c>
      <c r="F34" s="37">
        <v>518.30000000000007</v>
      </c>
      <c r="G34" s="38">
        <v>511.10000000000014</v>
      </c>
      <c r="H34" s="38">
        <v>505.05000000000007</v>
      </c>
      <c r="I34" s="38">
        <v>497.85000000000014</v>
      </c>
      <c r="J34" s="38">
        <v>524.35000000000014</v>
      </c>
      <c r="K34" s="38">
        <v>531.55000000000018</v>
      </c>
      <c r="L34" s="38">
        <v>537.60000000000014</v>
      </c>
      <c r="M34" s="28">
        <v>525.5</v>
      </c>
      <c r="N34" s="28">
        <v>512.25</v>
      </c>
      <c r="O34" s="39">
        <v>16161000</v>
      </c>
      <c r="P34" s="40">
        <v>1.0315078769692423E-2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668.6</v>
      </c>
      <c r="F35" s="37">
        <v>671.83333333333337</v>
      </c>
      <c r="G35" s="38">
        <v>660.36666666666679</v>
      </c>
      <c r="H35" s="38">
        <v>652.13333333333344</v>
      </c>
      <c r="I35" s="38">
        <v>640.66666666666686</v>
      </c>
      <c r="J35" s="38">
        <v>680.06666666666672</v>
      </c>
      <c r="K35" s="38">
        <v>691.53333333333319</v>
      </c>
      <c r="L35" s="38">
        <v>699.76666666666665</v>
      </c>
      <c r="M35" s="28">
        <v>683.3</v>
      </c>
      <c r="N35" s="28">
        <v>663.6</v>
      </c>
      <c r="O35" s="39">
        <v>58533600</v>
      </c>
      <c r="P35" s="40">
        <v>2.8709703879911409E-4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3703.5</v>
      </c>
      <c r="F36" s="37">
        <v>3692.3666666666668</v>
      </c>
      <c r="G36" s="38">
        <v>3659.7833333333338</v>
      </c>
      <c r="H36" s="38">
        <v>3616.0666666666671</v>
      </c>
      <c r="I36" s="38">
        <v>3583.483333333334</v>
      </c>
      <c r="J36" s="38">
        <v>3736.0833333333335</v>
      </c>
      <c r="K36" s="38">
        <v>3768.6666666666665</v>
      </c>
      <c r="L36" s="38">
        <v>3812.3833333333332</v>
      </c>
      <c r="M36" s="28">
        <v>3724.95</v>
      </c>
      <c r="N36" s="28">
        <v>3648.65</v>
      </c>
      <c r="O36" s="39">
        <v>2565000</v>
      </c>
      <c r="P36" s="40">
        <v>-3.9055914582747965E-2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12358.15</v>
      </c>
      <c r="F37" s="37">
        <v>12372.550000000001</v>
      </c>
      <c r="G37" s="38">
        <v>12235.950000000003</v>
      </c>
      <c r="H37" s="38">
        <v>12113.750000000002</v>
      </c>
      <c r="I37" s="38">
        <v>11977.150000000003</v>
      </c>
      <c r="J37" s="38">
        <v>12494.750000000002</v>
      </c>
      <c r="K37" s="38">
        <v>12631.35</v>
      </c>
      <c r="L37" s="38">
        <v>12753.550000000001</v>
      </c>
      <c r="M37" s="28">
        <v>12509.15</v>
      </c>
      <c r="N37" s="28">
        <v>12250.35</v>
      </c>
      <c r="O37" s="39">
        <v>1115200</v>
      </c>
      <c r="P37" s="40">
        <v>8.7743102668475809E-3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5871.95</v>
      </c>
      <c r="F38" s="37">
        <v>5890.6000000000013</v>
      </c>
      <c r="G38" s="38">
        <v>5809.2000000000025</v>
      </c>
      <c r="H38" s="38">
        <v>5746.4500000000016</v>
      </c>
      <c r="I38" s="38">
        <v>5665.0500000000029</v>
      </c>
      <c r="J38" s="38">
        <v>5953.3500000000022</v>
      </c>
      <c r="K38" s="38">
        <v>6034.7500000000018</v>
      </c>
      <c r="L38" s="38">
        <v>6097.5000000000018</v>
      </c>
      <c r="M38" s="28">
        <v>5972</v>
      </c>
      <c r="N38" s="28">
        <v>5827.85</v>
      </c>
      <c r="O38" s="39">
        <v>5153125</v>
      </c>
      <c r="P38" s="40">
        <v>3.6029895075102856E-3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2255.6999999999998</v>
      </c>
      <c r="F39" s="37">
        <v>2245.15</v>
      </c>
      <c r="G39" s="38">
        <v>2225.0500000000002</v>
      </c>
      <c r="H39" s="38">
        <v>2194.4</v>
      </c>
      <c r="I39" s="38">
        <v>2174.3000000000002</v>
      </c>
      <c r="J39" s="38">
        <v>2275.8000000000002</v>
      </c>
      <c r="K39" s="38">
        <v>2295.8999999999996</v>
      </c>
      <c r="L39" s="38">
        <v>2326.5500000000002</v>
      </c>
      <c r="M39" s="28">
        <v>2265.25</v>
      </c>
      <c r="N39" s="28">
        <v>2214.5</v>
      </c>
      <c r="O39" s="39">
        <v>1187900</v>
      </c>
      <c r="P39" s="40">
        <v>-4.739374498797113E-2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44742</v>
      </c>
      <c r="E40" s="37">
        <v>414.25</v>
      </c>
      <c r="F40" s="37">
        <v>414.33333333333331</v>
      </c>
      <c r="G40" s="38">
        <v>409.66666666666663</v>
      </c>
      <c r="H40" s="38">
        <v>405.08333333333331</v>
      </c>
      <c r="I40" s="38">
        <v>400.41666666666663</v>
      </c>
      <c r="J40" s="38">
        <v>418.91666666666663</v>
      </c>
      <c r="K40" s="38">
        <v>423.58333333333326</v>
      </c>
      <c r="L40" s="38">
        <v>428.16666666666663</v>
      </c>
      <c r="M40" s="28">
        <v>419</v>
      </c>
      <c r="N40" s="28">
        <v>409.75</v>
      </c>
      <c r="O40" s="39">
        <v>7779200</v>
      </c>
      <c r="P40" s="40">
        <v>4.7393364928909949E-2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328.4</v>
      </c>
      <c r="F41" s="37">
        <v>327.28333333333336</v>
      </c>
      <c r="G41" s="38">
        <v>325.4666666666667</v>
      </c>
      <c r="H41" s="38">
        <v>322.53333333333336</v>
      </c>
      <c r="I41" s="38">
        <v>320.7166666666667</v>
      </c>
      <c r="J41" s="38">
        <v>330.2166666666667</v>
      </c>
      <c r="K41" s="38">
        <v>332.03333333333342</v>
      </c>
      <c r="L41" s="38">
        <v>334.9666666666667</v>
      </c>
      <c r="M41" s="28">
        <v>329.1</v>
      </c>
      <c r="N41" s="28">
        <v>324.35000000000002</v>
      </c>
      <c r="O41" s="39">
        <v>36838800</v>
      </c>
      <c r="P41" s="40">
        <v>-8.7873462214411243E-4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99.5</v>
      </c>
      <c r="F42" s="37">
        <v>99.600000000000009</v>
      </c>
      <c r="G42" s="38">
        <v>98.300000000000011</v>
      </c>
      <c r="H42" s="38">
        <v>97.100000000000009</v>
      </c>
      <c r="I42" s="38">
        <v>95.800000000000011</v>
      </c>
      <c r="J42" s="38">
        <v>100.80000000000001</v>
      </c>
      <c r="K42" s="38">
        <v>102.1</v>
      </c>
      <c r="L42" s="38">
        <v>103.30000000000001</v>
      </c>
      <c r="M42" s="28">
        <v>100.9</v>
      </c>
      <c r="N42" s="28">
        <v>98.4</v>
      </c>
      <c r="O42" s="39">
        <v>111337200</v>
      </c>
      <c r="P42" s="40">
        <v>1.86800834983675E-2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1792.35</v>
      </c>
      <c r="F43" s="37">
        <v>1799.5666666666666</v>
      </c>
      <c r="G43" s="38">
        <v>1773.0833333333333</v>
      </c>
      <c r="H43" s="38">
        <v>1753.8166666666666</v>
      </c>
      <c r="I43" s="38">
        <v>1727.3333333333333</v>
      </c>
      <c r="J43" s="38">
        <v>1818.8333333333333</v>
      </c>
      <c r="K43" s="38">
        <v>1845.3166666666668</v>
      </c>
      <c r="L43" s="38">
        <v>1864.5833333333333</v>
      </c>
      <c r="M43" s="28">
        <v>1826.05</v>
      </c>
      <c r="N43" s="28">
        <v>1780.3</v>
      </c>
      <c r="O43" s="39">
        <v>1503700</v>
      </c>
      <c r="P43" s="40">
        <v>-3.5796155880797036E-2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246.15</v>
      </c>
      <c r="F44" s="37">
        <v>245.85000000000002</v>
      </c>
      <c r="G44" s="38">
        <v>242.90000000000003</v>
      </c>
      <c r="H44" s="38">
        <v>239.65</v>
      </c>
      <c r="I44" s="38">
        <v>236.70000000000002</v>
      </c>
      <c r="J44" s="38">
        <v>249.10000000000005</v>
      </c>
      <c r="K44" s="38">
        <v>252.05000000000004</v>
      </c>
      <c r="L44" s="38">
        <v>255.30000000000007</v>
      </c>
      <c r="M44" s="28">
        <v>248.8</v>
      </c>
      <c r="N44" s="28">
        <v>242.6</v>
      </c>
      <c r="O44" s="39">
        <v>32512800</v>
      </c>
      <c r="P44" s="40">
        <v>3.7971612277083587E-2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581.6</v>
      </c>
      <c r="F45" s="37">
        <v>583.51666666666665</v>
      </c>
      <c r="G45" s="38">
        <v>573.88333333333333</v>
      </c>
      <c r="H45" s="38">
        <v>566.16666666666663</v>
      </c>
      <c r="I45" s="38">
        <v>556.5333333333333</v>
      </c>
      <c r="J45" s="38">
        <v>591.23333333333335</v>
      </c>
      <c r="K45" s="38">
        <v>600.86666666666656</v>
      </c>
      <c r="L45" s="38">
        <v>608.58333333333337</v>
      </c>
      <c r="M45" s="28">
        <v>593.15</v>
      </c>
      <c r="N45" s="28">
        <v>575.79999999999995</v>
      </c>
      <c r="O45" s="39">
        <v>5699100</v>
      </c>
      <c r="P45" s="40">
        <v>-8.9900535577658765E-3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653.70000000000005</v>
      </c>
      <c r="F46" s="37">
        <v>650.56666666666672</v>
      </c>
      <c r="G46" s="38">
        <v>644.13333333333344</v>
      </c>
      <c r="H46" s="38">
        <v>634.56666666666672</v>
      </c>
      <c r="I46" s="38">
        <v>628.13333333333344</v>
      </c>
      <c r="J46" s="38">
        <v>660.13333333333344</v>
      </c>
      <c r="K46" s="38">
        <v>666.56666666666661</v>
      </c>
      <c r="L46" s="38">
        <v>676.13333333333344</v>
      </c>
      <c r="M46" s="28">
        <v>657</v>
      </c>
      <c r="N46" s="28">
        <v>641</v>
      </c>
      <c r="O46" s="39">
        <v>6851250</v>
      </c>
      <c r="P46" s="40">
        <v>-3.3231029738596679E-2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688.4</v>
      </c>
      <c r="F47" s="37">
        <v>684.86666666666667</v>
      </c>
      <c r="G47" s="38">
        <v>679.83333333333337</v>
      </c>
      <c r="H47" s="38">
        <v>671.26666666666665</v>
      </c>
      <c r="I47" s="38">
        <v>666.23333333333335</v>
      </c>
      <c r="J47" s="38">
        <v>693.43333333333339</v>
      </c>
      <c r="K47" s="38">
        <v>698.4666666666667</v>
      </c>
      <c r="L47" s="38">
        <v>707.03333333333342</v>
      </c>
      <c r="M47" s="28">
        <v>689.9</v>
      </c>
      <c r="N47" s="28">
        <v>676.3</v>
      </c>
      <c r="O47" s="39">
        <v>58062100</v>
      </c>
      <c r="P47" s="40">
        <v>-1.0787133891213389E-3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50.6</v>
      </c>
      <c r="F48" s="37">
        <v>50.766666666666673</v>
      </c>
      <c r="G48" s="38">
        <v>49.933333333333344</v>
      </c>
      <c r="H48" s="38">
        <v>49.266666666666673</v>
      </c>
      <c r="I48" s="38">
        <v>48.433333333333344</v>
      </c>
      <c r="J48" s="38">
        <v>51.433333333333344</v>
      </c>
      <c r="K48" s="38">
        <v>52.266666666666673</v>
      </c>
      <c r="L48" s="38">
        <v>52.933333333333344</v>
      </c>
      <c r="M48" s="28">
        <v>51.6</v>
      </c>
      <c r="N48" s="28">
        <v>50.1</v>
      </c>
      <c r="O48" s="39">
        <v>100180500</v>
      </c>
      <c r="P48" s="40">
        <v>3.8930976430976432E-3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317.25</v>
      </c>
      <c r="F49" s="37">
        <v>317.53333333333336</v>
      </c>
      <c r="G49" s="38">
        <v>314.7166666666667</v>
      </c>
      <c r="H49" s="38">
        <v>312.18333333333334</v>
      </c>
      <c r="I49" s="38">
        <v>309.36666666666667</v>
      </c>
      <c r="J49" s="38">
        <v>320.06666666666672</v>
      </c>
      <c r="K49" s="38">
        <v>322.88333333333344</v>
      </c>
      <c r="L49" s="38">
        <v>325.41666666666674</v>
      </c>
      <c r="M49" s="28">
        <v>320.35000000000002</v>
      </c>
      <c r="N49" s="28">
        <v>315</v>
      </c>
      <c r="O49" s="39">
        <v>14547500</v>
      </c>
      <c r="P49" s="40">
        <v>1.2664239354123793E-3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14132.3</v>
      </c>
      <c r="F50" s="37">
        <v>14170.183333333334</v>
      </c>
      <c r="G50" s="38">
        <v>13986.816666666669</v>
      </c>
      <c r="H50" s="38">
        <v>13841.333333333336</v>
      </c>
      <c r="I50" s="38">
        <v>13657.966666666671</v>
      </c>
      <c r="J50" s="38">
        <v>14315.666666666668</v>
      </c>
      <c r="K50" s="38">
        <v>14499.033333333333</v>
      </c>
      <c r="L50" s="38">
        <v>14644.516666666666</v>
      </c>
      <c r="M50" s="28">
        <v>14353.55</v>
      </c>
      <c r="N50" s="28">
        <v>14024.7</v>
      </c>
      <c r="O50" s="39">
        <v>102250</v>
      </c>
      <c r="P50" s="40">
        <v>-8.2444228903976718E-3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321.39999999999998</v>
      </c>
      <c r="F51" s="37">
        <v>321.06666666666666</v>
      </c>
      <c r="G51" s="38">
        <v>318.33333333333331</v>
      </c>
      <c r="H51" s="38">
        <v>315.26666666666665</v>
      </c>
      <c r="I51" s="38">
        <v>312.5333333333333</v>
      </c>
      <c r="J51" s="38">
        <v>324.13333333333333</v>
      </c>
      <c r="K51" s="38">
        <v>326.86666666666667</v>
      </c>
      <c r="L51" s="38">
        <v>329.93333333333334</v>
      </c>
      <c r="M51" s="28">
        <v>323.8</v>
      </c>
      <c r="N51" s="28">
        <v>318</v>
      </c>
      <c r="O51" s="39">
        <v>18115200</v>
      </c>
      <c r="P51" s="40">
        <v>9.630818619582664E-3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3334.7</v>
      </c>
      <c r="F52" s="37">
        <v>3361.35</v>
      </c>
      <c r="G52" s="38">
        <v>3275.7</v>
      </c>
      <c r="H52" s="38">
        <v>3216.7</v>
      </c>
      <c r="I52" s="38">
        <v>3131.0499999999997</v>
      </c>
      <c r="J52" s="38">
        <v>3420.35</v>
      </c>
      <c r="K52" s="38">
        <v>3506.0000000000005</v>
      </c>
      <c r="L52" s="38">
        <v>3565</v>
      </c>
      <c r="M52" s="28">
        <v>3447</v>
      </c>
      <c r="N52" s="28">
        <v>3302.35</v>
      </c>
      <c r="O52" s="39">
        <v>1782600</v>
      </c>
      <c r="P52" s="40">
        <v>2.260211106011932E-2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44742</v>
      </c>
      <c r="E53" s="37">
        <v>362.25</v>
      </c>
      <c r="F53" s="37">
        <v>364.15000000000003</v>
      </c>
      <c r="G53" s="38">
        <v>358.70000000000005</v>
      </c>
      <c r="H53" s="38">
        <v>355.15000000000003</v>
      </c>
      <c r="I53" s="38">
        <v>349.70000000000005</v>
      </c>
      <c r="J53" s="38">
        <v>367.70000000000005</v>
      </c>
      <c r="K53" s="38">
        <v>373.15</v>
      </c>
      <c r="L53" s="38">
        <v>376.70000000000005</v>
      </c>
      <c r="M53" s="28">
        <v>369.6</v>
      </c>
      <c r="N53" s="28">
        <v>360.6</v>
      </c>
      <c r="O53" s="39">
        <v>3796000</v>
      </c>
      <c r="P53" s="40">
        <v>2.8169014084507043E-2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203.45</v>
      </c>
      <c r="F54" s="37">
        <v>204.13333333333335</v>
      </c>
      <c r="G54" s="38">
        <v>201.1166666666667</v>
      </c>
      <c r="H54" s="38">
        <v>198.78333333333336</v>
      </c>
      <c r="I54" s="38">
        <v>195.76666666666671</v>
      </c>
      <c r="J54" s="38">
        <v>206.4666666666667</v>
      </c>
      <c r="K54" s="38">
        <v>209.48333333333335</v>
      </c>
      <c r="L54" s="38">
        <v>211.81666666666669</v>
      </c>
      <c r="M54" s="28">
        <v>207.15</v>
      </c>
      <c r="N54" s="28">
        <v>201.8</v>
      </c>
      <c r="O54" s="39">
        <v>49666500</v>
      </c>
      <c r="P54" s="40">
        <v>1.6073795846221831E-2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44742</v>
      </c>
      <c r="E55" s="37">
        <v>467.3</v>
      </c>
      <c r="F55" s="37">
        <v>467.7833333333333</v>
      </c>
      <c r="G55" s="38">
        <v>461.66666666666663</v>
      </c>
      <c r="H55" s="38">
        <v>456.0333333333333</v>
      </c>
      <c r="I55" s="38">
        <v>449.91666666666663</v>
      </c>
      <c r="J55" s="38">
        <v>473.41666666666663</v>
      </c>
      <c r="K55" s="38">
        <v>479.5333333333333</v>
      </c>
      <c r="L55" s="38">
        <v>485.16666666666663</v>
      </c>
      <c r="M55" s="28">
        <v>473.9</v>
      </c>
      <c r="N55" s="28">
        <v>462.15</v>
      </c>
      <c r="O55" s="39">
        <v>3331575</v>
      </c>
      <c r="P55" s="40">
        <v>1.0946745562130178E-2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44742</v>
      </c>
      <c r="E56" s="37">
        <v>347.7</v>
      </c>
      <c r="F56" s="37">
        <v>350.29999999999995</v>
      </c>
      <c r="G56" s="38">
        <v>342.94999999999993</v>
      </c>
      <c r="H56" s="38">
        <v>338.2</v>
      </c>
      <c r="I56" s="38">
        <v>330.84999999999997</v>
      </c>
      <c r="J56" s="38">
        <v>355.0499999999999</v>
      </c>
      <c r="K56" s="38">
        <v>362.39999999999992</v>
      </c>
      <c r="L56" s="38">
        <v>367.14999999999986</v>
      </c>
      <c r="M56" s="28">
        <v>357.65</v>
      </c>
      <c r="N56" s="28">
        <v>345.55</v>
      </c>
      <c r="O56" s="39">
        <v>3255000</v>
      </c>
      <c r="P56" s="40">
        <v>3.1859248692344272E-2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657.35</v>
      </c>
      <c r="F57" s="37">
        <v>654.23333333333323</v>
      </c>
      <c r="G57" s="38">
        <v>649.21666666666647</v>
      </c>
      <c r="H57" s="38">
        <v>641.08333333333326</v>
      </c>
      <c r="I57" s="38">
        <v>636.06666666666649</v>
      </c>
      <c r="J57" s="38">
        <v>662.36666666666645</v>
      </c>
      <c r="K57" s="38">
        <v>667.3833333333331</v>
      </c>
      <c r="L57" s="38">
        <v>675.51666666666642</v>
      </c>
      <c r="M57" s="28">
        <v>659.25</v>
      </c>
      <c r="N57" s="28">
        <v>646.1</v>
      </c>
      <c r="O57" s="39">
        <v>8275000</v>
      </c>
      <c r="P57" s="40">
        <v>2.0502543548635732E-2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972.4</v>
      </c>
      <c r="F58" s="37">
        <v>970.9</v>
      </c>
      <c r="G58" s="38">
        <v>964.09999999999991</v>
      </c>
      <c r="H58" s="38">
        <v>955.8</v>
      </c>
      <c r="I58" s="38">
        <v>948.99999999999989</v>
      </c>
      <c r="J58" s="38">
        <v>979.19999999999993</v>
      </c>
      <c r="K58" s="38">
        <v>985.99999999999989</v>
      </c>
      <c r="L58" s="38">
        <v>994.3</v>
      </c>
      <c r="M58" s="28">
        <v>977.7</v>
      </c>
      <c r="N58" s="28">
        <v>962.6</v>
      </c>
      <c r="O58" s="39">
        <v>8836750</v>
      </c>
      <c r="P58" s="40">
        <v>4.5071671346239104E-3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197.55</v>
      </c>
      <c r="F59" s="37">
        <v>197.20000000000002</v>
      </c>
      <c r="G59" s="38">
        <v>194.20000000000005</v>
      </c>
      <c r="H59" s="38">
        <v>190.85000000000002</v>
      </c>
      <c r="I59" s="38">
        <v>187.85000000000005</v>
      </c>
      <c r="J59" s="38">
        <v>200.55000000000004</v>
      </c>
      <c r="K59" s="38">
        <v>203.54999999999998</v>
      </c>
      <c r="L59" s="38">
        <v>206.90000000000003</v>
      </c>
      <c r="M59" s="28">
        <v>200.2</v>
      </c>
      <c r="N59" s="28">
        <v>193.85</v>
      </c>
      <c r="O59" s="39">
        <v>32508000</v>
      </c>
      <c r="P59" s="40">
        <v>5.5358603763294247E-2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3554.85</v>
      </c>
      <c r="F60" s="37">
        <v>3582.2833333333333</v>
      </c>
      <c r="G60" s="38">
        <v>3514.5666666666666</v>
      </c>
      <c r="H60" s="38">
        <v>3474.2833333333333</v>
      </c>
      <c r="I60" s="38">
        <v>3406.5666666666666</v>
      </c>
      <c r="J60" s="38">
        <v>3622.5666666666666</v>
      </c>
      <c r="K60" s="38">
        <v>3690.2833333333328</v>
      </c>
      <c r="L60" s="38">
        <v>3730.5666666666666</v>
      </c>
      <c r="M60" s="28">
        <v>3650</v>
      </c>
      <c r="N60" s="28">
        <v>3542</v>
      </c>
      <c r="O60" s="39">
        <v>644600</v>
      </c>
      <c r="P60" s="40">
        <v>-1.3014852243148063E-2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1521.05</v>
      </c>
      <c r="F61" s="37">
        <v>1519.6666666666667</v>
      </c>
      <c r="G61" s="38">
        <v>1504.5333333333335</v>
      </c>
      <c r="H61" s="38">
        <v>1488.0166666666669</v>
      </c>
      <c r="I61" s="38">
        <v>1472.8833333333337</v>
      </c>
      <c r="J61" s="38">
        <v>1536.1833333333334</v>
      </c>
      <c r="K61" s="38">
        <v>1551.3166666666666</v>
      </c>
      <c r="L61" s="38">
        <v>1567.8333333333333</v>
      </c>
      <c r="M61" s="28">
        <v>1534.8</v>
      </c>
      <c r="N61" s="28">
        <v>1503.15</v>
      </c>
      <c r="O61" s="39">
        <v>2619750</v>
      </c>
      <c r="P61" s="40">
        <v>-2.1440711204078963E-2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629.04999999999995</v>
      </c>
      <c r="F62" s="37">
        <v>630.88333333333333</v>
      </c>
      <c r="G62" s="38">
        <v>624.91666666666663</v>
      </c>
      <c r="H62" s="38">
        <v>620.7833333333333</v>
      </c>
      <c r="I62" s="38">
        <v>614.81666666666661</v>
      </c>
      <c r="J62" s="38">
        <v>635.01666666666665</v>
      </c>
      <c r="K62" s="38">
        <v>640.98333333333335</v>
      </c>
      <c r="L62" s="38">
        <v>645.11666666666667</v>
      </c>
      <c r="M62" s="28">
        <v>636.85</v>
      </c>
      <c r="N62" s="28">
        <v>626.75</v>
      </c>
      <c r="O62" s="39">
        <v>6071400</v>
      </c>
      <c r="P62" s="40">
        <v>-2.9232083032253828E-3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940.35</v>
      </c>
      <c r="F63" s="37">
        <v>941.69999999999993</v>
      </c>
      <c r="G63" s="38">
        <v>930.39999999999986</v>
      </c>
      <c r="H63" s="38">
        <v>920.44999999999993</v>
      </c>
      <c r="I63" s="38">
        <v>909.14999999999986</v>
      </c>
      <c r="J63" s="38">
        <v>951.64999999999986</v>
      </c>
      <c r="K63" s="38">
        <v>962.94999999999982</v>
      </c>
      <c r="L63" s="38">
        <v>972.89999999999986</v>
      </c>
      <c r="M63" s="28">
        <v>953</v>
      </c>
      <c r="N63" s="28">
        <v>931.75</v>
      </c>
      <c r="O63" s="39">
        <v>1886375</v>
      </c>
      <c r="P63" s="40">
        <v>-3.8655098166622076E-2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44742</v>
      </c>
      <c r="E64" s="37">
        <v>359.6</v>
      </c>
      <c r="F64" s="37">
        <v>360.05</v>
      </c>
      <c r="G64" s="38">
        <v>356.1</v>
      </c>
      <c r="H64" s="38">
        <v>352.6</v>
      </c>
      <c r="I64" s="38">
        <v>348.65000000000003</v>
      </c>
      <c r="J64" s="38">
        <v>363.55</v>
      </c>
      <c r="K64" s="38">
        <v>367.49999999999994</v>
      </c>
      <c r="L64" s="38">
        <v>371</v>
      </c>
      <c r="M64" s="28">
        <v>364</v>
      </c>
      <c r="N64" s="28">
        <v>356.55</v>
      </c>
      <c r="O64" s="39">
        <v>2780600</v>
      </c>
      <c r="P64" s="40">
        <v>-4.154430198409856E-3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141</v>
      </c>
      <c r="F65" s="37">
        <v>140.26666666666668</v>
      </c>
      <c r="G65" s="38">
        <v>139.18333333333337</v>
      </c>
      <c r="H65" s="38">
        <v>137.36666666666667</v>
      </c>
      <c r="I65" s="38">
        <v>136.28333333333336</v>
      </c>
      <c r="J65" s="38">
        <v>142.08333333333337</v>
      </c>
      <c r="K65" s="38">
        <v>143.16666666666669</v>
      </c>
      <c r="L65" s="38">
        <v>144.98333333333338</v>
      </c>
      <c r="M65" s="28">
        <v>141.35</v>
      </c>
      <c r="N65" s="28">
        <v>138.44999999999999</v>
      </c>
      <c r="O65" s="39">
        <v>11502200</v>
      </c>
      <c r="P65" s="40">
        <v>-1.2127041929333357E-2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1009.5</v>
      </c>
      <c r="F66" s="37">
        <v>1005.5666666666666</v>
      </c>
      <c r="G66" s="38">
        <v>999.48333333333323</v>
      </c>
      <c r="H66" s="38">
        <v>989.46666666666658</v>
      </c>
      <c r="I66" s="38">
        <v>983.38333333333321</v>
      </c>
      <c r="J66" s="38">
        <v>1015.5833333333333</v>
      </c>
      <c r="K66" s="38">
        <v>1021.6666666666667</v>
      </c>
      <c r="L66" s="38">
        <v>1031.6833333333334</v>
      </c>
      <c r="M66" s="28">
        <v>1011.65</v>
      </c>
      <c r="N66" s="28">
        <v>995.55</v>
      </c>
      <c r="O66" s="39">
        <v>1298400</v>
      </c>
      <c r="P66" s="40">
        <v>-1.3673655423883319E-2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502.1</v>
      </c>
      <c r="F67" s="37">
        <v>503.15000000000003</v>
      </c>
      <c r="G67" s="38">
        <v>496.50000000000006</v>
      </c>
      <c r="H67" s="38">
        <v>490.90000000000003</v>
      </c>
      <c r="I67" s="38">
        <v>484.25000000000006</v>
      </c>
      <c r="J67" s="38">
        <v>508.75000000000006</v>
      </c>
      <c r="K67" s="38">
        <v>515.40000000000009</v>
      </c>
      <c r="L67" s="38">
        <v>521</v>
      </c>
      <c r="M67" s="28">
        <v>509.8</v>
      </c>
      <c r="N67" s="28">
        <v>497.55</v>
      </c>
      <c r="O67" s="39">
        <v>14250000</v>
      </c>
      <c r="P67" s="40">
        <v>-5.4959434702957343E-3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44742</v>
      </c>
      <c r="E68" s="37">
        <v>1239.05</v>
      </c>
      <c r="F68" s="37">
        <v>1249.8500000000001</v>
      </c>
      <c r="G68" s="38">
        <v>1219.2000000000003</v>
      </c>
      <c r="H68" s="38">
        <v>1199.3500000000001</v>
      </c>
      <c r="I68" s="38">
        <v>1168.7000000000003</v>
      </c>
      <c r="J68" s="38">
        <v>1269.7000000000003</v>
      </c>
      <c r="K68" s="38">
        <v>1300.3500000000004</v>
      </c>
      <c r="L68" s="38">
        <v>1320.2000000000003</v>
      </c>
      <c r="M68" s="28">
        <v>1280.5</v>
      </c>
      <c r="N68" s="28">
        <v>1230</v>
      </c>
      <c r="O68" s="39">
        <v>1447000</v>
      </c>
      <c r="P68" s="40">
        <v>0.21341719077568133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1897.3</v>
      </c>
      <c r="F69" s="37">
        <v>1906.8499999999997</v>
      </c>
      <c r="G69" s="38">
        <v>1875.5499999999993</v>
      </c>
      <c r="H69" s="38">
        <v>1853.7999999999995</v>
      </c>
      <c r="I69" s="38">
        <v>1822.4999999999991</v>
      </c>
      <c r="J69" s="38">
        <v>1928.5999999999995</v>
      </c>
      <c r="K69" s="38">
        <v>1959.9</v>
      </c>
      <c r="L69" s="38">
        <v>1981.6499999999996</v>
      </c>
      <c r="M69" s="28">
        <v>1938.15</v>
      </c>
      <c r="N69" s="28">
        <v>1885.1</v>
      </c>
      <c r="O69" s="39">
        <v>1530750</v>
      </c>
      <c r="P69" s="40">
        <v>1.9310804061927752E-2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44742</v>
      </c>
      <c r="E70" s="37">
        <v>197.7</v>
      </c>
      <c r="F70" s="37">
        <v>198.96666666666667</v>
      </c>
      <c r="G70" s="38">
        <v>194.68333333333334</v>
      </c>
      <c r="H70" s="38">
        <v>191.66666666666666</v>
      </c>
      <c r="I70" s="38">
        <v>187.38333333333333</v>
      </c>
      <c r="J70" s="38">
        <v>201.98333333333335</v>
      </c>
      <c r="K70" s="38">
        <v>206.26666666666671</v>
      </c>
      <c r="L70" s="38">
        <v>209.28333333333336</v>
      </c>
      <c r="M70" s="28">
        <v>203.25</v>
      </c>
      <c r="N70" s="28">
        <v>195.95</v>
      </c>
      <c r="O70" s="39">
        <v>19589100</v>
      </c>
      <c r="P70" s="40">
        <v>0.17524492893611149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3507.25</v>
      </c>
      <c r="F71" s="37">
        <v>3494.7000000000003</v>
      </c>
      <c r="G71" s="38">
        <v>3466.9500000000007</v>
      </c>
      <c r="H71" s="38">
        <v>3426.6500000000005</v>
      </c>
      <c r="I71" s="38">
        <v>3398.900000000001</v>
      </c>
      <c r="J71" s="38">
        <v>3535.0000000000005</v>
      </c>
      <c r="K71" s="38">
        <v>3562.7499999999995</v>
      </c>
      <c r="L71" s="38">
        <v>3603.05</v>
      </c>
      <c r="M71" s="28">
        <v>3522.45</v>
      </c>
      <c r="N71" s="28">
        <v>3454.4</v>
      </c>
      <c r="O71" s="39">
        <v>3477150</v>
      </c>
      <c r="P71" s="40">
        <v>-1.3308551240759921E-2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44742</v>
      </c>
      <c r="E72" s="37">
        <v>3616.9</v>
      </c>
      <c r="F72" s="37">
        <v>3602.6333333333332</v>
      </c>
      <c r="G72" s="38">
        <v>3574.2666666666664</v>
      </c>
      <c r="H72" s="38">
        <v>3531.6333333333332</v>
      </c>
      <c r="I72" s="38">
        <v>3503.2666666666664</v>
      </c>
      <c r="J72" s="38">
        <v>3645.2666666666664</v>
      </c>
      <c r="K72" s="38">
        <v>3673.6333333333332</v>
      </c>
      <c r="L72" s="38">
        <v>3716.2666666666664</v>
      </c>
      <c r="M72" s="28">
        <v>3631</v>
      </c>
      <c r="N72" s="28">
        <v>3560</v>
      </c>
      <c r="O72" s="39">
        <v>688750</v>
      </c>
      <c r="P72" s="40">
        <v>-2.7875793930839804E-2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319.45</v>
      </c>
      <c r="F73" s="37">
        <v>320.26666666666671</v>
      </c>
      <c r="G73" s="38">
        <v>314.78333333333342</v>
      </c>
      <c r="H73" s="38">
        <v>310.11666666666673</v>
      </c>
      <c r="I73" s="38">
        <v>304.63333333333344</v>
      </c>
      <c r="J73" s="38">
        <v>324.93333333333339</v>
      </c>
      <c r="K73" s="38">
        <v>330.41666666666663</v>
      </c>
      <c r="L73" s="38">
        <v>335.08333333333337</v>
      </c>
      <c r="M73" s="28">
        <v>325.75</v>
      </c>
      <c r="N73" s="28">
        <v>315.60000000000002</v>
      </c>
      <c r="O73" s="39">
        <v>44398200</v>
      </c>
      <c r="P73" s="40">
        <v>5.0799342596742868E-3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4160.5</v>
      </c>
      <c r="F74" s="37">
        <v>4181.2833333333328</v>
      </c>
      <c r="G74" s="38">
        <v>4097.2666666666655</v>
      </c>
      <c r="H74" s="38">
        <v>4034.0333333333328</v>
      </c>
      <c r="I74" s="38">
        <v>3950.0166666666655</v>
      </c>
      <c r="J74" s="38">
        <v>4244.5166666666655</v>
      </c>
      <c r="K74" s="38">
        <v>4328.5333333333319</v>
      </c>
      <c r="L74" s="38">
        <v>4391.7666666666655</v>
      </c>
      <c r="M74" s="28">
        <v>4265.3</v>
      </c>
      <c r="N74" s="28">
        <v>4118.05</v>
      </c>
      <c r="O74" s="39">
        <v>2191250</v>
      </c>
      <c r="P74" s="40">
        <v>1.0278666057560531E-3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2659.7</v>
      </c>
      <c r="F75" s="37">
        <v>2650.9666666666667</v>
      </c>
      <c r="G75" s="38">
        <v>2634.3333333333335</v>
      </c>
      <c r="H75" s="38">
        <v>2608.9666666666667</v>
      </c>
      <c r="I75" s="38">
        <v>2592.3333333333335</v>
      </c>
      <c r="J75" s="38">
        <v>2676.3333333333335</v>
      </c>
      <c r="K75" s="38">
        <v>2692.9666666666667</v>
      </c>
      <c r="L75" s="38">
        <v>2718.3333333333335</v>
      </c>
      <c r="M75" s="28">
        <v>2667.6</v>
      </c>
      <c r="N75" s="28">
        <v>2625.6</v>
      </c>
      <c r="O75" s="39">
        <v>3771600</v>
      </c>
      <c r="P75" s="40">
        <v>1.2877150108092867E-2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1607.55</v>
      </c>
      <c r="F76" s="37">
        <v>1600.5666666666666</v>
      </c>
      <c r="G76" s="38">
        <v>1587.5833333333333</v>
      </c>
      <c r="H76" s="38">
        <v>1567.6166666666666</v>
      </c>
      <c r="I76" s="38">
        <v>1554.6333333333332</v>
      </c>
      <c r="J76" s="38">
        <v>1620.5333333333333</v>
      </c>
      <c r="K76" s="38">
        <v>1633.5166666666669</v>
      </c>
      <c r="L76" s="38">
        <v>1653.4833333333333</v>
      </c>
      <c r="M76" s="28">
        <v>1613.55</v>
      </c>
      <c r="N76" s="28">
        <v>1580.6</v>
      </c>
      <c r="O76" s="39">
        <v>2371600</v>
      </c>
      <c r="P76" s="40">
        <v>-2.5536723163841809E-2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148.75</v>
      </c>
      <c r="F77" s="37">
        <v>147.93333333333334</v>
      </c>
      <c r="G77" s="38">
        <v>146.61666666666667</v>
      </c>
      <c r="H77" s="38">
        <v>144.48333333333335</v>
      </c>
      <c r="I77" s="38">
        <v>143.16666666666669</v>
      </c>
      <c r="J77" s="38">
        <v>150.06666666666666</v>
      </c>
      <c r="K77" s="38">
        <v>151.38333333333333</v>
      </c>
      <c r="L77" s="38">
        <v>153.51666666666665</v>
      </c>
      <c r="M77" s="28">
        <v>149.25</v>
      </c>
      <c r="N77" s="28">
        <v>145.80000000000001</v>
      </c>
      <c r="O77" s="39">
        <v>19602000</v>
      </c>
      <c r="P77" s="40">
        <v>-2.1990104452996153E-3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91.3</v>
      </c>
      <c r="F78" s="37">
        <v>91.066666666666663</v>
      </c>
      <c r="G78" s="38">
        <v>90.48333333333332</v>
      </c>
      <c r="H78" s="38">
        <v>89.666666666666657</v>
      </c>
      <c r="I78" s="38">
        <v>89.083333333333314</v>
      </c>
      <c r="J78" s="38">
        <v>91.883333333333326</v>
      </c>
      <c r="K78" s="38">
        <v>92.466666666666669</v>
      </c>
      <c r="L78" s="38">
        <v>93.283333333333331</v>
      </c>
      <c r="M78" s="28">
        <v>91.65</v>
      </c>
      <c r="N78" s="28">
        <v>90.25</v>
      </c>
      <c r="O78" s="39">
        <v>79490000</v>
      </c>
      <c r="P78" s="40">
        <v>-9.2234824878474394E-3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44742</v>
      </c>
      <c r="E79" s="37">
        <v>112.65</v>
      </c>
      <c r="F79" s="37">
        <v>112.10000000000001</v>
      </c>
      <c r="G79" s="38">
        <v>110.80000000000001</v>
      </c>
      <c r="H79" s="38">
        <v>108.95</v>
      </c>
      <c r="I79" s="38">
        <v>107.65</v>
      </c>
      <c r="J79" s="38">
        <v>113.95000000000002</v>
      </c>
      <c r="K79" s="38">
        <v>115.25</v>
      </c>
      <c r="L79" s="38">
        <v>117.10000000000002</v>
      </c>
      <c r="M79" s="28">
        <v>113.4</v>
      </c>
      <c r="N79" s="28">
        <v>110.25</v>
      </c>
      <c r="O79" s="39">
        <v>10862800</v>
      </c>
      <c r="P79" s="40">
        <v>-1.9478995540952827E-2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151.35</v>
      </c>
      <c r="F80" s="37">
        <v>151.13333333333335</v>
      </c>
      <c r="G80" s="38">
        <v>148.76666666666671</v>
      </c>
      <c r="H80" s="38">
        <v>146.18333333333337</v>
      </c>
      <c r="I80" s="38">
        <v>143.81666666666672</v>
      </c>
      <c r="J80" s="38">
        <v>153.7166666666667</v>
      </c>
      <c r="K80" s="38">
        <v>156.08333333333331</v>
      </c>
      <c r="L80" s="38">
        <v>158.66666666666669</v>
      </c>
      <c r="M80" s="28">
        <v>153.5</v>
      </c>
      <c r="N80" s="28">
        <v>148.55000000000001</v>
      </c>
      <c r="O80" s="39">
        <v>30085200</v>
      </c>
      <c r="P80" s="40">
        <v>5.3171044202434334E-2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380.85</v>
      </c>
      <c r="F81" s="37">
        <v>384.15000000000003</v>
      </c>
      <c r="G81" s="38">
        <v>375.15000000000009</v>
      </c>
      <c r="H81" s="38">
        <v>369.45000000000005</v>
      </c>
      <c r="I81" s="38">
        <v>360.4500000000001</v>
      </c>
      <c r="J81" s="38">
        <v>389.85000000000008</v>
      </c>
      <c r="K81" s="38">
        <v>398.84999999999997</v>
      </c>
      <c r="L81" s="38">
        <v>404.55000000000007</v>
      </c>
      <c r="M81" s="28">
        <v>393.15</v>
      </c>
      <c r="N81" s="28">
        <v>378.45</v>
      </c>
      <c r="O81" s="39">
        <v>6709100</v>
      </c>
      <c r="P81" s="40">
        <v>1.1617825559216231E-2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36.799999999999997</v>
      </c>
      <c r="F82" s="37">
        <v>36.716666666666669</v>
      </c>
      <c r="G82" s="38">
        <v>35.983333333333334</v>
      </c>
      <c r="H82" s="38">
        <v>35.166666666666664</v>
      </c>
      <c r="I82" s="38">
        <v>34.43333333333333</v>
      </c>
      <c r="J82" s="38">
        <v>37.533333333333339</v>
      </c>
      <c r="K82" s="38">
        <v>38.266666666666673</v>
      </c>
      <c r="L82" s="38">
        <v>39.083333333333343</v>
      </c>
      <c r="M82" s="28">
        <v>37.450000000000003</v>
      </c>
      <c r="N82" s="28">
        <v>35.9</v>
      </c>
      <c r="O82" s="39">
        <v>107347500</v>
      </c>
      <c r="P82" s="40">
        <v>-5.2126772310258545E-3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44742</v>
      </c>
      <c r="E83" s="37">
        <v>664.95</v>
      </c>
      <c r="F83" s="37">
        <v>670.30000000000007</v>
      </c>
      <c r="G83" s="38">
        <v>653.30000000000018</v>
      </c>
      <c r="H83" s="38">
        <v>641.65000000000009</v>
      </c>
      <c r="I83" s="38">
        <v>624.6500000000002</v>
      </c>
      <c r="J83" s="38">
        <v>681.95000000000016</v>
      </c>
      <c r="K83" s="38">
        <v>698.94999999999993</v>
      </c>
      <c r="L83" s="38">
        <v>710.60000000000014</v>
      </c>
      <c r="M83" s="28">
        <v>687.3</v>
      </c>
      <c r="N83" s="28">
        <v>658.65</v>
      </c>
      <c r="O83" s="39">
        <v>2823600</v>
      </c>
      <c r="P83" s="40">
        <v>-7.3126142595978062E-3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751.05</v>
      </c>
      <c r="F84" s="37">
        <v>751.61666666666667</v>
      </c>
      <c r="G84" s="38">
        <v>745.23333333333335</v>
      </c>
      <c r="H84" s="38">
        <v>739.41666666666663</v>
      </c>
      <c r="I84" s="38">
        <v>733.0333333333333</v>
      </c>
      <c r="J84" s="38">
        <v>757.43333333333339</v>
      </c>
      <c r="K84" s="38">
        <v>763.81666666666683</v>
      </c>
      <c r="L84" s="38">
        <v>769.63333333333344</v>
      </c>
      <c r="M84" s="28">
        <v>758</v>
      </c>
      <c r="N84" s="28">
        <v>745.8</v>
      </c>
      <c r="O84" s="39">
        <v>6976000</v>
      </c>
      <c r="P84" s="40">
        <v>-1.0285876427608712E-2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1328.35</v>
      </c>
      <c r="F85" s="37">
        <v>1336.9833333333333</v>
      </c>
      <c r="G85" s="38">
        <v>1312.5666666666666</v>
      </c>
      <c r="H85" s="38">
        <v>1296.7833333333333</v>
      </c>
      <c r="I85" s="38">
        <v>1272.3666666666666</v>
      </c>
      <c r="J85" s="38">
        <v>1352.7666666666667</v>
      </c>
      <c r="K85" s="38">
        <v>1377.1833333333332</v>
      </c>
      <c r="L85" s="38">
        <v>1392.9666666666667</v>
      </c>
      <c r="M85" s="28">
        <v>1361.4</v>
      </c>
      <c r="N85" s="28">
        <v>1321.2</v>
      </c>
      <c r="O85" s="39">
        <v>3977675</v>
      </c>
      <c r="P85" s="40">
        <v>8.0718227493616675E-3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271.25</v>
      </c>
      <c r="F86" s="37">
        <v>270.64999999999998</v>
      </c>
      <c r="G86" s="38">
        <v>267.99999999999994</v>
      </c>
      <c r="H86" s="38">
        <v>264.74999999999994</v>
      </c>
      <c r="I86" s="38">
        <v>262.09999999999991</v>
      </c>
      <c r="J86" s="38">
        <v>273.89999999999998</v>
      </c>
      <c r="K86" s="38">
        <v>276.55000000000007</v>
      </c>
      <c r="L86" s="38">
        <v>279.8</v>
      </c>
      <c r="M86" s="28">
        <v>273.3</v>
      </c>
      <c r="N86" s="28">
        <v>267.39999999999998</v>
      </c>
      <c r="O86" s="39">
        <v>8539100</v>
      </c>
      <c r="P86" s="40">
        <v>-1.5807129600899249E-4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1332.4</v>
      </c>
      <c r="F87" s="37">
        <v>1324.25</v>
      </c>
      <c r="G87" s="38">
        <v>1311.4</v>
      </c>
      <c r="H87" s="38">
        <v>1290.4000000000001</v>
      </c>
      <c r="I87" s="38">
        <v>1277.5500000000002</v>
      </c>
      <c r="J87" s="38">
        <v>1345.25</v>
      </c>
      <c r="K87" s="38">
        <v>1358.1</v>
      </c>
      <c r="L87" s="38">
        <v>1379.1</v>
      </c>
      <c r="M87" s="28">
        <v>1337.1</v>
      </c>
      <c r="N87" s="28">
        <v>1303.25</v>
      </c>
      <c r="O87" s="39">
        <v>13311875</v>
      </c>
      <c r="P87" s="40">
        <v>4.0313300419466201E-2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44742</v>
      </c>
      <c r="E88" s="37">
        <v>247.45</v>
      </c>
      <c r="F88" s="37">
        <v>250.33333333333334</v>
      </c>
      <c r="G88" s="38">
        <v>243.11666666666667</v>
      </c>
      <c r="H88" s="38">
        <v>238.78333333333333</v>
      </c>
      <c r="I88" s="38">
        <v>231.56666666666666</v>
      </c>
      <c r="J88" s="38">
        <v>254.66666666666669</v>
      </c>
      <c r="K88" s="38">
        <v>261.88333333333333</v>
      </c>
      <c r="L88" s="38">
        <v>266.2166666666667</v>
      </c>
      <c r="M88" s="28">
        <v>257.55</v>
      </c>
      <c r="N88" s="28">
        <v>246</v>
      </c>
      <c r="O88" s="39">
        <v>2522300</v>
      </c>
      <c r="P88" s="40">
        <v>3.0435493095841162E-2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522.6</v>
      </c>
      <c r="F89" s="37">
        <v>525.79999999999995</v>
      </c>
      <c r="G89" s="38">
        <v>508.59999999999991</v>
      </c>
      <c r="H89" s="38">
        <v>494.59999999999997</v>
      </c>
      <c r="I89" s="38">
        <v>477.39999999999992</v>
      </c>
      <c r="J89" s="38">
        <v>539.79999999999995</v>
      </c>
      <c r="K89" s="38">
        <v>557</v>
      </c>
      <c r="L89" s="38">
        <v>570.99999999999989</v>
      </c>
      <c r="M89" s="28">
        <v>543</v>
      </c>
      <c r="N89" s="28">
        <v>511.8</v>
      </c>
      <c r="O89" s="39">
        <v>2256250</v>
      </c>
      <c r="P89" s="40">
        <v>0.12042209807572936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44742</v>
      </c>
      <c r="E90" s="37">
        <v>1903.75</v>
      </c>
      <c r="F90" s="37">
        <v>1915.3666666666668</v>
      </c>
      <c r="G90" s="38">
        <v>1883.7333333333336</v>
      </c>
      <c r="H90" s="38">
        <v>1863.7166666666667</v>
      </c>
      <c r="I90" s="38">
        <v>1832.0833333333335</v>
      </c>
      <c r="J90" s="38">
        <v>1935.3833333333337</v>
      </c>
      <c r="K90" s="38">
        <v>1967.0166666666669</v>
      </c>
      <c r="L90" s="38">
        <v>1987.0333333333338</v>
      </c>
      <c r="M90" s="28">
        <v>1947</v>
      </c>
      <c r="N90" s="28">
        <v>1895.35</v>
      </c>
      <c r="O90" s="39">
        <v>2177875</v>
      </c>
      <c r="P90" s="40">
        <v>0.13209876543209875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1131.45</v>
      </c>
      <c r="F91" s="37">
        <v>1126.8166666666668</v>
      </c>
      <c r="G91" s="38">
        <v>1116.9833333333336</v>
      </c>
      <c r="H91" s="38">
        <v>1102.5166666666667</v>
      </c>
      <c r="I91" s="38">
        <v>1092.6833333333334</v>
      </c>
      <c r="J91" s="38">
        <v>1141.2833333333338</v>
      </c>
      <c r="K91" s="38">
        <v>1151.1166666666672</v>
      </c>
      <c r="L91" s="38">
        <v>1165.5833333333339</v>
      </c>
      <c r="M91" s="28">
        <v>1136.6500000000001</v>
      </c>
      <c r="N91" s="28">
        <v>1112.3499999999999</v>
      </c>
      <c r="O91" s="39">
        <v>5427000</v>
      </c>
      <c r="P91" s="40">
        <v>-1.1745424747336794E-2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1026.5999999999999</v>
      </c>
      <c r="F92" s="37">
        <v>1026.7666666666667</v>
      </c>
      <c r="G92" s="38">
        <v>1016.8333333333333</v>
      </c>
      <c r="H92" s="38">
        <v>1007.0666666666666</v>
      </c>
      <c r="I92" s="38">
        <v>997.13333333333321</v>
      </c>
      <c r="J92" s="38">
        <v>1036.5333333333333</v>
      </c>
      <c r="K92" s="38">
        <v>1046.4666666666667</v>
      </c>
      <c r="L92" s="38">
        <v>1056.2333333333333</v>
      </c>
      <c r="M92" s="28">
        <v>1036.7</v>
      </c>
      <c r="N92" s="28">
        <v>1017</v>
      </c>
      <c r="O92" s="39">
        <v>22432900</v>
      </c>
      <c r="P92" s="40">
        <v>2.4969568338587347E-4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2264.0500000000002</v>
      </c>
      <c r="F93" s="37">
        <v>2260.6833333333334</v>
      </c>
      <c r="G93" s="38">
        <v>2250.3666666666668</v>
      </c>
      <c r="H93" s="38">
        <v>2236.6833333333334</v>
      </c>
      <c r="I93" s="38">
        <v>2226.3666666666668</v>
      </c>
      <c r="J93" s="38">
        <v>2274.3666666666668</v>
      </c>
      <c r="K93" s="38">
        <v>2284.6833333333334</v>
      </c>
      <c r="L93" s="38">
        <v>2298.3666666666668</v>
      </c>
      <c r="M93" s="28">
        <v>2271</v>
      </c>
      <c r="N93" s="28">
        <v>2247</v>
      </c>
      <c r="O93" s="39">
        <v>21739500</v>
      </c>
      <c r="P93" s="40">
        <v>-1.1849892273706603E-2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1840.3</v>
      </c>
      <c r="F94" s="37">
        <v>1818.5666666666666</v>
      </c>
      <c r="G94" s="38">
        <v>1792.5333333333333</v>
      </c>
      <c r="H94" s="38">
        <v>1744.7666666666667</v>
      </c>
      <c r="I94" s="38">
        <v>1718.7333333333333</v>
      </c>
      <c r="J94" s="38">
        <v>1866.3333333333333</v>
      </c>
      <c r="K94" s="38">
        <v>1892.3666666666666</v>
      </c>
      <c r="L94" s="38">
        <v>1940.1333333333332</v>
      </c>
      <c r="M94" s="28">
        <v>1844.6</v>
      </c>
      <c r="N94" s="28">
        <v>1770.8</v>
      </c>
      <c r="O94" s="39">
        <v>4528900</v>
      </c>
      <c r="P94" s="40">
        <v>-1.4551868592216956E-3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1368.7</v>
      </c>
      <c r="F95" s="37">
        <v>1393.5</v>
      </c>
      <c r="G95" s="38">
        <v>1337</v>
      </c>
      <c r="H95" s="38">
        <v>1305.3</v>
      </c>
      <c r="I95" s="38">
        <v>1248.8</v>
      </c>
      <c r="J95" s="38">
        <v>1425.2</v>
      </c>
      <c r="K95" s="38">
        <v>1481.7</v>
      </c>
      <c r="L95" s="38">
        <v>1513.4</v>
      </c>
      <c r="M95" s="28">
        <v>1450</v>
      </c>
      <c r="N95" s="28">
        <v>1361.8</v>
      </c>
      <c r="O95" s="39">
        <v>62790750</v>
      </c>
      <c r="P95" s="40">
        <v>3.5424834303194389E-3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606.20000000000005</v>
      </c>
      <c r="F96" s="37">
        <v>603.5</v>
      </c>
      <c r="G96" s="38">
        <v>599.04999999999995</v>
      </c>
      <c r="H96" s="38">
        <v>591.9</v>
      </c>
      <c r="I96" s="38">
        <v>587.44999999999993</v>
      </c>
      <c r="J96" s="38">
        <v>610.65</v>
      </c>
      <c r="K96" s="38">
        <v>615.1</v>
      </c>
      <c r="L96" s="38">
        <v>622.25</v>
      </c>
      <c r="M96" s="28">
        <v>607.95000000000005</v>
      </c>
      <c r="N96" s="28">
        <v>596.35</v>
      </c>
      <c r="O96" s="39">
        <v>20680000</v>
      </c>
      <c r="P96" s="40">
        <v>-8.9092730244082451E-3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2575.4</v>
      </c>
      <c r="F97" s="37">
        <v>2541.7833333333333</v>
      </c>
      <c r="G97" s="38">
        <v>2501.8166666666666</v>
      </c>
      <c r="H97" s="38">
        <v>2428.2333333333331</v>
      </c>
      <c r="I97" s="38">
        <v>2388.2666666666664</v>
      </c>
      <c r="J97" s="38">
        <v>2615.3666666666668</v>
      </c>
      <c r="K97" s="38">
        <v>2655.333333333333</v>
      </c>
      <c r="L97" s="38">
        <v>2728.916666666667</v>
      </c>
      <c r="M97" s="28">
        <v>2581.75</v>
      </c>
      <c r="N97" s="28">
        <v>2468.1999999999998</v>
      </c>
      <c r="O97" s="39">
        <v>3876600</v>
      </c>
      <c r="P97" s="40">
        <v>-2.2171774498675748E-2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404.85</v>
      </c>
      <c r="F98" s="37">
        <v>407.13333333333338</v>
      </c>
      <c r="G98" s="38">
        <v>400.46666666666675</v>
      </c>
      <c r="H98" s="38">
        <v>396.08333333333337</v>
      </c>
      <c r="I98" s="38">
        <v>389.41666666666674</v>
      </c>
      <c r="J98" s="38">
        <v>411.51666666666677</v>
      </c>
      <c r="K98" s="38">
        <v>418.18333333333339</v>
      </c>
      <c r="L98" s="38">
        <v>422.56666666666678</v>
      </c>
      <c r="M98" s="28">
        <v>413.8</v>
      </c>
      <c r="N98" s="28">
        <v>402.75</v>
      </c>
      <c r="O98" s="39">
        <v>38474250</v>
      </c>
      <c r="P98" s="40">
        <v>-2.1596500820120285E-2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44742</v>
      </c>
      <c r="E99" s="37">
        <v>104.3</v>
      </c>
      <c r="F99" s="37">
        <v>104.66666666666667</v>
      </c>
      <c r="G99" s="38">
        <v>103.03333333333335</v>
      </c>
      <c r="H99" s="38">
        <v>101.76666666666668</v>
      </c>
      <c r="I99" s="38">
        <v>100.13333333333335</v>
      </c>
      <c r="J99" s="38">
        <v>105.93333333333334</v>
      </c>
      <c r="K99" s="38">
        <v>107.56666666666666</v>
      </c>
      <c r="L99" s="38">
        <v>108.83333333333333</v>
      </c>
      <c r="M99" s="28">
        <v>106.3</v>
      </c>
      <c r="N99" s="28">
        <v>103.4</v>
      </c>
      <c r="O99" s="39">
        <v>11984100</v>
      </c>
      <c r="P99" s="40">
        <v>-3.6640165917732455E-2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231.05</v>
      </c>
      <c r="F100" s="37">
        <v>230.6</v>
      </c>
      <c r="G100" s="38">
        <v>228.45</v>
      </c>
      <c r="H100" s="38">
        <v>225.85</v>
      </c>
      <c r="I100" s="38">
        <v>223.7</v>
      </c>
      <c r="J100" s="38">
        <v>233.2</v>
      </c>
      <c r="K100" s="38">
        <v>235.35000000000002</v>
      </c>
      <c r="L100" s="38">
        <v>237.95</v>
      </c>
      <c r="M100" s="28">
        <v>232.75</v>
      </c>
      <c r="N100" s="28">
        <v>228</v>
      </c>
      <c r="O100" s="39">
        <v>20403900</v>
      </c>
      <c r="P100" s="40">
        <v>-3.2972830387760486E-3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2202.4</v>
      </c>
      <c r="F101" s="37">
        <v>2208.4500000000003</v>
      </c>
      <c r="G101" s="38">
        <v>2191.5000000000005</v>
      </c>
      <c r="H101" s="38">
        <v>2180.6000000000004</v>
      </c>
      <c r="I101" s="38">
        <v>2163.6500000000005</v>
      </c>
      <c r="J101" s="38">
        <v>2219.3500000000004</v>
      </c>
      <c r="K101" s="38">
        <v>2236.3000000000002</v>
      </c>
      <c r="L101" s="38">
        <v>2247.2000000000003</v>
      </c>
      <c r="M101" s="28">
        <v>2225.4</v>
      </c>
      <c r="N101" s="28">
        <v>2197.5500000000002</v>
      </c>
      <c r="O101" s="39">
        <v>12249000</v>
      </c>
      <c r="P101" s="40">
        <v>2.4669360303159586E-2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44742</v>
      </c>
      <c r="E102" s="37">
        <v>32451.45</v>
      </c>
      <c r="F102" s="37">
        <v>31951.066666666669</v>
      </c>
      <c r="G102" s="38">
        <v>31300.78333333334</v>
      </c>
      <c r="H102" s="38">
        <v>30150.116666666672</v>
      </c>
      <c r="I102" s="38">
        <v>29499.833333333343</v>
      </c>
      <c r="J102" s="38">
        <v>33101.733333333337</v>
      </c>
      <c r="K102" s="38">
        <v>33752.01666666667</v>
      </c>
      <c r="L102" s="38">
        <v>34902.683333333334</v>
      </c>
      <c r="M102" s="28">
        <v>32601.35</v>
      </c>
      <c r="N102" s="28">
        <v>30800.400000000001</v>
      </c>
      <c r="O102" s="39">
        <v>13080</v>
      </c>
      <c r="P102" s="40">
        <v>-7.4309978768577492E-2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118.1</v>
      </c>
      <c r="F103" s="37">
        <v>118.10000000000001</v>
      </c>
      <c r="G103" s="38">
        <v>115.20000000000002</v>
      </c>
      <c r="H103" s="38">
        <v>112.30000000000001</v>
      </c>
      <c r="I103" s="38">
        <v>109.40000000000002</v>
      </c>
      <c r="J103" s="38">
        <v>121.00000000000001</v>
      </c>
      <c r="K103" s="38">
        <v>123.90000000000002</v>
      </c>
      <c r="L103" s="38">
        <v>126.80000000000001</v>
      </c>
      <c r="M103" s="28">
        <v>121</v>
      </c>
      <c r="N103" s="28">
        <v>115.2</v>
      </c>
      <c r="O103" s="39">
        <v>37126800</v>
      </c>
      <c r="P103" s="40">
        <v>-7.4348547917518831E-3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738.35</v>
      </c>
      <c r="F104" s="37">
        <v>739.41666666666663</v>
      </c>
      <c r="G104" s="38">
        <v>734.63333333333321</v>
      </c>
      <c r="H104" s="38">
        <v>730.91666666666663</v>
      </c>
      <c r="I104" s="38">
        <v>726.13333333333321</v>
      </c>
      <c r="J104" s="38">
        <v>743.13333333333321</v>
      </c>
      <c r="K104" s="38">
        <v>747.91666666666674</v>
      </c>
      <c r="L104" s="38">
        <v>751.63333333333321</v>
      </c>
      <c r="M104" s="28">
        <v>744.2</v>
      </c>
      <c r="N104" s="28">
        <v>735.7</v>
      </c>
      <c r="O104" s="39">
        <v>83645375</v>
      </c>
      <c r="P104" s="40">
        <v>2.0260253664964585E-3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1154.1500000000001</v>
      </c>
      <c r="F105" s="37">
        <v>1165.3999999999999</v>
      </c>
      <c r="G105" s="38">
        <v>1135.7999999999997</v>
      </c>
      <c r="H105" s="38">
        <v>1117.4499999999998</v>
      </c>
      <c r="I105" s="38">
        <v>1087.8499999999997</v>
      </c>
      <c r="J105" s="38">
        <v>1183.7499999999998</v>
      </c>
      <c r="K105" s="38">
        <v>1213.3499999999997</v>
      </c>
      <c r="L105" s="38">
        <v>1231.6999999999998</v>
      </c>
      <c r="M105" s="28">
        <v>1195</v>
      </c>
      <c r="N105" s="28">
        <v>1147.05</v>
      </c>
      <c r="O105" s="39">
        <v>2753150</v>
      </c>
      <c r="P105" s="40">
        <v>3.714377201408902E-2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557.25</v>
      </c>
      <c r="F106" s="37">
        <v>558.44999999999993</v>
      </c>
      <c r="G106" s="38">
        <v>549.14999999999986</v>
      </c>
      <c r="H106" s="38">
        <v>541.04999999999995</v>
      </c>
      <c r="I106" s="38">
        <v>531.74999999999989</v>
      </c>
      <c r="J106" s="38">
        <v>566.54999999999984</v>
      </c>
      <c r="K106" s="38">
        <v>575.8499999999998</v>
      </c>
      <c r="L106" s="38">
        <v>583.94999999999982</v>
      </c>
      <c r="M106" s="28">
        <v>567.75</v>
      </c>
      <c r="N106" s="28">
        <v>550.35</v>
      </c>
      <c r="O106" s="39">
        <v>5814750</v>
      </c>
      <c r="P106" s="40">
        <v>-5.7707104385739932E-3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9.25</v>
      </c>
      <c r="F107" s="37">
        <v>9.2833333333333332</v>
      </c>
      <c r="G107" s="38">
        <v>9.0666666666666664</v>
      </c>
      <c r="H107" s="38">
        <v>8.8833333333333329</v>
      </c>
      <c r="I107" s="38">
        <v>8.6666666666666661</v>
      </c>
      <c r="J107" s="38">
        <v>9.4666666666666668</v>
      </c>
      <c r="K107" s="38">
        <v>9.6833333333333318</v>
      </c>
      <c r="L107" s="38">
        <v>9.8666666666666671</v>
      </c>
      <c r="M107" s="28">
        <v>9.5</v>
      </c>
      <c r="N107" s="28">
        <v>9.1</v>
      </c>
      <c r="O107" s="39">
        <v>668710000</v>
      </c>
      <c r="P107" s="40">
        <v>1.1863150090032835E-2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44742</v>
      </c>
      <c r="E108" s="37">
        <v>49.65</v>
      </c>
      <c r="F108" s="37">
        <v>49.566666666666663</v>
      </c>
      <c r="G108" s="38">
        <v>49.283333333333324</v>
      </c>
      <c r="H108" s="38">
        <v>48.916666666666664</v>
      </c>
      <c r="I108" s="38">
        <v>48.633333333333326</v>
      </c>
      <c r="J108" s="38">
        <v>49.933333333333323</v>
      </c>
      <c r="K108" s="38">
        <v>50.216666666666654</v>
      </c>
      <c r="L108" s="38">
        <v>50.583333333333321</v>
      </c>
      <c r="M108" s="28">
        <v>49.85</v>
      </c>
      <c r="N108" s="28">
        <v>49.2</v>
      </c>
      <c r="O108" s="39">
        <v>99650000</v>
      </c>
      <c r="P108" s="40">
        <v>-4.012438559534557E-4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34.799999999999997</v>
      </c>
      <c r="F109" s="37">
        <v>34.883333333333333</v>
      </c>
      <c r="G109" s="38">
        <v>34.466666666666669</v>
      </c>
      <c r="H109" s="38">
        <v>34.133333333333333</v>
      </c>
      <c r="I109" s="38">
        <v>33.716666666666669</v>
      </c>
      <c r="J109" s="38">
        <v>35.216666666666669</v>
      </c>
      <c r="K109" s="38">
        <v>35.63333333333334</v>
      </c>
      <c r="L109" s="38">
        <v>35.966666666666669</v>
      </c>
      <c r="M109" s="28">
        <v>35.299999999999997</v>
      </c>
      <c r="N109" s="28">
        <v>34.549999999999997</v>
      </c>
      <c r="O109" s="39">
        <v>218530500</v>
      </c>
      <c r="P109" s="40">
        <v>6.6929982642151935E-3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44742</v>
      </c>
      <c r="E110" s="37">
        <v>178.85</v>
      </c>
      <c r="F110" s="37">
        <v>178.61666666666667</v>
      </c>
      <c r="G110" s="38">
        <v>175.58333333333334</v>
      </c>
      <c r="H110" s="38">
        <v>172.31666666666666</v>
      </c>
      <c r="I110" s="38">
        <v>169.28333333333333</v>
      </c>
      <c r="J110" s="38">
        <v>181.88333333333335</v>
      </c>
      <c r="K110" s="38">
        <v>184.91666666666666</v>
      </c>
      <c r="L110" s="38">
        <v>188.18333333333337</v>
      </c>
      <c r="M110" s="28">
        <v>181.65</v>
      </c>
      <c r="N110" s="28">
        <v>175.35</v>
      </c>
      <c r="O110" s="39">
        <v>45716250</v>
      </c>
      <c r="P110" s="40">
        <v>-1.5981919444668657E-2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352.55</v>
      </c>
      <c r="F111" s="37">
        <v>352.93333333333339</v>
      </c>
      <c r="G111" s="38">
        <v>349.26666666666677</v>
      </c>
      <c r="H111" s="38">
        <v>345.98333333333335</v>
      </c>
      <c r="I111" s="38">
        <v>342.31666666666672</v>
      </c>
      <c r="J111" s="38">
        <v>356.21666666666681</v>
      </c>
      <c r="K111" s="38">
        <v>359.88333333333344</v>
      </c>
      <c r="L111" s="38">
        <v>363.16666666666686</v>
      </c>
      <c r="M111" s="28">
        <v>356.6</v>
      </c>
      <c r="N111" s="28">
        <v>349.65</v>
      </c>
      <c r="O111" s="39">
        <v>12828750</v>
      </c>
      <c r="P111" s="40">
        <v>-1.5303430079155673E-2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231.6</v>
      </c>
      <c r="F112" s="37">
        <v>230.13333333333333</v>
      </c>
      <c r="G112" s="38">
        <v>227.71666666666664</v>
      </c>
      <c r="H112" s="38">
        <v>223.83333333333331</v>
      </c>
      <c r="I112" s="38">
        <v>221.41666666666663</v>
      </c>
      <c r="J112" s="38">
        <v>234.01666666666665</v>
      </c>
      <c r="K112" s="38">
        <v>236.43333333333334</v>
      </c>
      <c r="L112" s="38">
        <v>240.31666666666666</v>
      </c>
      <c r="M112" s="28">
        <v>232.55</v>
      </c>
      <c r="N112" s="28">
        <v>226.25</v>
      </c>
      <c r="O112" s="39">
        <v>20866136</v>
      </c>
      <c r="P112" s="40">
        <v>-4.5270518954729479E-2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44742</v>
      </c>
      <c r="E113" s="37">
        <v>165.15</v>
      </c>
      <c r="F113" s="37">
        <v>164.31666666666666</v>
      </c>
      <c r="G113" s="38">
        <v>163.03333333333333</v>
      </c>
      <c r="H113" s="38">
        <v>160.91666666666666</v>
      </c>
      <c r="I113" s="38">
        <v>159.63333333333333</v>
      </c>
      <c r="J113" s="38">
        <v>166.43333333333334</v>
      </c>
      <c r="K113" s="38">
        <v>167.71666666666664</v>
      </c>
      <c r="L113" s="38">
        <v>169.83333333333334</v>
      </c>
      <c r="M113" s="28">
        <v>165.6</v>
      </c>
      <c r="N113" s="28">
        <v>162.19999999999999</v>
      </c>
      <c r="O113" s="39">
        <v>11434700</v>
      </c>
      <c r="P113" s="40">
        <v>-2.3042616451932608E-2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44742</v>
      </c>
      <c r="E114" s="37">
        <v>4324.3</v>
      </c>
      <c r="F114" s="37">
        <v>4343.4500000000007</v>
      </c>
      <c r="G114" s="38">
        <v>4279.5500000000011</v>
      </c>
      <c r="H114" s="38">
        <v>4234.8</v>
      </c>
      <c r="I114" s="38">
        <v>4170.9000000000005</v>
      </c>
      <c r="J114" s="38">
        <v>4388.2000000000016</v>
      </c>
      <c r="K114" s="38">
        <v>4452.1000000000013</v>
      </c>
      <c r="L114" s="38">
        <v>4496.8500000000022</v>
      </c>
      <c r="M114" s="28">
        <v>4407.3500000000004</v>
      </c>
      <c r="N114" s="28">
        <v>4298.7</v>
      </c>
      <c r="O114" s="39">
        <v>291825</v>
      </c>
      <c r="P114" s="40">
        <v>5.1621621621621622E-2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1826.95</v>
      </c>
      <c r="F115" s="37">
        <v>1820.0166666666664</v>
      </c>
      <c r="G115" s="38">
        <v>1808.0333333333328</v>
      </c>
      <c r="H115" s="38">
        <v>1789.1166666666663</v>
      </c>
      <c r="I115" s="38">
        <v>1777.1333333333328</v>
      </c>
      <c r="J115" s="38">
        <v>1838.9333333333329</v>
      </c>
      <c r="K115" s="38">
        <v>1850.9166666666665</v>
      </c>
      <c r="L115" s="38">
        <v>1869.833333333333</v>
      </c>
      <c r="M115" s="28">
        <v>1832</v>
      </c>
      <c r="N115" s="28">
        <v>1801.1</v>
      </c>
      <c r="O115" s="39">
        <v>3281200</v>
      </c>
      <c r="P115" s="40">
        <v>1.8472436376959834E-3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925.25</v>
      </c>
      <c r="F116" s="37">
        <v>924.80000000000007</v>
      </c>
      <c r="G116" s="38">
        <v>918.35000000000014</v>
      </c>
      <c r="H116" s="38">
        <v>911.45</v>
      </c>
      <c r="I116" s="38">
        <v>905.00000000000011</v>
      </c>
      <c r="J116" s="38">
        <v>931.70000000000016</v>
      </c>
      <c r="K116" s="38">
        <v>938.1500000000002</v>
      </c>
      <c r="L116" s="38">
        <v>945.05000000000018</v>
      </c>
      <c r="M116" s="28">
        <v>931.25</v>
      </c>
      <c r="N116" s="28">
        <v>917.9</v>
      </c>
      <c r="O116" s="39">
        <v>24147000</v>
      </c>
      <c r="P116" s="40">
        <v>-4.6373585605639029E-3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206.15</v>
      </c>
      <c r="F117" s="37">
        <v>203.93333333333331</v>
      </c>
      <c r="G117" s="38">
        <v>201.21666666666661</v>
      </c>
      <c r="H117" s="38">
        <v>196.2833333333333</v>
      </c>
      <c r="I117" s="38">
        <v>193.56666666666661</v>
      </c>
      <c r="J117" s="38">
        <v>208.86666666666662</v>
      </c>
      <c r="K117" s="38">
        <v>211.58333333333331</v>
      </c>
      <c r="L117" s="38">
        <v>216.51666666666662</v>
      </c>
      <c r="M117" s="28">
        <v>206.65</v>
      </c>
      <c r="N117" s="28">
        <v>199</v>
      </c>
      <c r="O117" s="39">
        <v>16223200</v>
      </c>
      <c r="P117" s="40">
        <v>-2.1779503629917273E-2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1510.6</v>
      </c>
      <c r="F118" s="37">
        <v>1512.95</v>
      </c>
      <c r="G118" s="38">
        <v>1503.5</v>
      </c>
      <c r="H118" s="38">
        <v>1496.3999999999999</v>
      </c>
      <c r="I118" s="38">
        <v>1486.9499999999998</v>
      </c>
      <c r="J118" s="38">
        <v>1520.0500000000002</v>
      </c>
      <c r="K118" s="38">
        <v>1529.5000000000005</v>
      </c>
      <c r="L118" s="38">
        <v>1536.6000000000004</v>
      </c>
      <c r="M118" s="28">
        <v>1522.4</v>
      </c>
      <c r="N118" s="28">
        <v>1505.85</v>
      </c>
      <c r="O118" s="39">
        <v>46508100</v>
      </c>
      <c r="P118" s="40">
        <v>4.0023573755415811E-3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44742</v>
      </c>
      <c r="E119" s="37">
        <v>662.6</v>
      </c>
      <c r="F119" s="37">
        <v>662.2833333333333</v>
      </c>
      <c r="G119" s="38">
        <v>654.46666666666658</v>
      </c>
      <c r="H119" s="38">
        <v>646.33333333333326</v>
      </c>
      <c r="I119" s="38">
        <v>638.51666666666654</v>
      </c>
      <c r="J119" s="38">
        <v>670.41666666666663</v>
      </c>
      <c r="K119" s="38">
        <v>678.23333333333323</v>
      </c>
      <c r="L119" s="38">
        <v>686.36666666666667</v>
      </c>
      <c r="M119" s="28">
        <v>670.1</v>
      </c>
      <c r="N119" s="28">
        <v>654.15</v>
      </c>
      <c r="O119" s="39">
        <v>1018500</v>
      </c>
      <c r="P119" s="40">
        <v>-2.7220630372492838E-2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118.5</v>
      </c>
      <c r="F120" s="37">
        <v>118.55</v>
      </c>
      <c r="G120" s="38">
        <v>117.05</v>
      </c>
      <c r="H120" s="38">
        <v>115.6</v>
      </c>
      <c r="I120" s="38">
        <v>114.1</v>
      </c>
      <c r="J120" s="38">
        <v>120</v>
      </c>
      <c r="K120" s="38">
        <v>121.5</v>
      </c>
      <c r="L120" s="38">
        <v>122.95</v>
      </c>
      <c r="M120" s="28">
        <v>120.05</v>
      </c>
      <c r="N120" s="28">
        <v>117.1</v>
      </c>
      <c r="O120" s="39">
        <v>38675000</v>
      </c>
      <c r="P120" s="40">
        <v>8.6757990867579904E-2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44742</v>
      </c>
      <c r="E121" s="37">
        <v>863.95</v>
      </c>
      <c r="F121" s="37">
        <v>860.19999999999993</v>
      </c>
      <c r="G121" s="38">
        <v>855.39999999999986</v>
      </c>
      <c r="H121" s="38">
        <v>846.84999999999991</v>
      </c>
      <c r="I121" s="38">
        <v>842.04999999999984</v>
      </c>
      <c r="J121" s="38">
        <v>868.74999999999989</v>
      </c>
      <c r="K121" s="38">
        <v>873.54999999999984</v>
      </c>
      <c r="L121" s="38">
        <v>882.09999999999991</v>
      </c>
      <c r="M121" s="28">
        <v>865</v>
      </c>
      <c r="N121" s="28">
        <v>851.65</v>
      </c>
      <c r="O121" s="39">
        <v>995300</v>
      </c>
      <c r="P121" s="40">
        <v>-4.1690737531292127E-2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646.95000000000005</v>
      </c>
      <c r="F122" s="37">
        <v>649.63333333333333</v>
      </c>
      <c r="G122" s="38">
        <v>639.51666666666665</v>
      </c>
      <c r="H122" s="38">
        <v>632.08333333333337</v>
      </c>
      <c r="I122" s="38">
        <v>621.9666666666667</v>
      </c>
      <c r="J122" s="38">
        <v>657.06666666666661</v>
      </c>
      <c r="K122" s="38">
        <v>667.18333333333317</v>
      </c>
      <c r="L122" s="38">
        <v>674.61666666666656</v>
      </c>
      <c r="M122" s="28">
        <v>659.75</v>
      </c>
      <c r="N122" s="28">
        <v>642.20000000000005</v>
      </c>
      <c r="O122" s="39">
        <v>14442750</v>
      </c>
      <c r="P122" s="40">
        <v>2.5472166998011928E-2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274.25</v>
      </c>
      <c r="F123" s="37">
        <v>274.21666666666664</v>
      </c>
      <c r="G123" s="38">
        <v>272.68333333333328</v>
      </c>
      <c r="H123" s="38">
        <v>271.11666666666662</v>
      </c>
      <c r="I123" s="38">
        <v>269.58333333333326</v>
      </c>
      <c r="J123" s="38">
        <v>275.7833333333333</v>
      </c>
      <c r="K123" s="38">
        <v>277.31666666666672</v>
      </c>
      <c r="L123" s="38">
        <v>278.88333333333333</v>
      </c>
      <c r="M123" s="28">
        <v>275.75</v>
      </c>
      <c r="N123" s="28">
        <v>272.64999999999998</v>
      </c>
      <c r="O123" s="39">
        <v>86563200</v>
      </c>
      <c r="P123" s="40">
        <v>-7.3756054601497138E-3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366.9</v>
      </c>
      <c r="F124" s="37">
        <v>367.23333333333335</v>
      </c>
      <c r="G124" s="38">
        <v>361.9666666666667</v>
      </c>
      <c r="H124" s="38">
        <v>357.03333333333336</v>
      </c>
      <c r="I124" s="38">
        <v>351.76666666666671</v>
      </c>
      <c r="J124" s="38">
        <v>372.16666666666669</v>
      </c>
      <c r="K124" s="38">
        <v>377.43333333333334</v>
      </c>
      <c r="L124" s="38">
        <v>382.36666666666667</v>
      </c>
      <c r="M124" s="28">
        <v>372.5</v>
      </c>
      <c r="N124" s="28">
        <v>362.3</v>
      </c>
      <c r="O124" s="39">
        <v>35073750</v>
      </c>
      <c r="P124" s="40">
        <v>1.1060368203225346E-3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44742</v>
      </c>
      <c r="E125" s="37">
        <v>2077</v>
      </c>
      <c r="F125" s="37">
        <v>2067.6</v>
      </c>
      <c r="G125" s="38">
        <v>2046.1999999999998</v>
      </c>
      <c r="H125" s="38">
        <v>2015.3999999999999</v>
      </c>
      <c r="I125" s="38">
        <v>1993.9999999999998</v>
      </c>
      <c r="J125" s="38">
        <v>2098.3999999999996</v>
      </c>
      <c r="K125" s="38">
        <v>2119.8000000000002</v>
      </c>
      <c r="L125" s="38">
        <v>2150.6</v>
      </c>
      <c r="M125" s="28">
        <v>2089</v>
      </c>
      <c r="N125" s="28">
        <v>2036.8</v>
      </c>
      <c r="O125" s="39">
        <v>447950</v>
      </c>
      <c r="P125" s="40">
        <v>3.2737752161383284E-2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574.4</v>
      </c>
      <c r="F126" s="37">
        <v>575.2166666666667</v>
      </c>
      <c r="G126" s="38">
        <v>568.78333333333342</v>
      </c>
      <c r="H126" s="38">
        <v>563.16666666666674</v>
      </c>
      <c r="I126" s="38">
        <v>556.73333333333346</v>
      </c>
      <c r="J126" s="38">
        <v>580.83333333333337</v>
      </c>
      <c r="K126" s="38">
        <v>587.26666666666677</v>
      </c>
      <c r="L126" s="38">
        <v>592.88333333333333</v>
      </c>
      <c r="M126" s="28">
        <v>581.65</v>
      </c>
      <c r="N126" s="28">
        <v>569.6</v>
      </c>
      <c r="O126" s="39">
        <v>46954350</v>
      </c>
      <c r="P126" s="40">
        <v>-1.7846553525541469E-2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523.6</v>
      </c>
      <c r="F127" s="37">
        <v>524.46666666666658</v>
      </c>
      <c r="G127" s="38">
        <v>517.43333333333317</v>
      </c>
      <c r="H127" s="38">
        <v>511.26666666666654</v>
      </c>
      <c r="I127" s="38">
        <v>504.23333333333312</v>
      </c>
      <c r="J127" s="38">
        <v>530.63333333333321</v>
      </c>
      <c r="K127" s="38">
        <v>537.66666666666674</v>
      </c>
      <c r="L127" s="38">
        <v>543.83333333333326</v>
      </c>
      <c r="M127" s="28">
        <v>531.5</v>
      </c>
      <c r="N127" s="28">
        <v>518.29999999999995</v>
      </c>
      <c r="O127" s="39">
        <v>10623750</v>
      </c>
      <c r="P127" s="40">
        <v>-8.8629737609329448E-3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1860.15</v>
      </c>
      <c r="F128" s="37">
        <v>1851.7333333333336</v>
      </c>
      <c r="G128" s="38">
        <v>1839.7666666666671</v>
      </c>
      <c r="H128" s="38">
        <v>1819.3833333333334</v>
      </c>
      <c r="I128" s="38">
        <v>1807.416666666667</v>
      </c>
      <c r="J128" s="38">
        <v>1872.1166666666672</v>
      </c>
      <c r="K128" s="38">
        <v>1884.0833333333335</v>
      </c>
      <c r="L128" s="38">
        <v>1904.4666666666674</v>
      </c>
      <c r="M128" s="28">
        <v>1863.7</v>
      </c>
      <c r="N128" s="28">
        <v>1831.35</v>
      </c>
      <c r="O128" s="39">
        <v>12239600</v>
      </c>
      <c r="P128" s="40">
        <v>-2.2427398485671383E-2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76.349999999999994</v>
      </c>
      <c r="F129" s="37">
        <v>76</v>
      </c>
      <c r="G129" s="38">
        <v>75.349999999999994</v>
      </c>
      <c r="H129" s="38">
        <v>74.349999999999994</v>
      </c>
      <c r="I129" s="38">
        <v>73.699999999999989</v>
      </c>
      <c r="J129" s="38">
        <v>77</v>
      </c>
      <c r="K129" s="38">
        <v>77.650000000000006</v>
      </c>
      <c r="L129" s="38">
        <v>78.650000000000006</v>
      </c>
      <c r="M129" s="28">
        <v>76.650000000000006</v>
      </c>
      <c r="N129" s="28">
        <v>75</v>
      </c>
      <c r="O129" s="39">
        <v>53329824</v>
      </c>
      <c r="P129" s="40">
        <v>-4.3318893702099298E-3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2049.5</v>
      </c>
      <c r="F130" s="37">
        <v>2065.4166666666665</v>
      </c>
      <c r="G130" s="38">
        <v>2022.833333333333</v>
      </c>
      <c r="H130" s="38">
        <v>1996.1666666666665</v>
      </c>
      <c r="I130" s="38">
        <v>1953.583333333333</v>
      </c>
      <c r="J130" s="38">
        <v>2092.083333333333</v>
      </c>
      <c r="K130" s="38">
        <v>2134.6666666666661</v>
      </c>
      <c r="L130" s="38">
        <v>2161.333333333333</v>
      </c>
      <c r="M130" s="28">
        <v>2108</v>
      </c>
      <c r="N130" s="28">
        <v>2038.75</v>
      </c>
      <c r="O130" s="39">
        <v>1242500</v>
      </c>
      <c r="P130" s="40">
        <v>2.137279079325935E-2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44742</v>
      </c>
      <c r="E131" s="37">
        <v>545.4</v>
      </c>
      <c r="F131" s="37">
        <v>545.08333333333337</v>
      </c>
      <c r="G131" s="38">
        <v>536.31666666666672</v>
      </c>
      <c r="H131" s="38">
        <v>527.23333333333335</v>
      </c>
      <c r="I131" s="38">
        <v>518.4666666666667</v>
      </c>
      <c r="J131" s="38">
        <v>554.16666666666674</v>
      </c>
      <c r="K131" s="38">
        <v>562.93333333333339</v>
      </c>
      <c r="L131" s="38">
        <v>572.01666666666677</v>
      </c>
      <c r="M131" s="28">
        <v>553.85</v>
      </c>
      <c r="N131" s="28">
        <v>536</v>
      </c>
      <c r="O131" s="39">
        <v>6223500</v>
      </c>
      <c r="P131" s="40">
        <v>1.4375825143024792E-2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359</v>
      </c>
      <c r="F132" s="37">
        <v>362.73333333333335</v>
      </c>
      <c r="G132" s="38">
        <v>352.31666666666672</v>
      </c>
      <c r="H132" s="38">
        <v>345.63333333333338</v>
      </c>
      <c r="I132" s="38">
        <v>335.21666666666675</v>
      </c>
      <c r="J132" s="38">
        <v>369.41666666666669</v>
      </c>
      <c r="K132" s="38">
        <v>379.83333333333331</v>
      </c>
      <c r="L132" s="38">
        <v>386.51666666666665</v>
      </c>
      <c r="M132" s="28">
        <v>373.15</v>
      </c>
      <c r="N132" s="28">
        <v>356.05</v>
      </c>
      <c r="O132" s="39">
        <v>17594000</v>
      </c>
      <c r="P132" s="40">
        <v>-6.1152614727854854E-2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1592.1</v>
      </c>
      <c r="F133" s="37">
        <v>1606.7666666666667</v>
      </c>
      <c r="G133" s="38">
        <v>1573.5333333333333</v>
      </c>
      <c r="H133" s="38">
        <v>1554.9666666666667</v>
      </c>
      <c r="I133" s="38">
        <v>1521.7333333333333</v>
      </c>
      <c r="J133" s="38">
        <v>1625.3333333333333</v>
      </c>
      <c r="K133" s="38">
        <v>1658.5666666666664</v>
      </c>
      <c r="L133" s="38">
        <v>1677.1333333333332</v>
      </c>
      <c r="M133" s="28">
        <v>1640</v>
      </c>
      <c r="N133" s="28">
        <v>1588.2</v>
      </c>
      <c r="O133" s="39">
        <v>14926975</v>
      </c>
      <c r="P133" s="40">
        <v>1.8910919000187936E-3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4248.6000000000004</v>
      </c>
      <c r="F134" s="37">
        <v>4262.5333333333338</v>
      </c>
      <c r="G134" s="38">
        <v>4208.0666666666675</v>
      </c>
      <c r="H134" s="38">
        <v>4167.5333333333338</v>
      </c>
      <c r="I134" s="38">
        <v>4113.0666666666675</v>
      </c>
      <c r="J134" s="38">
        <v>4303.0666666666675</v>
      </c>
      <c r="K134" s="38">
        <v>4357.5333333333328</v>
      </c>
      <c r="L134" s="38">
        <v>4398.0666666666675</v>
      </c>
      <c r="M134" s="28">
        <v>4317</v>
      </c>
      <c r="N134" s="28">
        <v>4222</v>
      </c>
      <c r="O134" s="39">
        <v>1469700</v>
      </c>
      <c r="P134" s="40">
        <v>4.4079958995386984E-3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3452.05</v>
      </c>
      <c r="F135" s="37">
        <v>3473.4</v>
      </c>
      <c r="G135" s="38">
        <v>3411.9</v>
      </c>
      <c r="H135" s="38">
        <v>3371.75</v>
      </c>
      <c r="I135" s="38">
        <v>3310.25</v>
      </c>
      <c r="J135" s="38">
        <v>3513.55</v>
      </c>
      <c r="K135" s="38">
        <v>3575.05</v>
      </c>
      <c r="L135" s="38">
        <v>3615.2000000000003</v>
      </c>
      <c r="M135" s="28">
        <v>3534.9</v>
      </c>
      <c r="N135" s="28">
        <v>3433.25</v>
      </c>
      <c r="O135" s="39">
        <v>1470000</v>
      </c>
      <c r="P135" s="40">
        <v>6.2753036437246959E-2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611.35</v>
      </c>
      <c r="F136" s="37">
        <v>607.91666666666674</v>
      </c>
      <c r="G136" s="38">
        <v>602.63333333333344</v>
      </c>
      <c r="H136" s="38">
        <v>593.91666666666674</v>
      </c>
      <c r="I136" s="38">
        <v>588.63333333333344</v>
      </c>
      <c r="J136" s="38">
        <v>616.63333333333344</v>
      </c>
      <c r="K136" s="38">
        <v>621.91666666666674</v>
      </c>
      <c r="L136" s="38">
        <v>630.63333333333344</v>
      </c>
      <c r="M136" s="28">
        <v>613.20000000000005</v>
      </c>
      <c r="N136" s="28">
        <v>599.20000000000005</v>
      </c>
      <c r="O136" s="39">
        <v>9110300</v>
      </c>
      <c r="P136" s="40">
        <v>-2.056108928081879E-2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1043.3499999999999</v>
      </c>
      <c r="F137" s="37">
        <v>1036.3666666666666</v>
      </c>
      <c r="G137" s="38">
        <v>1027.333333333333</v>
      </c>
      <c r="H137" s="38">
        <v>1011.3166666666665</v>
      </c>
      <c r="I137" s="38">
        <v>1002.283333333333</v>
      </c>
      <c r="J137" s="38">
        <v>1052.3833333333332</v>
      </c>
      <c r="K137" s="38">
        <v>1061.4166666666665</v>
      </c>
      <c r="L137" s="38">
        <v>1077.4333333333332</v>
      </c>
      <c r="M137" s="28">
        <v>1045.4000000000001</v>
      </c>
      <c r="N137" s="28">
        <v>1020.35</v>
      </c>
      <c r="O137" s="39">
        <v>15370600</v>
      </c>
      <c r="P137" s="40">
        <v>-2.9967308390846351E-3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184.1</v>
      </c>
      <c r="F138" s="37">
        <v>185.43333333333331</v>
      </c>
      <c r="G138" s="38">
        <v>181.01666666666662</v>
      </c>
      <c r="H138" s="38">
        <v>177.93333333333331</v>
      </c>
      <c r="I138" s="38">
        <v>173.51666666666662</v>
      </c>
      <c r="J138" s="38">
        <v>188.51666666666662</v>
      </c>
      <c r="K138" s="38">
        <v>192.93333333333331</v>
      </c>
      <c r="L138" s="38">
        <v>196.01666666666662</v>
      </c>
      <c r="M138" s="28">
        <v>189.85</v>
      </c>
      <c r="N138" s="28">
        <v>182.35</v>
      </c>
      <c r="O138" s="39">
        <v>21148000</v>
      </c>
      <c r="P138" s="40">
        <v>4.0338449429358519E-2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94.75</v>
      </c>
      <c r="F139" s="37">
        <v>93.983333333333334</v>
      </c>
      <c r="G139" s="38">
        <v>92.866666666666674</v>
      </c>
      <c r="H139" s="38">
        <v>90.983333333333334</v>
      </c>
      <c r="I139" s="38">
        <v>89.866666666666674</v>
      </c>
      <c r="J139" s="38">
        <v>95.866666666666674</v>
      </c>
      <c r="K139" s="38">
        <v>96.98333333333332</v>
      </c>
      <c r="L139" s="38">
        <v>98.866666666666674</v>
      </c>
      <c r="M139" s="28">
        <v>95.1</v>
      </c>
      <c r="N139" s="28">
        <v>92.1</v>
      </c>
      <c r="O139" s="39">
        <v>26769000</v>
      </c>
      <c r="P139" s="40">
        <v>-1.6782277914522265E-3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499.4</v>
      </c>
      <c r="F140" s="37">
        <v>501.48333333333335</v>
      </c>
      <c r="G140" s="38">
        <v>492.41666666666669</v>
      </c>
      <c r="H140" s="38">
        <v>485.43333333333334</v>
      </c>
      <c r="I140" s="38">
        <v>476.36666666666667</v>
      </c>
      <c r="J140" s="38">
        <v>508.4666666666667</v>
      </c>
      <c r="K140" s="38">
        <v>517.5333333333333</v>
      </c>
      <c r="L140" s="38">
        <v>524.51666666666665</v>
      </c>
      <c r="M140" s="28">
        <v>510.55</v>
      </c>
      <c r="N140" s="28">
        <v>494.5</v>
      </c>
      <c r="O140" s="39">
        <v>10748200</v>
      </c>
      <c r="P140" s="40">
        <v>1.8825358307423979E-2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7835.5</v>
      </c>
      <c r="F141" s="37">
        <v>7757.5999999999995</v>
      </c>
      <c r="G141" s="38">
        <v>7668.9499999999989</v>
      </c>
      <c r="H141" s="38">
        <v>7502.4</v>
      </c>
      <c r="I141" s="38">
        <v>7413.7499999999991</v>
      </c>
      <c r="J141" s="38">
        <v>7924.1499999999987</v>
      </c>
      <c r="K141" s="38">
        <v>8012.7999999999984</v>
      </c>
      <c r="L141" s="38">
        <v>8179.3499999999985</v>
      </c>
      <c r="M141" s="28">
        <v>7846.25</v>
      </c>
      <c r="N141" s="28">
        <v>7591.05</v>
      </c>
      <c r="O141" s="39">
        <v>3244600</v>
      </c>
      <c r="P141" s="40">
        <v>-2.2062812707215624E-2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791.95</v>
      </c>
      <c r="F142" s="37">
        <v>792.2166666666667</v>
      </c>
      <c r="G142" s="38">
        <v>783.98333333333335</v>
      </c>
      <c r="H142" s="38">
        <v>776.01666666666665</v>
      </c>
      <c r="I142" s="38">
        <v>767.7833333333333</v>
      </c>
      <c r="J142" s="38">
        <v>800.18333333333339</v>
      </c>
      <c r="K142" s="38">
        <v>808.41666666666674</v>
      </c>
      <c r="L142" s="38">
        <v>816.38333333333344</v>
      </c>
      <c r="M142" s="28">
        <v>800.45</v>
      </c>
      <c r="N142" s="28">
        <v>784.25</v>
      </c>
      <c r="O142" s="39">
        <v>14286875</v>
      </c>
      <c r="P142" s="40">
        <v>5.1888659249813111E-3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44742</v>
      </c>
      <c r="E143" s="37">
        <v>1311.15</v>
      </c>
      <c r="F143" s="37">
        <v>1316.2833333333335</v>
      </c>
      <c r="G143" s="38">
        <v>1296.866666666667</v>
      </c>
      <c r="H143" s="38">
        <v>1282.5833333333335</v>
      </c>
      <c r="I143" s="38">
        <v>1263.166666666667</v>
      </c>
      <c r="J143" s="38">
        <v>1330.5666666666671</v>
      </c>
      <c r="K143" s="38">
        <v>1349.9833333333336</v>
      </c>
      <c r="L143" s="38">
        <v>1364.2666666666671</v>
      </c>
      <c r="M143" s="28">
        <v>1335.7</v>
      </c>
      <c r="N143" s="28">
        <v>1302</v>
      </c>
      <c r="O143" s="39">
        <v>3100800</v>
      </c>
      <c r="P143" s="40">
        <v>5.9697639523064263E-4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1600.05</v>
      </c>
      <c r="F144" s="37">
        <v>1604.6000000000001</v>
      </c>
      <c r="G144" s="38">
        <v>1569.7500000000002</v>
      </c>
      <c r="H144" s="38">
        <v>1539.45</v>
      </c>
      <c r="I144" s="38">
        <v>1504.6000000000001</v>
      </c>
      <c r="J144" s="38">
        <v>1634.9000000000003</v>
      </c>
      <c r="K144" s="38">
        <v>1669.7500000000002</v>
      </c>
      <c r="L144" s="38">
        <v>1700.0500000000004</v>
      </c>
      <c r="M144" s="28">
        <v>1639.45</v>
      </c>
      <c r="N144" s="28">
        <v>1574.3</v>
      </c>
      <c r="O144" s="39">
        <v>805100</v>
      </c>
      <c r="P144" s="40">
        <v>-2.2462360369111218E-2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811.45</v>
      </c>
      <c r="F145" s="37">
        <v>808.2166666666667</v>
      </c>
      <c r="G145" s="38">
        <v>801.43333333333339</v>
      </c>
      <c r="H145" s="38">
        <v>791.41666666666674</v>
      </c>
      <c r="I145" s="38">
        <v>784.63333333333344</v>
      </c>
      <c r="J145" s="38">
        <v>818.23333333333335</v>
      </c>
      <c r="K145" s="38">
        <v>825.01666666666665</v>
      </c>
      <c r="L145" s="38">
        <v>835.0333333333333</v>
      </c>
      <c r="M145" s="28">
        <v>815</v>
      </c>
      <c r="N145" s="28">
        <v>798.2</v>
      </c>
      <c r="O145" s="39">
        <v>1927250</v>
      </c>
      <c r="P145" s="40">
        <v>3.9621318373071528E-2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763.75</v>
      </c>
      <c r="F146" s="37">
        <v>764.23333333333323</v>
      </c>
      <c r="G146" s="38">
        <v>757.46666666666647</v>
      </c>
      <c r="H146" s="38">
        <v>751.18333333333328</v>
      </c>
      <c r="I146" s="38">
        <v>744.41666666666652</v>
      </c>
      <c r="J146" s="38">
        <v>770.51666666666642</v>
      </c>
      <c r="K146" s="38">
        <v>777.28333333333308</v>
      </c>
      <c r="L146" s="38">
        <v>783.56666666666638</v>
      </c>
      <c r="M146" s="28">
        <v>771</v>
      </c>
      <c r="N146" s="28">
        <v>757.95</v>
      </c>
      <c r="O146" s="39">
        <v>2628000</v>
      </c>
      <c r="P146" s="40">
        <v>-3.2617765303800347E-3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3037.5</v>
      </c>
      <c r="F147" s="37">
        <v>3045.4500000000003</v>
      </c>
      <c r="G147" s="38">
        <v>3008.1000000000004</v>
      </c>
      <c r="H147" s="38">
        <v>2978.7000000000003</v>
      </c>
      <c r="I147" s="38">
        <v>2941.3500000000004</v>
      </c>
      <c r="J147" s="38">
        <v>3074.8500000000004</v>
      </c>
      <c r="K147" s="38">
        <v>3112.2</v>
      </c>
      <c r="L147" s="38">
        <v>3141.6000000000004</v>
      </c>
      <c r="M147" s="28">
        <v>3082.8</v>
      </c>
      <c r="N147" s="28">
        <v>3016.05</v>
      </c>
      <c r="O147" s="39">
        <v>2389400</v>
      </c>
      <c r="P147" s="40">
        <v>-3.0118525734697192E-2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44742</v>
      </c>
      <c r="E148" s="37">
        <v>122.4</v>
      </c>
      <c r="F148" s="37">
        <v>122.89999999999999</v>
      </c>
      <c r="G148" s="38">
        <v>121.19999999999999</v>
      </c>
      <c r="H148" s="38">
        <v>120</v>
      </c>
      <c r="I148" s="38">
        <v>118.3</v>
      </c>
      <c r="J148" s="38">
        <v>124.09999999999998</v>
      </c>
      <c r="K148" s="38">
        <v>125.8</v>
      </c>
      <c r="L148" s="38">
        <v>126.99999999999997</v>
      </c>
      <c r="M148" s="28">
        <v>124.6</v>
      </c>
      <c r="N148" s="28">
        <v>121.7</v>
      </c>
      <c r="O148" s="39">
        <v>32885000</v>
      </c>
      <c r="P148" s="40">
        <v>2.4806008289444983E-2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44742</v>
      </c>
      <c r="E149" s="37">
        <v>2512.6999999999998</v>
      </c>
      <c r="F149" s="37">
        <v>2506.8666666666668</v>
      </c>
      <c r="G149" s="38">
        <v>2485.5833333333335</v>
      </c>
      <c r="H149" s="38">
        <v>2458.4666666666667</v>
      </c>
      <c r="I149" s="38">
        <v>2437.1833333333334</v>
      </c>
      <c r="J149" s="38">
        <v>2533.9833333333336</v>
      </c>
      <c r="K149" s="38">
        <v>2555.2666666666664</v>
      </c>
      <c r="L149" s="38">
        <v>2582.3833333333337</v>
      </c>
      <c r="M149" s="28">
        <v>2528.15</v>
      </c>
      <c r="N149" s="28">
        <v>2479.75</v>
      </c>
      <c r="O149" s="39">
        <v>1702225</v>
      </c>
      <c r="P149" s="40">
        <v>4.2329134833780716E-3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44742</v>
      </c>
      <c r="E150" s="37">
        <v>71402.350000000006</v>
      </c>
      <c r="F150" s="37">
        <v>72300.800000000003</v>
      </c>
      <c r="G150" s="38">
        <v>70301.55</v>
      </c>
      <c r="H150" s="38">
        <v>69200.75</v>
      </c>
      <c r="I150" s="38">
        <v>67201.5</v>
      </c>
      <c r="J150" s="38">
        <v>73401.600000000006</v>
      </c>
      <c r="K150" s="38">
        <v>75400.850000000006</v>
      </c>
      <c r="L150" s="38">
        <v>76501.650000000009</v>
      </c>
      <c r="M150" s="28">
        <v>74300.05</v>
      </c>
      <c r="N150" s="28">
        <v>71200</v>
      </c>
      <c r="O150" s="39">
        <v>112410</v>
      </c>
      <c r="P150" s="40">
        <v>3.0339138405132905E-2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44742</v>
      </c>
      <c r="E151" s="37">
        <v>1068.6500000000001</v>
      </c>
      <c r="F151" s="37">
        <v>1071.3333333333333</v>
      </c>
      <c r="G151" s="38">
        <v>1055.8166666666666</v>
      </c>
      <c r="H151" s="38">
        <v>1042.9833333333333</v>
      </c>
      <c r="I151" s="38">
        <v>1027.4666666666667</v>
      </c>
      <c r="J151" s="38">
        <v>1084.1666666666665</v>
      </c>
      <c r="K151" s="38">
        <v>1099.6833333333334</v>
      </c>
      <c r="L151" s="38">
        <v>1112.5166666666664</v>
      </c>
      <c r="M151" s="28">
        <v>1086.8499999999999</v>
      </c>
      <c r="N151" s="28">
        <v>1058.5</v>
      </c>
      <c r="O151" s="39">
        <v>4060125</v>
      </c>
      <c r="P151" s="40">
        <v>7.7252419955323899E-3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44742</v>
      </c>
      <c r="E152" s="37">
        <v>267.89999999999998</v>
      </c>
      <c r="F152" s="37">
        <v>269.08333333333331</v>
      </c>
      <c r="G152" s="38">
        <v>263.81666666666661</v>
      </c>
      <c r="H152" s="38">
        <v>259.73333333333329</v>
      </c>
      <c r="I152" s="38">
        <v>254.46666666666658</v>
      </c>
      <c r="J152" s="38">
        <v>273.16666666666663</v>
      </c>
      <c r="K152" s="38">
        <v>278.43333333333339</v>
      </c>
      <c r="L152" s="38">
        <v>282.51666666666665</v>
      </c>
      <c r="M152" s="28">
        <v>274.35000000000002</v>
      </c>
      <c r="N152" s="28">
        <v>265</v>
      </c>
      <c r="O152" s="39">
        <v>3078400</v>
      </c>
      <c r="P152" s="40">
        <v>1.9607843137254902E-2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44742</v>
      </c>
      <c r="E153" s="37">
        <v>92.8</v>
      </c>
      <c r="F153" s="37">
        <v>92.616666666666674</v>
      </c>
      <c r="G153" s="38">
        <v>91.733333333333348</v>
      </c>
      <c r="H153" s="38">
        <v>90.666666666666671</v>
      </c>
      <c r="I153" s="38">
        <v>89.783333333333346</v>
      </c>
      <c r="J153" s="38">
        <v>93.683333333333351</v>
      </c>
      <c r="K153" s="38">
        <v>94.566666666666677</v>
      </c>
      <c r="L153" s="38">
        <v>95.633333333333354</v>
      </c>
      <c r="M153" s="28">
        <v>93.5</v>
      </c>
      <c r="N153" s="28">
        <v>91.55</v>
      </c>
      <c r="O153" s="39">
        <v>53210000</v>
      </c>
      <c r="P153" s="40">
        <v>4.4929396662387678E-3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44742</v>
      </c>
      <c r="E154" s="37">
        <v>3635.8</v>
      </c>
      <c r="F154" s="37">
        <v>3645.5666666666671</v>
      </c>
      <c r="G154" s="38">
        <v>3596.8833333333341</v>
      </c>
      <c r="H154" s="38">
        <v>3557.9666666666672</v>
      </c>
      <c r="I154" s="38">
        <v>3509.2833333333342</v>
      </c>
      <c r="J154" s="38">
        <v>3684.483333333334</v>
      </c>
      <c r="K154" s="38">
        <v>3733.1666666666674</v>
      </c>
      <c r="L154" s="38">
        <v>3772.0833333333339</v>
      </c>
      <c r="M154" s="28">
        <v>3694.25</v>
      </c>
      <c r="N154" s="28">
        <v>3606.65</v>
      </c>
      <c r="O154" s="39">
        <v>1866250</v>
      </c>
      <c r="P154" s="40">
        <v>3.3718756491033716E-2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44742</v>
      </c>
      <c r="E155" s="37">
        <v>3685.5</v>
      </c>
      <c r="F155" s="37">
        <v>3685.1833333333329</v>
      </c>
      <c r="G155" s="38">
        <v>3635.3666666666659</v>
      </c>
      <c r="H155" s="38">
        <v>3585.2333333333331</v>
      </c>
      <c r="I155" s="38">
        <v>3535.4166666666661</v>
      </c>
      <c r="J155" s="38">
        <v>3735.3166666666657</v>
      </c>
      <c r="K155" s="38">
        <v>3785.1333333333323</v>
      </c>
      <c r="L155" s="38">
        <v>3835.2666666666655</v>
      </c>
      <c r="M155" s="28">
        <v>3735</v>
      </c>
      <c r="N155" s="28">
        <v>3635.05</v>
      </c>
      <c r="O155" s="39">
        <v>331650</v>
      </c>
      <c r="P155" s="40">
        <v>-6.7385444743935314E-3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44742</v>
      </c>
      <c r="E156" s="37">
        <v>32.549999999999997</v>
      </c>
      <c r="F156" s="37">
        <v>32.666666666666664</v>
      </c>
      <c r="G156" s="38">
        <v>32.283333333333331</v>
      </c>
      <c r="H156" s="38">
        <v>32.016666666666666</v>
      </c>
      <c r="I156" s="38">
        <v>31.633333333333333</v>
      </c>
      <c r="J156" s="38">
        <v>32.93333333333333</v>
      </c>
      <c r="K156" s="38">
        <v>33.31666666666667</v>
      </c>
      <c r="L156" s="38">
        <v>33.583333333333329</v>
      </c>
      <c r="M156" s="28">
        <v>33.049999999999997</v>
      </c>
      <c r="N156" s="28">
        <v>32.4</v>
      </c>
      <c r="O156" s="39">
        <v>24702000</v>
      </c>
      <c r="P156" s="40">
        <v>7.8335373317013467E-3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44742</v>
      </c>
      <c r="E157" s="37">
        <v>16770.150000000001</v>
      </c>
      <c r="F157" s="37">
        <v>16800.05</v>
      </c>
      <c r="G157" s="38">
        <v>16600.099999999999</v>
      </c>
      <c r="H157" s="38">
        <v>16430.05</v>
      </c>
      <c r="I157" s="38">
        <v>16230.099999999999</v>
      </c>
      <c r="J157" s="38">
        <v>16970.099999999999</v>
      </c>
      <c r="K157" s="38">
        <v>17170.050000000003</v>
      </c>
      <c r="L157" s="38">
        <v>17340.099999999999</v>
      </c>
      <c r="M157" s="28">
        <v>17000</v>
      </c>
      <c r="N157" s="28">
        <v>16630</v>
      </c>
      <c r="O157" s="39">
        <v>453275</v>
      </c>
      <c r="P157" s="40">
        <v>-1.7907440308532304E-2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44742</v>
      </c>
      <c r="E158" s="37">
        <v>123.3</v>
      </c>
      <c r="F158" s="37">
        <v>123.63333333333333</v>
      </c>
      <c r="G158" s="38">
        <v>121.31666666666665</v>
      </c>
      <c r="H158" s="38">
        <v>119.33333333333333</v>
      </c>
      <c r="I158" s="38">
        <v>117.01666666666665</v>
      </c>
      <c r="J158" s="38">
        <v>125.61666666666665</v>
      </c>
      <c r="K158" s="38">
        <v>127.93333333333331</v>
      </c>
      <c r="L158" s="38">
        <v>129.91666666666663</v>
      </c>
      <c r="M158" s="28">
        <v>125.95</v>
      </c>
      <c r="N158" s="28">
        <v>121.65</v>
      </c>
      <c r="O158" s="39">
        <v>50323700</v>
      </c>
      <c r="P158" s="40">
        <v>4.1747572815533977E-2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44742</v>
      </c>
      <c r="E159" s="37">
        <v>157.75</v>
      </c>
      <c r="F159" s="37">
        <v>156.95000000000002</v>
      </c>
      <c r="G159" s="38">
        <v>154.90000000000003</v>
      </c>
      <c r="H159" s="38">
        <v>152.05000000000001</v>
      </c>
      <c r="I159" s="38">
        <v>150.00000000000003</v>
      </c>
      <c r="J159" s="38">
        <v>159.80000000000004</v>
      </c>
      <c r="K159" s="38">
        <v>161.85000000000005</v>
      </c>
      <c r="L159" s="38">
        <v>164.70000000000005</v>
      </c>
      <c r="M159" s="28">
        <v>159</v>
      </c>
      <c r="N159" s="28">
        <v>154.1</v>
      </c>
      <c r="O159" s="39">
        <v>73393200</v>
      </c>
      <c r="P159" s="40">
        <v>-2.4693228298742615E-2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44742</v>
      </c>
      <c r="E160" s="37">
        <v>767.75</v>
      </c>
      <c r="F160" s="37">
        <v>763.28333333333342</v>
      </c>
      <c r="G160" s="38">
        <v>755.66666666666686</v>
      </c>
      <c r="H160" s="38">
        <v>743.58333333333348</v>
      </c>
      <c r="I160" s="38">
        <v>735.96666666666692</v>
      </c>
      <c r="J160" s="38">
        <v>775.36666666666679</v>
      </c>
      <c r="K160" s="38">
        <v>782.98333333333335</v>
      </c>
      <c r="L160" s="38">
        <v>795.06666666666672</v>
      </c>
      <c r="M160" s="28">
        <v>770.9</v>
      </c>
      <c r="N160" s="28">
        <v>751.2</v>
      </c>
      <c r="O160" s="39">
        <v>4967900</v>
      </c>
      <c r="P160" s="40">
        <v>-1.0457334076965979E-2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44742</v>
      </c>
      <c r="E161" s="37">
        <v>3287.65</v>
      </c>
      <c r="F161" s="37">
        <v>3278.7999999999997</v>
      </c>
      <c r="G161" s="38">
        <v>3246.5999999999995</v>
      </c>
      <c r="H161" s="38">
        <v>3205.5499999999997</v>
      </c>
      <c r="I161" s="38">
        <v>3173.3499999999995</v>
      </c>
      <c r="J161" s="38">
        <v>3319.8499999999995</v>
      </c>
      <c r="K161" s="38">
        <v>3352.0499999999993</v>
      </c>
      <c r="L161" s="38">
        <v>3393.0999999999995</v>
      </c>
      <c r="M161" s="28">
        <v>3311</v>
      </c>
      <c r="N161" s="28">
        <v>3237.75</v>
      </c>
      <c r="O161" s="39">
        <v>248725</v>
      </c>
      <c r="P161" s="40">
        <v>2.0106564793405046E-4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44742</v>
      </c>
      <c r="E162" s="37">
        <v>161.5</v>
      </c>
      <c r="F162" s="37">
        <v>162.25</v>
      </c>
      <c r="G162" s="38">
        <v>155.5</v>
      </c>
      <c r="H162" s="38">
        <v>149.5</v>
      </c>
      <c r="I162" s="38">
        <v>142.75</v>
      </c>
      <c r="J162" s="38">
        <v>168.25</v>
      </c>
      <c r="K162" s="38">
        <v>175</v>
      </c>
      <c r="L162" s="38">
        <v>181</v>
      </c>
      <c r="M162" s="28">
        <v>169</v>
      </c>
      <c r="N162" s="28">
        <v>156.25</v>
      </c>
      <c r="O162" s="39">
        <v>45098900</v>
      </c>
      <c r="P162" s="40">
        <v>2.0383275261324042E-2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44742</v>
      </c>
      <c r="E163" s="37">
        <v>41477.65</v>
      </c>
      <c r="F163" s="37">
        <v>41714.433333333334</v>
      </c>
      <c r="G163" s="38">
        <v>40593.51666666667</v>
      </c>
      <c r="H163" s="38">
        <v>39709.383333333339</v>
      </c>
      <c r="I163" s="38">
        <v>38588.466666666674</v>
      </c>
      <c r="J163" s="38">
        <v>42598.566666666666</v>
      </c>
      <c r="K163" s="38">
        <v>43719.483333333323</v>
      </c>
      <c r="L163" s="38">
        <v>44603.616666666661</v>
      </c>
      <c r="M163" s="28">
        <v>42835.35</v>
      </c>
      <c r="N163" s="28">
        <v>40830.300000000003</v>
      </c>
      <c r="O163" s="39">
        <v>102795</v>
      </c>
      <c r="P163" s="40">
        <v>4.3968928623772533E-3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44742</v>
      </c>
      <c r="E164" s="37">
        <v>1780.7</v>
      </c>
      <c r="F164" s="37">
        <v>1786.2666666666667</v>
      </c>
      <c r="G164" s="38">
        <v>1760.4833333333333</v>
      </c>
      <c r="H164" s="38">
        <v>1740.2666666666667</v>
      </c>
      <c r="I164" s="38">
        <v>1714.4833333333333</v>
      </c>
      <c r="J164" s="38">
        <v>1806.4833333333333</v>
      </c>
      <c r="K164" s="38">
        <v>1832.2666666666667</v>
      </c>
      <c r="L164" s="38">
        <v>1852.4833333333333</v>
      </c>
      <c r="M164" s="28">
        <v>1812.05</v>
      </c>
      <c r="N164" s="28">
        <v>1766.05</v>
      </c>
      <c r="O164" s="39">
        <v>2907300</v>
      </c>
      <c r="P164" s="40">
        <v>1.9184421093222791E-2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44742</v>
      </c>
      <c r="E165" s="37">
        <v>3719.05</v>
      </c>
      <c r="F165" s="37">
        <v>3715.25</v>
      </c>
      <c r="G165" s="38">
        <v>3670.5</v>
      </c>
      <c r="H165" s="38">
        <v>3621.95</v>
      </c>
      <c r="I165" s="38">
        <v>3577.2</v>
      </c>
      <c r="J165" s="38">
        <v>3763.8</v>
      </c>
      <c r="K165" s="38">
        <v>3808.55</v>
      </c>
      <c r="L165" s="38">
        <v>3857.1000000000004</v>
      </c>
      <c r="M165" s="28">
        <v>3760</v>
      </c>
      <c r="N165" s="28">
        <v>3666.7</v>
      </c>
      <c r="O165" s="39">
        <v>358650</v>
      </c>
      <c r="P165" s="40">
        <v>1.6149596260093498E-2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44742</v>
      </c>
      <c r="E166" s="37">
        <v>229.25</v>
      </c>
      <c r="F166" s="37">
        <v>228.5333333333333</v>
      </c>
      <c r="G166" s="38">
        <v>226.4166666666666</v>
      </c>
      <c r="H166" s="38">
        <v>223.58333333333329</v>
      </c>
      <c r="I166" s="38">
        <v>221.46666666666658</v>
      </c>
      <c r="J166" s="38">
        <v>231.36666666666662</v>
      </c>
      <c r="K166" s="38">
        <v>233.48333333333329</v>
      </c>
      <c r="L166" s="38">
        <v>236.31666666666663</v>
      </c>
      <c r="M166" s="28">
        <v>230.65</v>
      </c>
      <c r="N166" s="28">
        <v>225.7</v>
      </c>
      <c r="O166" s="39">
        <v>20085000</v>
      </c>
      <c r="P166" s="40">
        <v>9.1635414968204792E-2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44742</v>
      </c>
      <c r="E167" s="37">
        <v>108.8</v>
      </c>
      <c r="F167" s="37">
        <v>108.81666666666666</v>
      </c>
      <c r="G167" s="38">
        <v>107.98333333333332</v>
      </c>
      <c r="H167" s="38">
        <v>107.16666666666666</v>
      </c>
      <c r="I167" s="38">
        <v>106.33333333333331</v>
      </c>
      <c r="J167" s="38">
        <v>109.63333333333333</v>
      </c>
      <c r="K167" s="38">
        <v>110.46666666666667</v>
      </c>
      <c r="L167" s="38">
        <v>111.28333333333333</v>
      </c>
      <c r="M167" s="28">
        <v>109.65</v>
      </c>
      <c r="N167" s="28">
        <v>108</v>
      </c>
      <c r="O167" s="39">
        <v>35674800</v>
      </c>
      <c r="P167" s="40">
        <v>3.8381018841591066E-3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44742</v>
      </c>
      <c r="E168" s="37">
        <v>2130.5</v>
      </c>
      <c r="F168" s="37">
        <v>2134.4500000000003</v>
      </c>
      <c r="G168" s="38">
        <v>2114.2000000000007</v>
      </c>
      <c r="H168" s="38">
        <v>2097.9000000000005</v>
      </c>
      <c r="I168" s="38">
        <v>2077.650000000001</v>
      </c>
      <c r="J168" s="38">
        <v>2150.7500000000005</v>
      </c>
      <c r="K168" s="38">
        <v>2170.9999999999995</v>
      </c>
      <c r="L168" s="38">
        <v>2187.3000000000002</v>
      </c>
      <c r="M168" s="28">
        <v>2154.6999999999998</v>
      </c>
      <c r="N168" s="28">
        <v>2118.15</v>
      </c>
      <c r="O168" s="39">
        <v>3391750</v>
      </c>
      <c r="P168" s="40">
        <v>5.5588496887044175E-3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44742</v>
      </c>
      <c r="E169" s="37">
        <v>2609.6</v>
      </c>
      <c r="F169" s="37">
        <v>2621.0333333333333</v>
      </c>
      <c r="G169" s="38">
        <v>2576.1166666666668</v>
      </c>
      <c r="H169" s="38">
        <v>2542.6333333333337</v>
      </c>
      <c r="I169" s="38">
        <v>2497.7166666666672</v>
      </c>
      <c r="J169" s="38">
        <v>2654.5166666666664</v>
      </c>
      <c r="K169" s="38">
        <v>2699.4333333333334</v>
      </c>
      <c r="L169" s="38">
        <v>2732.9166666666661</v>
      </c>
      <c r="M169" s="28">
        <v>2665.95</v>
      </c>
      <c r="N169" s="28">
        <v>2587.5500000000002</v>
      </c>
      <c r="O169" s="39">
        <v>1741000</v>
      </c>
      <c r="P169" s="40">
        <v>-4.5765963277610303E-2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44742</v>
      </c>
      <c r="E170" s="37">
        <v>30.7</v>
      </c>
      <c r="F170" s="37">
        <v>30.716666666666669</v>
      </c>
      <c r="G170" s="38">
        <v>30.383333333333336</v>
      </c>
      <c r="H170" s="38">
        <v>30.066666666666666</v>
      </c>
      <c r="I170" s="38">
        <v>29.733333333333334</v>
      </c>
      <c r="J170" s="38">
        <v>31.033333333333339</v>
      </c>
      <c r="K170" s="38">
        <v>31.366666666666667</v>
      </c>
      <c r="L170" s="38">
        <v>31.683333333333341</v>
      </c>
      <c r="M170" s="28">
        <v>31.05</v>
      </c>
      <c r="N170" s="28">
        <v>30.4</v>
      </c>
      <c r="O170" s="39">
        <v>236096000</v>
      </c>
      <c r="P170" s="40">
        <v>3.3317467872441696E-3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44742</v>
      </c>
      <c r="E171" s="37">
        <v>2413.85</v>
      </c>
      <c r="F171" s="37">
        <v>2418</v>
      </c>
      <c r="G171" s="38">
        <v>2393</v>
      </c>
      <c r="H171" s="38">
        <v>2372.15</v>
      </c>
      <c r="I171" s="38">
        <v>2347.15</v>
      </c>
      <c r="J171" s="38">
        <v>2438.85</v>
      </c>
      <c r="K171" s="38">
        <v>2463.85</v>
      </c>
      <c r="L171" s="38">
        <v>2484.6999999999998</v>
      </c>
      <c r="M171" s="28">
        <v>2443</v>
      </c>
      <c r="N171" s="28">
        <v>2397.15</v>
      </c>
      <c r="O171" s="39">
        <v>587700</v>
      </c>
      <c r="P171" s="40">
        <v>2.1376433785192911E-2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44742</v>
      </c>
      <c r="E172" s="37">
        <v>226.05</v>
      </c>
      <c r="F172" s="37">
        <v>225.7166666666667</v>
      </c>
      <c r="G172" s="38">
        <v>224.53333333333339</v>
      </c>
      <c r="H172" s="38">
        <v>223.01666666666668</v>
      </c>
      <c r="I172" s="38">
        <v>221.83333333333337</v>
      </c>
      <c r="J172" s="38">
        <v>227.23333333333341</v>
      </c>
      <c r="K172" s="38">
        <v>228.41666666666669</v>
      </c>
      <c r="L172" s="38">
        <v>229.93333333333342</v>
      </c>
      <c r="M172" s="28">
        <v>226.9</v>
      </c>
      <c r="N172" s="28">
        <v>224.2</v>
      </c>
      <c r="O172" s="39">
        <v>54349823</v>
      </c>
      <c r="P172" s="40">
        <v>-1.3038585628504405E-3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44742</v>
      </c>
      <c r="E173" s="37">
        <v>1795.4</v>
      </c>
      <c r="F173" s="37">
        <v>1783.3</v>
      </c>
      <c r="G173" s="38">
        <v>1767.1</v>
      </c>
      <c r="H173" s="38">
        <v>1738.8</v>
      </c>
      <c r="I173" s="38">
        <v>1722.6</v>
      </c>
      <c r="J173" s="38">
        <v>1811.6</v>
      </c>
      <c r="K173" s="38">
        <v>1827.8000000000002</v>
      </c>
      <c r="L173" s="38">
        <v>1856.1</v>
      </c>
      <c r="M173" s="28">
        <v>1799.5</v>
      </c>
      <c r="N173" s="28">
        <v>1755</v>
      </c>
      <c r="O173" s="39">
        <v>1992672</v>
      </c>
      <c r="P173" s="40">
        <v>-1.3102197137673856E-2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44742</v>
      </c>
      <c r="E174" s="37">
        <v>174.7</v>
      </c>
      <c r="F174" s="37">
        <v>175.23333333333335</v>
      </c>
      <c r="G174" s="38">
        <v>172.2166666666667</v>
      </c>
      <c r="H174" s="38">
        <v>169.73333333333335</v>
      </c>
      <c r="I174" s="38">
        <v>166.7166666666667</v>
      </c>
      <c r="J174" s="38">
        <v>177.7166666666667</v>
      </c>
      <c r="K174" s="38">
        <v>180.73333333333335</v>
      </c>
      <c r="L174" s="38">
        <v>183.2166666666667</v>
      </c>
      <c r="M174" s="28">
        <v>178.25</v>
      </c>
      <c r="N174" s="28">
        <v>172.75</v>
      </c>
      <c r="O174" s="39">
        <v>6713000</v>
      </c>
      <c r="P174" s="40">
        <v>-4.7396055058890309E-2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44742</v>
      </c>
      <c r="E175" s="37">
        <v>609.45000000000005</v>
      </c>
      <c r="F175" s="37">
        <v>610.06666666666672</v>
      </c>
      <c r="G175" s="38">
        <v>599.43333333333339</v>
      </c>
      <c r="H175" s="38">
        <v>589.41666666666663</v>
      </c>
      <c r="I175" s="38">
        <v>578.7833333333333</v>
      </c>
      <c r="J175" s="38">
        <v>620.08333333333348</v>
      </c>
      <c r="K175" s="38">
        <v>630.71666666666692</v>
      </c>
      <c r="L175" s="38">
        <v>640.73333333333358</v>
      </c>
      <c r="M175" s="28">
        <v>620.70000000000005</v>
      </c>
      <c r="N175" s="28">
        <v>600.04999999999995</v>
      </c>
      <c r="O175" s="39">
        <v>3344750</v>
      </c>
      <c r="P175" s="40">
        <v>3.3622274757026532E-2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44742</v>
      </c>
      <c r="E176" s="37">
        <v>110.6</v>
      </c>
      <c r="F176" s="37">
        <v>109.91666666666667</v>
      </c>
      <c r="G176" s="38">
        <v>108.13333333333334</v>
      </c>
      <c r="H176" s="38">
        <v>105.66666666666667</v>
      </c>
      <c r="I176" s="38">
        <v>103.88333333333334</v>
      </c>
      <c r="J176" s="38">
        <v>112.38333333333334</v>
      </c>
      <c r="K176" s="38">
        <v>114.16666666666667</v>
      </c>
      <c r="L176" s="38">
        <v>116.63333333333334</v>
      </c>
      <c r="M176" s="28">
        <v>111.7</v>
      </c>
      <c r="N176" s="28">
        <v>107.45</v>
      </c>
      <c r="O176" s="39">
        <v>52204100</v>
      </c>
      <c r="P176" s="40">
        <v>1.0589057457735723E-2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44742</v>
      </c>
      <c r="E177" s="37">
        <v>116.55</v>
      </c>
      <c r="F177" s="37">
        <v>115.78333333333335</v>
      </c>
      <c r="G177" s="38">
        <v>114.51666666666669</v>
      </c>
      <c r="H177" s="38">
        <v>112.48333333333335</v>
      </c>
      <c r="I177" s="38">
        <v>111.2166666666667</v>
      </c>
      <c r="J177" s="38">
        <v>117.81666666666669</v>
      </c>
      <c r="K177" s="38">
        <v>119.08333333333334</v>
      </c>
      <c r="L177" s="38">
        <v>121.11666666666669</v>
      </c>
      <c r="M177" s="28">
        <v>117.05</v>
      </c>
      <c r="N177" s="28">
        <v>113.75</v>
      </c>
      <c r="O177" s="39">
        <v>29544000</v>
      </c>
      <c r="P177" s="40">
        <v>-2.6331780433461616E-3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44742</v>
      </c>
      <c r="E178" s="37">
        <v>2775.75</v>
      </c>
      <c r="F178" s="37">
        <v>2775.6166666666668</v>
      </c>
      <c r="G178" s="38">
        <v>2500.1333333333337</v>
      </c>
      <c r="H178" s="38">
        <v>2224.5166666666669</v>
      </c>
      <c r="I178" s="38">
        <v>1949.0333333333338</v>
      </c>
      <c r="J178" s="38">
        <v>3051.2333333333336</v>
      </c>
      <c r="K178" s="38">
        <v>3326.7166666666672</v>
      </c>
      <c r="L178" s="38">
        <v>3602.3333333333335</v>
      </c>
      <c r="M178" s="28">
        <v>3051.1</v>
      </c>
      <c r="N178" s="28">
        <v>2500</v>
      </c>
      <c r="O178" s="39">
        <v>34066750</v>
      </c>
      <c r="P178" s="40">
        <v>-8.8807750494588611E-3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44742</v>
      </c>
      <c r="E179" s="37">
        <v>75.2</v>
      </c>
      <c r="F179" s="37">
        <v>75.36666666666666</v>
      </c>
      <c r="G179" s="38">
        <v>74.433333333333323</v>
      </c>
      <c r="H179" s="38">
        <v>73.666666666666657</v>
      </c>
      <c r="I179" s="38">
        <v>72.73333333333332</v>
      </c>
      <c r="J179" s="38">
        <v>76.133333333333326</v>
      </c>
      <c r="K179" s="38">
        <v>77.066666666666663</v>
      </c>
      <c r="L179" s="38">
        <v>77.833333333333329</v>
      </c>
      <c r="M179" s="28">
        <v>76.3</v>
      </c>
      <c r="N179" s="28">
        <v>74.599999999999994</v>
      </c>
      <c r="O179" s="39">
        <v>112094500</v>
      </c>
      <c r="P179" s="40">
        <v>6.4940458152350812E-3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44742</v>
      </c>
      <c r="E180" s="37">
        <v>765.8</v>
      </c>
      <c r="F180" s="37">
        <v>769.1</v>
      </c>
      <c r="G180" s="38">
        <v>753.85</v>
      </c>
      <c r="H180" s="38">
        <v>741.9</v>
      </c>
      <c r="I180" s="38">
        <v>726.65</v>
      </c>
      <c r="J180" s="38">
        <v>781.05000000000007</v>
      </c>
      <c r="K180" s="38">
        <v>796.30000000000007</v>
      </c>
      <c r="L180" s="38">
        <v>808.25000000000011</v>
      </c>
      <c r="M180" s="28">
        <v>784.35</v>
      </c>
      <c r="N180" s="28">
        <v>757.15</v>
      </c>
      <c r="O180" s="39">
        <v>7378400</v>
      </c>
      <c r="P180" s="40">
        <v>1.8553285477636666E-2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44742</v>
      </c>
      <c r="E181" s="37">
        <v>1136.0999999999999</v>
      </c>
      <c r="F181" s="37">
        <v>1131.0999999999999</v>
      </c>
      <c r="G181" s="38">
        <v>1122.3999999999999</v>
      </c>
      <c r="H181" s="38">
        <v>1108.7</v>
      </c>
      <c r="I181" s="38">
        <v>1100</v>
      </c>
      <c r="J181" s="38">
        <v>1144.7999999999997</v>
      </c>
      <c r="K181" s="38">
        <v>1153.4999999999995</v>
      </c>
      <c r="L181" s="38">
        <v>1167.1999999999996</v>
      </c>
      <c r="M181" s="28">
        <v>1139.8</v>
      </c>
      <c r="N181" s="28">
        <v>1117.4000000000001</v>
      </c>
      <c r="O181" s="39">
        <v>7701000</v>
      </c>
      <c r="P181" s="40">
        <v>-1.74995139023916E-3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44742</v>
      </c>
      <c r="E182" s="37">
        <v>464.3</v>
      </c>
      <c r="F182" s="37">
        <v>464.38333333333338</v>
      </c>
      <c r="G182" s="38">
        <v>461.71666666666675</v>
      </c>
      <c r="H182" s="38">
        <v>459.13333333333338</v>
      </c>
      <c r="I182" s="38">
        <v>456.46666666666675</v>
      </c>
      <c r="J182" s="38">
        <v>466.96666666666675</v>
      </c>
      <c r="K182" s="38">
        <v>469.63333333333338</v>
      </c>
      <c r="L182" s="38">
        <v>472.21666666666675</v>
      </c>
      <c r="M182" s="28">
        <v>467.05</v>
      </c>
      <c r="N182" s="28">
        <v>461.8</v>
      </c>
      <c r="O182" s="39">
        <v>69292500</v>
      </c>
      <c r="P182" s="40">
        <v>7.1487370564533598E-4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44742</v>
      </c>
      <c r="E183" s="37">
        <v>19771.650000000001</v>
      </c>
      <c r="F183" s="37">
        <v>19702.45</v>
      </c>
      <c r="G183" s="38">
        <v>19419.25</v>
      </c>
      <c r="H183" s="38">
        <v>19066.849999999999</v>
      </c>
      <c r="I183" s="38">
        <v>18783.649999999998</v>
      </c>
      <c r="J183" s="38">
        <v>20054.850000000002</v>
      </c>
      <c r="K183" s="38">
        <v>20338.050000000007</v>
      </c>
      <c r="L183" s="38">
        <v>20690.450000000004</v>
      </c>
      <c r="M183" s="28">
        <v>19985.650000000001</v>
      </c>
      <c r="N183" s="28">
        <v>19350.05</v>
      </c>
      <c r="O183" s="39">
        <v>348550</v>
      </c>
      <c r="P183" s="40">
        <v>-3.0930701327587407E-2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44742</v>
      </c>
      <c r="E184" s="37">
        <v>2359.5500000000002</v>
      </c>
      <c r="F184" s="37">
        <v>2355.5666666666671</v>
      </c>
      <c r="G184" s="38">
        <v>2332.983333333334</v>
      </c>
      <c r="H184" s="38">
        <v>2306.416666666667</v>
      </c>
      <c r="I184" s="38">
        <v>2283.8333333333339</v>
      </c>
      <c r="J184" s="38">
        <v>2382.1333333333341</v>
      </c>
      <c r="K184" s="38">
        <v>2404.7166666666672</v>
      </c>
      <c r="L184" s="38">
        <v>2431.2833333333342</v>
      </c>
      <c r="M184" s="28">
        <v>2378.15</v>
      </c>
      <c r="N184" s="28">
        <v>2329</v>
      </c>
      <c r="O184" s="39">
        <v>1482525</v>
      </c>
      <c r="P184" s="40">
        <v>3.3500837520938024E-3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44742</v>
      </c>
      <c r="E185" s="37">
        <v>2338.15</v>
      </c>
      <c r="F185" s="37">
        <v>2346.3000000000002</v>
      </c>
      <c r="G185" s="38">
        <v>2312.3000000000002</v>
      </c>
      <c r="H185" s="38">
        <v>2286.4499999999998</v>
      </c>
      <c r="I185" s="38">
        <v>2252.4499999999998</v>
      </c>
      <c r="J185" s="38">
        <v>2372.1500000000005</v>
      </c>
      <c r="K185" s="38">
        <v>2406.1500000000005</v>
      </c>
      <c r="L185" s="38">
        <v>2432.0000000000009</v>
      </c>
      <c r="M185" s="28">
        <v>2380.3000000000002</v>
      </c>
      <c r="N185" s="28">
        <v>2320.4499999999998</v>
      </c>
      <c r="O185" s="39">
        <v>3674625</v>
      </c>
      <c r="P185" s="40">
        <v>2.968270214943705E-3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44742</v>
      </c>
      <c r="E186" s="37">
        <v>1182.0999999999999</v>
      </c>
      <c r="F186" s="37">
        <v>1168.8</v>
      </c>
      <c r="G186" s="38">
        <v>1152.8</v>
      </c>
      <c r="H186" s="38">
        <v>1123.5</v>
      </c>
      <c r="I186" s="38">
        <v>1107.5</v>
      </c>
      <c r="J186" s="38">
        <v>1198.0999999999999</v>
      </c>
      <c r="K186" s="38">
        <v>1214.0999999999999</v>
      </c>
      <c r="L186" s="38">
        <v>1243.3999999999999</v>
      </c>
      <c r="M186" s="28">
        <v>1184.8</v>
      </c>
      <c r="N186" s="28">
        <v>1139.5</v>
      </c>
      <c r="O186" s="39">
        <v>3624400</v>
      </c>
      <c r="P186" s="40">
        <v>-1.7298411149070006E-2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44742</v>
      </c>
      <c r="E187" s="37">
        <v>321.85000000000002</v>
      </c>
      <c r="F187" s="37">
        <v>322.25</v>
      </c>
      <c r="G187" s="38">
        <v>316.89999999999998</v>
      </c>
      <c r="H187" s="38">
        <v>311.95</v>
      </c>
      <c r="I187" s="38">
        <v>306.59999999999997</v>
      </c>
      <c r="J187" s="38">
        <v>327.2</v>
      </c>
      <c r="K187" s="38">
        <v>332.55</v>
      </c>
      <c r="L187" s="38">
        <v>337.5</v>
      </c>
      <c r="M187" s="28">
        <v>327.60000000000002</v>
      </c>
      <c r="N187" s="28">
        <v>317.3</v>
      </c>
      <c r="O187" s="39">
        <v>3685500</v>
      </c>
      <c r="P187" s="40">
        <v>3.6764705882352941E-3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44742</v>
      </c>
      <c r="E188" s="37">
        <v>851.8</v>
      </c>
      <c r="F188" s="37">
        <v>852.30000000000007</v>
      </c>
      <c r="G188" s="38">
        <v>841.15000000000009</v>
      </c>
      <c r="H188" s="38">
        <v>830.5</v>
      </c>
      <c r="I188" s="38">
        <v>819.35</v>
      </c>
      <c r="J188" s="38">
        <v>862.95000000000016</v>
      </c>
      <c r="K188" s="38">
        <v>874.1</v>
      </c>
      <c r="L188" s="38">
        <v>884.75000000000023</v>
      </c>
      <c r="M188" s="28">
        <v>863.45</v>
      </c>
      <c r="N188" s="28">
        <v>841.65</v>
      </c>
      <c r="O188" s="39">
        <v>21646800</v>
      </c>
      <c r="P188" s="40">
        <v>1.6843741902047163E-3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44742</v>
      </c>
      <c r="E189" s="37">
        <v>421.9</v>
      </c>
      <c r="F189" s="37">
        <v>422.31666666666666</v>
      </c>
      <c r="G189" s="38">
        <v>418.13333333333333</v>
      </c>
      <c r="H189" s="38">
        <v>414.36666666666667</v>
      </c>
      <c r="I189" s="38">
        <v>410.18333333333334</v>
      </c>
      <c r="J189" s="38">
        <v>426.08333333333331</v>
      </c>
      <c r="K189" s="38">
        <v>430.26666666666659</v>
      </c>
      <c r="L189" s="38">
        <v>434.0333333333333</v>
      </c>
      <c r="M189" s="28">
        <v>426.5</v>
      </c>
      <c r="N189" s="28">
        <v>418.55</v>
      </c>
      <c r="O189" s="39">
        <v>11940000</v>
      </c>
      <c r="P189" s="40">
        <v>2.014098690835851E-3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44742</v>
      </c>
      <c r="E190" s="37">
        <v>532.20000000000005</v>
      </c>
      <c r="F190" s="37">
        <v>532.08333333333337</v>
      </c>
      <c r="G190" s="38">
        <v>524.61666666666679</v>
      </c>
      <c r="H190" s="38">
        <v>517.03333333333342</v>
      </c>
      <c r="I190" s="38">
        <v>509.56666666666683</v>
      </c>
      <c r="J190" s="38">
        <v>539.66666666666674</v>
      </c>
      <c r="K190" s="38">
        <v>547.13333333333321</v>
      </c>
      <c r="L190" s="38">
        <v>554.7166666666667</v>
      </c>
      <c r="M190" s="28">
        <v>539.54999999999995</v>
      </c>
      <c r="N190" s="28">
        <v>524.5</v>
      </c>
      <c r="O190" s="39">
        <v>1090900</v>
      </c>
      <c r="P190" s="40">
        <v>2.7648250200178984E-2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44742</v>
      </c>
      <c r="E191" s="37">
        <v>929.85</v>
      </c>
      <c r="F191" s="37">
        <v>929.68333333333339</v>
      </c>
      <c r="G191" s="38">
        <v>922.36666666666679</v>
      </c>
      <c r="H191" s="38">
        <v>914.88333333333344</v>
      </c>
      <c r="I191" s="38">
        <v>907.56666666666683</v>
      </c>
      <c r="J191" s="38">
        <v>937.16666666666674</v>
      </c>
      <c r="K191" s="38">
        <v>944.48333333333335</v>
      </c>
      <c r="L191" s="38">
        <v>951.9666666666667</v>
      </c>
      <c r="M191" s="28">
        <v>937</v>
      </c>
      <c r="N191" s="28">
        <v>922.2</v>
      </c>
      <c r="O191" s="39">
        <v>4805000</v>
      </c>
      <c r="P191" s="40">
        <v>-6.41025641025641E-3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44742</v>
      </c>
      <c r="E192" s="37">
        <v>912.45</v>
      </c>
      <c r="F192" s="37">
        <v>918.76666666666677</v>
      </c>
      <c r="G192" s="38">
        <v>902.78333333333353</v>
      </c>
      <c r="H192" s="38">
        <v>893.11666666666679</v>
      </c>
      <c r="I192" s="38">
        <v>877.13333333333355</v>
      </c>
      <c r="J192" s="38">
        <v>928.43333333333351</v>
      </c>
      <c r="K192" s="38">
        <v>944.41666666666686</v>
      </c>
      <c r="L192" s="38">
        <v>954.08333333333348</v>
      </c>
      <c r="M192" s="28">
        <v>934.75</v>
      </c>
      <c r="N192" s="28">
        <v>909.1</v>
      </c>
      <c r="O192" s="39">
        <v>4001400</v>
      </c>
      <c r="P192" s="40">
        <v>-7.0824818874233697E-2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44742</v>
      </c>
      <c r="E193" s="37">
        <v>753.2</v>
      </c>
      <c r="F193" s="37">
        <v>751.75</v>
      </c>
      <c r="G193" s="38">
        <v>744.55</v>
      </c>
      <c r="H193" s="38">
        <v>735.9</v>
      </c>
      <c r="I193" s="38">
        <v>728.69999999999993</v>
      </c>
      <c r="J193" s="38">
        <v>760.4</v>
      </c>
      <c r="K193" s="38">
        <v>767.6</v>
      </c>
      <c r="L193" s="38">
        <v>776.25</v>
      </c>
      <c r="M193" s="28">
        <v>758.95</v>
      </c>
      <c r="N193" s="28">
        <v>743.1</v>
      </c>
      <c r="O193" s="39">
        <v>8161650</v>
      </c>
      <c r="P193" s="40">
        <v>-2.9536090748568677E-2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44742</v>
      </c>
      <c r="E194" s="37">
        <v>437.05</v>
      </c>
      <c r="F194" s="37">
        <v>435.15000000000003</v>
      </c>
      <c r="G194" s="38">
        <v>431.65000000000009</v>
      </c>
      <c r="H194" s="38">
        <v>426.25000000000006</v>
      </c>
      <c r="I194" s="38">
        <v>422.75000000000011</v>
      </c>
      <c r="J194" s="38">
        <v>440.55000000000007</v>
      </c>
      <c r="K194" s="38">
        <v>444.04999999999995</v>
      </c>
      <c r="L194" s="38">
        <v>449.45000000000005</v>
      </c>
      <c r="M194" s="28">
        <v>438.65</v>
      </c>
      <c r="N194" s="28">
        <v>429.75</v>
      </c>
      <c r="O194" s="39">
        <v>73542825</v>
      </c>
      <c r="P194" s="40">
        <v>-1.1870799747266843E-2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44742</v>
      </c>
      <c r="E195" s="37">
        <v>234.1</v>
      </c>
      <c r="F195" s="37">
        <v>232.66666666666666</v>
      </c>
      <c r="G195" s="38">
        <v>230.43333333333331</v>
      </c>
      <c r="H195" s="38">
        <v>226.76666666666665</v>
      </c>
      <c r="I195" s="38">
        <v>224.5333333333333</v>
      </c>
      <c r="J195" s="38">
        <v>236.33333333333331</v>
      </c>
      <c r="K195" s="38">
        <v>238.56666666666666</v>
      </c>
      <c r="L195" s="38">
        <v>242.23333333333332</v>
      </c>
      <c r="M195" s="28">
        <v>234.9</v>
      </c>
      <c r="N195" s="28">
        <v>229</v>
      </c>
      <c r="O195" s="39">
        <v>90561375</v>
      </c>
      <c r="P195" s="40">
        <v>1.9762094782046897E-2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44742</v>
      </c>
      <c r="E196" s="37">
        <v>1021.35</v>
      </c>
      <c r="F196" s="37">
        <v>1022.7333333333335</v>
      </c>
      <c r="G196" s="38">
        <v>1011.7666666666669</v>
      </c>
      <c r="H196" s="38">
        <v>1002.1833333333334</v>
      </c>
      <c r="I196" s="38">
        <v>991.21666666666681</v>
      </c>
      <c r="J196" s="38">
        <v>1032.3166666666671</v>
      </c>
      <c r="K196" s="38">
        <v>1043.2833333333333</v>
      </c>
      <c r="L196" s="38">
        <v>1052.866666666667</v>
      </c>
      <c r="M196" s="28">
        <v>1033.7</v>
      </c>
      <c r="N196" s="28">
        <v>1013.15</v>
      </c>
      <c r="O196" s="39">
        <v>28060200</v>
      </c>
      <c r="P196" s="40">
        <v>-1.7207502232807384E-2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44742</v>
      </c>
      <c r="E197" s="37">
        <v>3376.25</v>
      </c>
      <c r="F197" s="37">
        <v>3393.4500000000003</v>
      </c>
      <c r="G197" s="38">
        <v>3351.9000000000005</v>
      </c>
      <c r="H197" s="38">
        <v>3327.55</v>
      </c>
      <c r="I197" s="38">
        <v>3286.0000000000005</v>
      </c>
      <c r="J197" s="38">
        <v>3417.8000000000006</v>
      </c>
      <c r="K197" s="38">
        <v>3459.3500000000008</v>
      </c>
      <c r="L197" s="38">
        <v>3483.7000000000007</v>
      </c>
      <c r="M197" s="28">
        <v>3435</v>
      </c>
      <c r="N197" s="28">
        <v>3369.1</v>
      </c>
      <c r="O197" s="39">
        <v>12030450</v>
      </c>
      <c r="P197" s="40">
        <v>1.7443040543969147E-2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44742</v>
      </c>
      <c r="E198" s="37">
        <v>1134.4000000000001</v>
      </c>
      <c r="F198" s="37">
        <v>1134.95</v>
      </c>
      <c r="G198" s="38">
        <v>1125.5</v>
      </c>
      <c r="H198" s="38">
        <v>1116.5999999999999</v>
      </c>
      <c r="I198" s="38">
        <v>1107.1499999999999</v>
      </c>
      <c r="J198" s="38">
        <v>1143.8500000000001</v>
      </c>
      <c r="K198" s="38">
        <v>1153.3000000000004</v>
      </c>
      <c r="L198" s="38">
        <v>1162.2000000000003</v>
      </c>
      <c r="M198" s="28">
        <v>1144.4000000000001</v>
      </c>
      <c r="N198" s="28">
        <v>1126.05</v>
      </c>
      <c r="O198" s="39">
        <v>21080400</v>
      </c>
      <c r="P198" s="40">
        <v>1.6549968173138127E-2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44742</v>
      </c>
      <c r="E199" s="37">
        <v>2110.3000000000002</v>
      </c>
      <c r="F199" s="37">
        <v>2125.9</v>
      </c>
      <c r="G199" s="38">
        <v>2079.9</v>
      </c>
      <c r="H199" s="38">
        <v>2049.5</v>
      </c>
      <c r="I199" s="38">
        <v>2003.5</v>
      </c>
      <c r="J199" s="38">
        <v>2156.3000000000002</v>
      </c>
      <c r="K199" s="38">
        <v>2202.3000000000002</v>
      </c>
      <c r="L199" s="38">
        <v>2232.7000000000003</v>
      </c>
      <c r="M199" s="28">
        <v>2171.9</v>
      </c>
      <c r="N199" s="28">
        <v>2095.5</v>
      </c>
      <c r="O199" s="39">
        <v>6795375</v>
      </c>
      <c r="P199" s="40">
        <v>2.009682503940554E-2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44742</v>
      </c>
      <c r="E200" s="37">
        <v>2797.3</v>
      </c>
      <c r="F200" s="37">
        <v>2785.0666666666671</v>
      </c>
      <c r="G200" s="38">
        <v>2762.233333333334</v>
      </c>
      <c r="H200" s="38">
        <v>2727.166666666667</v>
      </c>
      <c r="I200" s="38">
        <v>2704.3333333333339</v>
      </c>
      <c r="J200" s="38">
        <v>2820.1333333333341</v>
      </c>
      <c r="K200" s="38">
        <v>2842.9666666666672</v>
      </c>
      <c r="L200" s="38">
        <v>2878.0333333333342</v>
      </c>
      <c r="M200" s="28">
        <v>2807.9</v>
      </c>
      <c r="N200" s="28">
        <v>2750</v>
      </c>
      <c r="O200" s="39">
        <v>838750</v>
      </c>
      <c r="P200" s="40">
        <v>-2.2720652490533063E-2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44742</v>
      </c>
      <c r="E201" s="37">
        <v>457</v>
      </c>
      <c r="F201" s="37">
        <v>457.81666666666666</v>
      </c>
      <c r="G201" s="38">
        <v>453.7833333333333</v>
      </c>
      <c r="H201" s="38">
        <v>450.56666666666666</v>
      </c>
      <c r="I201" s="38">
        <v>446.5333333333333</v>
      </c>
      <c r="J201" s="38">
        <v>461.0333333333333</v>
      </c>
      <c r="K201" s="38">
        <v>465.06666666666672</v>
      </c>
      <c r="L201" s="38">
        <v>468.2833333333333</v>
      </c>
      <c r="M201" s="28">
        <v>461.85</v>
      </c>
      <c r="N201" s="28">
        <v>454.6</v>
      </c>
      <c r="O201" s="39">
        <v>3160500</v>
      </c>
      <c r="P201" s="40">
        <v>4.7483380816714152E-4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44742</v>
      </c>
      <c r="E202" s="37">
        <v>1088.75</v>
      </c>
      <c r="F202" s="37">
        <v>1090.05</v>
      </c>
      <c r="G202" s="38">
        <v>1075.75</v>
      </c>
      <c r="H202" s="38">
        <v>1062.75</v>
      </c>
      <c r="I202" s="38">
        <v>1048.45</v>
      </c>
      <c r="J202" s="38">
        <v>1103.05</v>
      </c>
      <c r="K202" s="38">
        <v>1117.3499999999997</v>
      </c>
      <c r="L202" s="38">
        <v>1130.3499999999999</v>
      </c>
      <c r="M202" s="28">
        <v>1104.3499999999999</v>
      </c>
      <c r="N202" s="28">
        <v>1077.05</v>
      </c>
      <c r="O202" s="39">
        <v>3873675</v>
      </c>
      <c r="P202" s="40">
        <v>-1.2749445676274944E-2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44742</v>
      </c>
      <c r="E203" s="37">
        <v>741.65</v>
      </c>
      <c r="F203" s="37">
        <v>734.86666666666667</v>
      </c>
      <c r="G203" s="38">
        <v>724.88333333333333</v>
      </c>
      <c r="H203" s="38">
        <v>708.11666666666667</v>
      </c>
      <c r="I203" s="38">
        <v>698.13333333333333</v>
      </c>
      <c r="J203" s="38">
        <v>751.63333333333333</v>
      </c>
      <c r="K203" s="38">
        <v>761.61666666666667</v>
      </c>
      <c r="L203" s="38">
        <v>778.38333333333333</v>
      </c>
      <c r="M203" s="28">
        <v>744.85</v>
      </c>
      <c r="N203" s="28">
        <v>718.1</v>
      </c>
      <c r="O203" s="39">
        <v>7655200</v>
      </c>
      <c r="P203" s="40">
        <v>-5.0946142649199418E-3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44742</v>
      </c>
      <c r="E204" s="37">
        <v>1496.5</v>
      </c>
      <c r="F204" s="37">
        <v>1500.55</v>
      </c>
      <c r="G204" s="38">
        <v>1482.1</v>
      </c>
      <c r="H204" s="38">
        <v>1467.7</v>
      </c>
      <c r="I204" s="38">
        <v>1449.25</v>
      </c>
      <c r="J204" s="38">
        <v>1514.9499999999998</v>
      </c>
      <c r="K204" s="38">
        <v>1533.4</v>
      </c>
      <c r="L204" s="38">
        <v>1547.7999999999997</v>
      </c>
      <c r="M204" s="28">
        <v>1519</v>
      </c>
      <c r="N204" s="28">
        <v>1486.15</v>
      </c>
      <c r="O204" s="39">
        <v>1038700</v>
      </c>
      <c r="P204" s="40">
        <v>-4.0195897246350025E-2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44742</v>
      </c>
      <c r="E205" s="37">
        <v>5580.15</v>
      </c>
      <c r="F205" s="37">
        <v>5537.6500000000005</v>
      </c>
      <c r="G205" s="38">
        <v>5475.5500000000011</v>
      </c>
      <c r="H205" s="38">
        <v>5370.9500000000007</v>
      </c>
      <c r="I205" s="38">
        <v>5308.8500000000013</v>
      </c>
      <c r="J205" s="38">
        <v>5642.2500000000009</v>
      </c>
      <c r="K205" s="38">
        <v>5704.3500000000013</v>
      </c>
      <c r="L205" s="38">
        <v>5808.9500000000007</v>
      </c>
      <c r="M205" s="28">
        <v>5599.75</v>
      </c>
      <c r="N205" s="28">
        <v>5433.05</v>
      </c>
      <c r="O205" s="39">
        <v>2994100</v>
      </c>
      <c r="P205" s="40">
        <v>2.6853693668975925E-2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44742</v>
      </c>
      <c r="E206" s="37">
        <v>747.9</v>
      </c>
      <c r="F206" s="37">
        <v>756.80000000000007</v>
      </c>
      <c r="G206" s="38">
        <v>735.60000000000014</v>
      </c>
      <c r="H206" s="38">
        <v>723.30000000000007</v>
      </c>
      <c r="I206" s="38">
        <v>702.10000000000014</v>
      </c>
      <c r="J206" s="38">
        <v>769.10000000000014</v>
      </c>
      <c r="K206" s="38">
        <v>790.30000000000018</v>
      </c>
      <c r="L206" s="38">
        <v>802.60000000000014</v>
      </c>
      <c r="M206" s="28">
        <v>778</v>
      </c>
      <c r="N206" s="28">
        <v>744.5</v>
      </c>
      <c r="O206" s="39">
        <v>20325500</v>
      </c>
      <c r="P206" s="40">
        <v>3.4813687206300882E-2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44742</v>
      </c>
      <c r="E207" s="37">
        <v>316.35000000000002</v>
      </c>
      <c r="F207" s="37">
        <v>317.36666666666673</v>
      </c>
      <c r="G207" s="38">
        <v>312.43333333333345</v>
      </c>
      <c r="H207" s="38">
        <v>308.51666666666671</v>
      </c>
      <c r="I207" s="38">
        <v>303.58333333333343</v>
      </c>
      <c r="J207" s="38">
        <v>321.28333333333347</v>
      </c>
      <c r="K207" s="38">
        <v>326.21666666666675</v>
      </c>
      <c r="L207" s="38">
        <v>330.1333333333335</v>
      </c>
      <c r="M207" s="28">
        <v>322.3</v>
      </c>
      <c r="N207" s="28">
        <v>313.45</v>
      </c>
      <c r="O207" s="39">
        <v>50220000</v>
      </c>
      <c r="P207" s="40">
        <v>-1.2827153346942507E-2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44742</v>
      </c>
      <c r="E208" s="37">
        <v>987.6</v>
      </c>
      <c r="F208" s="37">
        <v>991.70000000000016</v>
      </c>
      <c r="G208" s="38">
        <v>978.95000000000027</v>
      </c>
      <c r="H208" s="38">
        <v>970.30000000000007</v>
      </c>
      <c r="I208" s="38">
        <v>957.55000000000018</v>
      </c>
      <c r="J208" s="38">
        <v>1000.3500000000004</v>
      </c>
      <c r="K208" s="38">
        <v>1013.1000000000001</v>
      </c>
      <c r="L208" s="38">
        <v>1021.7500000000005</v>
      </c>
      <c r="M208" s="28">
        <v>1004.45</v>
      </c>
      <c r="N208" s="28">
        <v>983.05</v>
      </c>
      <c r="O208" s="39">
        <v>3176000</v>
      </c>
      <c r="P208" s="40">
        <v>2.9831387808041506E-2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44742</v>
      </c>
      <c r="E209" s="37">
        <v>1588.05</v>
      </c>
      <c r="F209" s="37">
        <v>1591.4333333333334</v>
      </c>
      <c r="G209" s="38">
        <v>1567.9166666666667</v>
      </c>
      <c r="H209" s="38">
        <v>1547.7833333333333</v>
      </c>
      <c r="I209" s="38">
        <v>1524.2666666666667</v>
      </c>
      <c r="J209" s="38">
        <v>1611.5666666666668</v>
      </c>
      <c r="K209" s="38">
        <v>1635.0833333333333</v>
      </c>
      <c r="L209" s="38">
        <v>1655.2166666666669</v>
      </c>
      <c r="M209" s="28">
        <v>1614.95</v>
      </c>
      <c r="N209" s="28">
        <v>1571.3</v>
      </c>
      <c r="O209" s="39">
        <v>603850</v>
      </c>
      <c r="P209" s="40">
        <v>-1.7970401691331923E-2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44742</v>
      </c>
      <c r="E210" s="37">
        <v>468.7</v>
      </c>
      <c r="F210" s="37">
        <v>469.26666666666665</v>
      </c>
      <c r="G210" s="38">
        <v>465.83333333333331</v>
      </c>
      <c r="H210" s="38">
        <v>462.96666666666664</v>
      </c>
      <c r="I210" s="38">
        <v>459.5333333333333</v>
      </c>
      <c r="J210" s="38">
        <v>472.13333333333333</v>
      </c>
      <c r="K210" s="38">
        <v>475.56666666666672</v>
      </c>
      <c r="L210" s="38">
        <v>478.43333333333334</v>
      </c>
      <c r="M210" s="28">
        <v>472.7</v>
      </c>
      <c r="N210" s="28">
        <v>466.4</v>
      </c>
      <c r="O210" s="39">
        <v>31053800</v>
      </c>
      <c r="P210" s="40">
        <v>1.1913373870086874E-2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44742</v>
      </c>
      <c r="E211" s="37">
        <v>239</v>
      </c>
      <c r="F211" s="37">
        <v>242</v>
      </c>
      <c r="G211" s="38">
        <v>234.9</v>
      </c>
      <c r="H211" s="38">
        <v>230.8</v>
      </c>
      <c r="I211" s="38">
        <v>223.70000000000002</v>
      </c>
      <c r="J211" s="38">
        <v>246.1</v>
      </c>
      <c r="K211" s="38">
        <v>253.20000000000002</v>
      </c>
      <c r="L211" s="38">
        <v>257.29999999999995</v>
      </c>
      <c r="M211" s="28">
        <v>249.1</v>
      </c>
      <c r="N211" s="28">
        <v>237.9</v>
      </c>
      <c r="O211" s="39">
        <v>74139000</v>
      </c>
      <c r="P211" s="40">
        <v>7.2889248835796721E-4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44742</v>
      </c>
      <c r="E212" s="37">
        <v>358.05</v>
      </c>
      <c r="F212" s="37">
        <v>360.25</v>
      </c>
      <c r="G212" s="38">
        <v>353.8</v>
      </c>
      <c r="H212" s="38">
        <v>349.55</v>
      </c>
      <c r="I212" s="38">
        <v>343.1</v>
      </c>
      <c r="J212" s="38">
        <v>364.5</v>
      </c>
      <c r="K212" s="38">
        <v>370.95000000000005</v>
      </c>
      <c r="L212" s="38">
        <v>375.2</v>
      </c>
      <c r="M212" s="28">
        <v>366.7</v>
      </c>
      <c r="N212" s="28">
        <v>356</v>
      </c>
      <c r="O212" s="39">
        <v>12036400</v>
      </c>
      <c r="P212" s="40">
        <v>5.9854354404282912E-4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202" activePane="bottomLeft" state="frozen"/>
      <selection pane="bottomLeft" activeCell="C16" sqref="C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44720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45" t="s">
        <v>16</v>
      </c>
      <c r="B8" s="447"/>
      <c r="C8" s="451" t="s">
        <v>20</v>
      </c>
      <c r="D8" s="451" t="s">
        <v>21</v>
      </c>
      <c r="E8" s="442" t="s">
        <v>22</v>
      </c>
      <c r="F8" s="443"/>
      <c r="G8" s="444"/>
      <c r="H8" s="442" t="s">
        <v>23</v>
      </c>
      <c r="I8" s="443"/>
      <c r="J8" s="444"/>
      <c r="K8" s="23"/>
      <c r="L8" s="50"/>
      <c r="M8" s="50"/>
      <c r="N8" s="1"/>
      <c r="O8" s="1"/>
    </row>
    <row r="9" spans="1:15" ht="36" customHeight="1">
      <c r="A9" s="449"/>
      <c r="B9" s="450"/>
      <c r="C9" s="450"/>
      <c r="D9" s="45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16416.349999999999</v>
      </c>
      <c r="D10" s="32">
        <v>16416.899999999998</v>
      </c>
      <c r="E10" s="32">
        <v>16346.549999999996</v>
      </c>
      <c r="F10" s="32">
        <v>16276.749999999998</v>
      </c>
      <c r="G10" s="32">
        <v>16206.399999999996</v>
      </c>
      <c r="H10" s="32">
        <v>16486.699999999997</v>
      </c>
      <c r="I10" s="32">
        <v>16557.049999999996</v>
      </c>
      <c r="J10" s="32">
        <v>16626.849999999995</v>
      </c>
      <c r="K10" s="34">
        <v>16487.25</v>
      </c>
      <c r="L10" s="34">
        <v>16347.1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34996</v>
      </c>
      <c r="D11" s="37">
        <v>34994.9</v>
      </c>
      <c r="E11" s="37">
        <v>34835.5</v>
      </c>
      <c r="F11" s="37">
        <v>34675</v>
      </c>
      <c r="G11" s="37">
        <v>34515.599999999999</v>
      </c>
      <c r="H11" s="37">
        <v>35155.4</v>
      </c>
      <c r="I11" s="37">
        <v>35314.80000000001</v>
      </c>
      <c r="J11" s="37">
        <v>35475.300000000003</v>
      </c>
      <c r="K11" s="28">
        <v>35154.300000000003</v>
      </c>
      <c r="L11" s="28">
        <v>34834.400000000001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2657.8</v>
      </c>
      <c r="D12" s="37">
        <v>2643.3166666666671</v>
      </c>
      <c r="E12" s="37">
        <v>2623.983333333334</v>
      </c>
      <c r="F12" s="37">
        <v>2590.166666666667</v>
      </c>
      <c r="G12" s="37">
        <v>2570.8333333333339</v>
      </c>
      <c r="H12" s="37">
        <v>2677.1333333333341</v>
      </c>
      <c r="I12" s="37">
        <v>2696.4666666666672</v>
      </c>
      <c r="J12" s="37">
        <v>2730.2833333333342</v>
      </c>
      <c r="K12" s="28">
        <v>2662.65</v>
      </c>
      <c r="L12" s="28">
        <v>2609.5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4821.8500000000004</v>
      </c>
      <c r="D13" s="37">
        <v>4813.3833333333341</v>
      </c>
      <c r="E13" s="37">
        <v>4800.9166666666679</v>
      </c>
      <c r="F13" s="37">
        <v>4779.9833333333336</v>
      </c>
      <c r="G13" s="37">
        <v>4767.5166666666673</v>
      </c>
      <c r="H13" s="37">
        <v>4834.3166666666684</v>
      </c>
      <c r="I13" s="37">
        <v>4846.7833333333338</v>
      </c>
      <c r="J13" s="37">
        <v>4867.716666666669</v>
      </c>
      <c r="K13" s="28">
        <v>4825.8500000000004</v>
      </c>
      <c r="L13" s="28">
        <v>4792.45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29351.7</v>
      </c>
      <c r="D14" s="37">
        <v>29415.383333333331</v>
      </c>
      <c r="E14" s="37">
        <v>29180.216666666664</v>
      </c>
      <c r="F14" s="37">
        <v>29008.733333333334</v>
      </c>
      <c r="G14" s="37">
        <v>28773.566666666666</v>
      </c>
      <c r="H14" s="37">
        <v>29586.866666666661</v>
      </c>
      <c r="I14" s="37">
        <v>29822.033333333333</v>
      </c>
      <c r="J14" s="37">
        <v>29993.516666666659</v>
      </c>
      <c r="K14" s="28">
        <v>29650.55</v>
      </c>
      <c r="L14" s="28">
        <v>29243.9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4114.7</v>
      </c>
      <c r="D15" s="37">
        <v>4099.2</v>
      </c>
      <c r="E15" s="37">
        <v>4073.5</v>
      </c>
      <c r="F15" s="37">
        <v>4032.3</v>
      </c>
      <c r="G15" s="37">
        <v>4006.6000000000004</v>
      </c>
      <c r="H15" s="37">
        <v>4140.3999999999996</v>
      </c>
      <c r="I15" s="37">
        <v>4166.0999999999985</v>
      </c>
      <c r="J15" s="37">
        <v>4207.2999999999993</v>
      </c>
      <c r="K15" s="28">
        <v>4124.8999999999996</v>
      </c>
      <c r="L15" s="28">
        <v>4058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7620.6</v>
      </c>
      <c r="D16" s="37">
        <v>7617.0333333333328</v>
      </c>
      <c r="E16" s="37">
        <v>7581.1666666666661</v>
      </c>
      <c r="F16" s="37">
        <v>7541.7333333333336</v>
      </c>
      <c r="G16" s="37">
        <v>7505.8666666666668</v>
      </c>
      <c r="H16" s="37">
        <v>7656.4666666666653</v>
      </c>
      <c r="I16" s="37">
        <v>7692.3333333333321</v>
      </c>
      <c r="J16" s="37">
        <v>7731.7666666666646</v>
      </c>
      <c r="K16" s="28">
        <v>7652.9</v>
      </c>
      <c r="L16" s="28">
        <v>7577.6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2138.35</v>
      </c>
      <c r="D17" s="37">
        <v>2125.0833333333335</v>
      </c>
      <c r="E17" s="37">
        <v>2101.2666666666669</v>
      </c>
      <c r="F17" s="37">
        <v>2064.1833333333334</v>
      </c>
      <c r="G17" s="37">
        <v>2040.3666666666668</v>
      </c>
      <c r="H17" s="37">
        <v>2162.166666666667</v>
      </c>
      <c r="I17" s="37">
        <v>2185.9833333333336</v>
      </c>
      <c r="J17" s="37">
        <v>2223.0666666666671</v>
      </c>
      <c r="K17" s="28">
        <v>2148.9</v>
      </c>
      <c r="L17" s="28">
        <v>2088</v>
      </c>
      <c r="M17" s="28">
        <v>10.627039999999999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1270.1500000000001</v>
      </c>
      <c r="D18" s="37">
        <v>1270.9833333333333</v>
      </c>
      <c r="E18" s="37">
        <v>1257.3666666666668</v>
      </c>
      <c r="F18" s="37">
        <v>1244.5833333333335</v>
      </c>
      <c r="G18" s="37">
        <v>1230.9666666666669</v>
      </c>
      <c r="H18" s="37">
        <v>1283.7666666666667</v>
      </c>
      <c r="I18" s="37">
        <v>1297.383333333333</v>
      </c>
      <c r="J18" s="37">
        <v>1310.1666666666665</v>
      </c>
      <c r="K18" s="28">
        <v>1284.5999999999999</v>
      </c>
      <c r="L18" s="28">
        <v>1258.2</v>
      </c>
      <c r="M18" s="28">
        <v>8.3669899999999995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704.4</v>
      </c>
      <c r="D19" s="37">
        <v>707.63333333333333</v>
      </c>
      <c r="E19" s="37">
        <v>698.76666666666665</v>
      </c>
      <c r="F19" s="37">
        <v>693.13333333333333</v>
      </c>
      <c r="G19" s="37">
        <v>684.26666666666665</v>
      </c>
      <c r="H19" s="37">
        <v>713.26666666666665</v>
      </c>
      <c r="I19" s="37">
        <v>722.13333333333321</v>
      </c>
      <c r="J19" s="37">
        <v>727.76666666666665</v>
      </c>
      <c r="K19" s="28">
        <v>716.5</v>
      </c>
      <c r="L19" s="28">
        <v>702</v>
      </c>
      <c r="M19" s="28">
        <v>11.339370000000001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2227.5500000000002</v>
      </c>
      <c r="D20" s="37">
        <v>2229.7666666666669</v>
      </c>
      <c r="E20" s="37">
        <v>2204.8333333333339</v>
      </c>
      <c r="F20" s="37">
        <v>2182.1166666666672</v>
      </c>
      <c r="G20" s="37">
        <v>2157.1833333333343</v>
      </c>
      <c r="H20" s="37">
        <v>2252.4833333333336</v>
      </c>
      <c r="I20" s="37">
        <v>2277.416666666667</v>
      </c>
      <c r="J20" s="37">
        <v>2300.1333333333332</v>
      </c>
      <c r="K20" s="28">
        <v>2254.6999999999998</v>
      </c>
      <c r="L20" s="28">
        <v>2207.0500000000002</v>
      </c>
      <c r="M20" s="28">
        <v>20.466760000000001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1829.25</v>
      </c>
      <c r="D21" s="37">
        <v>1826.5</v>
      </c>
      <c r="E21" s="37">
        <v>1779.55</v>
      </c>
      <c r="F21" s="37">
        <v>1729.85</v>
      </c>
      <c r="G21" s="37">
        <v>1682.8999999999999</v>
      </c>
      <c r="H21" s="37">
        <v>1876.2</v>
      </c>
      <c r="I21" s="37">
        <v>1923.1499999999999</v>
      </c>
      <c r="J21" s="37">
        <v>1972.8500000000001</v>
      </c>
      <c r="K21" s="28">
        <v>1873.45</v>
      </c>
      <c r="L21" s="28">
        <v>1776.8</v>
      </c>
      <c r="M21" s="28">
        <v>28.60643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734.55</v>
      </c>
      <c r="D22" s="37">
        <v>730.15</v>
      </c>
      <c r="E22" s="37">
        <v>717.8</v>
      </c>
      <c r="F22" s="37">
        <v>701.05</v>
      </c>
      <c r="G22" s="37">
        <v>688.69999999999993</v>
      </c>
      <c r="H22" s="37">
        <v>746.9</v>
      </c>
      <c r="I22" s="37">
        <v>759.25000000000011</v>
      </c>
      <c r="J22" s="37">
        <v>776</v>
      </c>
      <c r="K22" s="28">
        <v>742.5</v>
      </c>
      <c r="L22" s="28">
        <v>713.4</v>
      </c>
      <c r="M22" s="28">
        <v>24.880749999999999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2498.9499999999998</v>
      </c>
      <c r="D23" s="37">
        <v>2495.1833333333329</v>
      </c>
      <c r="E23" s="37">
        <v>2404.766666666666</v>
      </c>
      <c r="F23" s="37">
        <v>2310.583333333333</v>
      </c>
      <c r="G23" s="37">
        <v>2220.1666666666661</v>
      </c>
      <c r="H23" s="37">
        <v>2589.3666666666659</v>
      </c>
      <c r="I23" s="37">
        <v>2679.7833333333328</v>
      </c>
      <c r="J23" s="37">
        <v>2773.9666666666658</v>
      </c>
      <c r="K23" s="28">
        <v>2585.6</v>
      </c>
      <c r="L23" s="28">
        <v>2401</v>
      </c>
      <c r="M23" s="28">
        <v>4.30802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2046</v>
      </c>
      <c r="D24" s="37">
        <v>2032.0333333333335</v>
      </c>
      <c r="E24" s="37">
        <v>1985.0666666666671</v>
      </c>
      <c r="F24" s="37">
        <v>1924.1333333333334</v>
      </c>
      <c r="G24" s="37">
        <v>1877.166666666667</v>
      </c>
      <c r="H24" s="37">
        <v>2092.9666666666672</v>
      </c>
      <c r="I24" s="37">
        <v>2139.9333333333338</v>
      </c>
      <c r="J24" s="37">
        <v>2200.8666666666672</v>
      </c>
      <c r="K24" s="28">
        <v>2079</v>
      </c>
      <c r="L24" s="28">
        <v>1971.1</v>
      </c>
      <c r="M24" s="28">
        <v>7.5028100000000002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103.3</v>
      </c>
      <c r="D25" s="37">
        <v>103.13333333333333</v>
      </c>
      <c r="E25" s="37">
        <v>102.06666666666665</v>
      </c>
      <c r="F25" s="37">
        <v>100.83333333333333</v>
      </c>
      <c r="G25" s="37">
        <v>99.766666666666652</v>
      </c>
      <c r="H25" s="37">
        <v>104.36666666666665</v>
      </c>
      <c r="I25" s="37">
        <v>105.43333333333331</v>
      </c>
      <c r="J25" s="37">
        <v>106.66666666666664</v>
      </c>
      <c r="K25" s="28">
        <v>104.2</v>
      </c>
      <c r="L25" s="28">
        <v>101.9</v>
      </c>
      <c r="M25" s="28">
        <v>18.128689999999999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264.35000000000002</v>
      </c>
      <c r="D26" s="37">
        <v>264.61666666666662</v>
      </c>
      <c r="E26" s="37">
        <v>261.03333333333325</v>
      </c>
      <c r="F26" s="37">
        <v>257.71666666666664</v>
      </c>
      <c r="G26" s="37">
        <v>254.13333333333327</v>
      </c>
      <c r="H26" s="37">
        <v>267.93333333333322</v>
      </c>
      <c r="I26" s="37">
        <v>271.51666666666659</v>
      </c>
      <c r="J26" s="37">
        <v>274.8333333333332</v>
      </c>
      <c r="K26" s="28">
        <v>268.2</v>
      </c>
      <c r="L26" s="28">
        <v>261.3</v>
      </c>
      <c r="M26" s="28">
        <v>10.50928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1722.15</v>
      </c>
      <c r="D27" s="37">
        <v>1725.3666666666668</v>
      </c>
      <c r="E27" s="37">
        <v>1711.3833333333337</v>
      </c>
      <c r="F27" s="37">
        <v>1700.6166666666668</v>
      </c>
      <c r="G27" s="37">
        <v>1686.6333333333337</v>
      </c>
      <c r="H27" s="37">
        <v>1736.1333333333337</v>
      </c>
      <c r="I27" s="37">
        <v>1750.1166666666668</v>
      </c>
      <c r="J27" s="37">
        <v>1760.8833333333337</v>
      </c>
      <c r="K27" s="28">
        <v>1739.35</v>
      </c>
      <c r="L27" s="28">
        <v>1714.6</v>
      </c>
      <c r="M27" s="28">
        <v>0.16420999999999999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724.6</v>
      </c>
      <c r="D28" s="37">
        <v>723.16666666666663</v>
      </c>
      <c r="E28" s="37">
        <v>716.48333333333323</v>
      </c>
      <c r="F28" s="37">
        <v>708.36666666666656</v>
      </c>
      <c r="G28" s="37">
        <v>701.68333333333317</v>
      </c>
      <c r="H28" s="37">
        <v>731.2833333333333</v>
      </c>
      <c r="I28" s="37">
        <v>737.9666666666667</v>
      </c>
      <c r="J28" s="37">
        <v>746.08333333333337</v>
      </c>
      <c r="K28" s="28">
        <v>729.85</v>
      </c>
      <c r="L28" s="28">
        <v>715.05</v>
      </c>
      <c r="M28" s="28">
        <v>0.87648000000000004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3140.95</v>
      </c>
      <c r="D29" s="37">
        <v>3115.9833333333336</v>
      </c>
      <c r="E29" s="37">
        <v>3085.0166666666673</v>
      </c>
      <c r="F29" s="37">
        <v>3029.0833333333339</v>
      </c>
      <c r="G29" s="37">
        <v>2998.1166666666677</v>
      </c>
      <c r="H29" s="37">
        <v>3171.916666666667</v>
      </c>
      <c r="I29" s="37">
        <v>3202.8833333333332</v>
      </c>
      <c r="J29" s="37">
        <v>3258.8166666666666</v>
      </c>
      <c r="K29" s="28">
        <v>3146.95</v>
      </c>
      <c r="L29" s="28">
        <v>3060.05</v>
      </c>
      <c r="M29" s="28">
        <v>0.68915999999999999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499.3</v>
      </c>
      <c r="D30" s="37">
        <v>499.7833333333333</v>
      </c>
      <c r="E30" s="37">
        <v>495.06666666666661</v>
      </c>
      <c r="F30" s="37">
        <v>490.83333333333331</v>
      </c>
      <c r="G30" s="37">
        <v>486.11666666666662</v>
      </c>
      <c r="H30" s="37">
        <v>504.01666666666659</v>
      </c>
      <c r="I30" s="37">
        <v>508.73333333333329</v>
      </c>
      <c r="J30" s="37">
        <v>512.96666666666658</v>
      </c>
      <c r="K30" s="28">
        <v>504.5</v>
      </c>
      <c r="L30" s="28">
        <v>495.55</v>
      </c>
      <c r="M30" s="28">
        <v>2.3410799999999998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363.35</v>
      </c>
      <c r="D31" s="37">
        <v>364.18333333333334</v>
      </c>
      <c r="E31" s="37">
        <v>360.86666666666667</v>
      </c>
      <c r="F31" s="37">
        <v>358.38333333333333</v>
      </c>
      <c r="G31" s="37">
        <v>355.06666666666666</v>
      </c>
      <c r="H31" s="37">
        <v>366.66666666666669</v>
      </c>
      <c r="I31" s="37">
        <v>369.98333333333341</v>
      </c>
      <c r="J31" s="37">
        <v>372.4666666666667</v>
      </c>
      <c r="K31" s="28">
        <v>367.5</v>
      </c>
      <c r="L31" s="28">
        <v>361.7</v>
      </c>
      <c r="M31" s="28">
        <v>57.080559999999998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3609.3</v>
      </c>
      <c r="D32" s="37">
        <v>3589.3333333333335</v>
      </c>
      <c r="E32" s="37">
        <v>3544.9666666666672</v>
      </c>
      <c r="F32" s="37">
        <v>3480.6333333333337</v>
      </c>
      <c r="G32" s="37">
        <v>3436.2666666666673</v>
      </c>
      <c r="H32" s="37">
        <v>3653.666666666667</v>
      </c>
      <c r="I32" s="37">
        <v>3698.0333333333328</v>
      </c>
      <c r="J32" s="37">
        <v>3762.3666666666668</v>
      </c>
      <c r="K32" s="28">
        <v>3633.7</v>
      </c>
      <c r="L32" s="28">
        <v>3525</v>
      </c>
      <c r="M32" s="28">
        <v>4.9055400000000002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210.9</v>
      </c>
      <c r="D33" s="37">
        <v>211.9</v>
      </c>
      <c r="E33" s="37">
        <v>208.20000000000002</v>
      </c>
      <c r="F33" s="37">
        <v>205.5</v>
      </c>
      <c r="G33" s="37">
        <v>201.8</v>
      </c>
      <c r="H33" s="37">
        <v>214.60000000000002</v>
      </c>
      <c r="I33" s="37">
        <v>218.3</v>
      </c>
      <c r="J33" s="37">
        <v>221.00000000000003</v>
      </c>
      <c r="K33" s="28">
        <v>215.6</v>
      </c>
      <c r="L33" s="28">
        <v>209.2</v>
      </c>
      <c r="M33" s="28">
        <v>19.31353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139.75</v>
      </c>
      <c r="D34" s="37">
        <v>138.68333333333334</v>
      </c>
      <c r="E34" s="37">
        <v>136.81666666666666</v>
      </c>
      <c r="F34" s="37">
        <v>133.88333333333333</v>
      </c>
      <c r="G34" s="37">
        <v>132.01666666666665</v>
      </c>
      <c r="H34" s="37">
        <v>141.61666666666667</v>
      </c>
      <c r="I34" s="37">
        <v>143.48333333333335</v>
      </c>
      <c r="J34" s="37">
        <v>146.41666666666669</v>
      </c>
      <c r="K34" s="28">
        <v>140.55000000000001</v>
      </c>
      <c r="L34" s="28">
        <v>135.75</v>
      </c>
      <c r="M34" s="28">
        <v>111.74088999999999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2744.7</v>
      </c>
      <c r="D35" s="37">
        <v>2759.9</v>
      </c>
      <c r="E35" s="37">
        <v>2715.8</v>
      </c>
      <c r="F35" s="37">
        <v>2686.9</v>
      </c>
      <c r="G35" s="37">
        <v>2642.8</v>
      </c>
      <c r="H35" s="37">
        <v>2788.8</v>
      </c>
      <c r="I35" s="37">
        <v>2832.8999999999996</v>
      </c>
      <c r="J35" s="37">
        <v>2861.8</v>
      </c>
      <c r="K35" s="28">
        <v>2804</v>
      </c>
      <c r="L35" s="28">
        <v>2731</v>
      </c>
      <c r="M35" s="28">
        <v>14.03598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1667.1</v>
      </c>
      <c r="D36" s="37">
        <v>1682.7833333333335</v>
      </c>
      <c r="E36" s="37">
        <v>1644.416666666667</v>
      </c>
      <c r="F36" s="37">
        <v>1621.7333333333333</v>
      </c>
      <c r="G36" s="37">
        <v>1583.3666666666668</v>
      </c>
      <c r="H36" s="37">
        <v>1705.4666666666672</v>
      </c>
      <c r="I36" s="37">
        <v>1743.8333333333335</v>
      </c>
      <c r="J36" s="37">
        <v>1766.5166666666673</v>
      </c>
      <c r="K36" s="28">
        <v>1721.15</v>
      </c>
      <c r="L36" s="28">
        <v>1660.1</v>
      </c>
      <c r="M36" s="28">
        <v>2.21401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516.29999999999995</v>
      </c>
      <c r="D37" s="37">
        <v>517.69999999999993</v>
      </c>
      <c r="E37" s="37">
        <v>510.39999999999986</v>
      </c>
      <c r="F37" s="37">
        <v>504.49999999999994</v>
      </c>
      <c r="G37" s="37">
        <v>497.19999999999987</v>
      </c>
      <c r="H37" s="37">
        <v>523.59999999999991</v>
      </c>
      <c r="I37" s="37">
        <v>530.89999999999986</v>
      </c>
      <c r="J37" s="37">
        <v>536.79999999999984</v>
      </c>
      <c r="K37" s="28">
        <v>525</v>
      </c>
      <c r="L37" s="28">
        <v>511.8</v>
      </c>
      <c r="M37" s="28">
        <v>14.615309999999999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3726.7</v>
      </c>
      <c r="D38" s="37">
        <v>3719.1833333333329</v>
      </c>
      <c r="E38" s="37">
        <v>3659.5666666666657</v>
      </c>
      <c r="F38" s="37">
        <v>3592.4333333333329</v>
      </c>
      <c r="G38" s="37">
        <v>3532.8166666666657</v>
      </c>
      <c r="H38" s="37">
        <v>3786.3166666666657</v>
      </c>
      <c r="I38" s="37">
        <v>3845.9333333333334</v>
      </c>
      <c r="J38" s="37">
        <v>3913.0666666666657</v>
      </c>
      <c r="K38" s="28">
        <v>3778.8</v>
      </c>
      <c r="L38" s="28">
        <v>3652.05</v>
      </c>
      <c r="M38" s="28">
        <v>3.01552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665.85</v>
      </c>
      <c r="D39" s="37">
        <v>668.31666666666661</v>
      </c>
      <c r="E39" s="37">
        <v>658.63333333333321</v>
      </c>
      <c r="F39" s="37">
        <v>651.41666666666663</v>
      </c>
      <c r="G39" s="37">
        <v>641.73333333333323</v>
      </c>
      <c r="H39" s="37">
        <v>675.53333333333319</v>
      </c>
      <c r="I39" s="37">
        <v>685.21666666666658</v>
      </c>
      <c r="J39" s="37">
        <v>692.43333333333317</v>
      </c>
      <c r="K39" s="28">
        <v>678</v>
      </c>
      <c r="L39" s="28">
        <v>661.1</v>
      </c>
      <c r="M39" s="28">
        <v>83.127780000000001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3834.1</v>
      </c>
      <c r="D40" s="37">
        <v>3817.5833333333335</v>
      </c>
      <c r="E40" s="37">
        <v>3781.5166666666669</v>
      </c>
      <c r="F40" s="37">
        <v>3728.9333333333334</v>
      </c>
      <c r="G40" s="37">
        <v>3692.8666666666668</v>
      </c>
      <c r="H40" s="37">
        <v>3870.166666666667</v>
      </c>
      <c r="I40" s="37">
        <v>3906.2333333333336</v>
      </c>
      <c r="J40" s="37">
        <v>3958.8166666666671</v>
      </c>
      <c r="K40" s="28">
        <v>3853.65</v>
      </c>
      <c r="L40" s="28">
        <v>3765</v>
      </c>
      <c r="M40" s="28">
        <v>5.6164399999999999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5878.6</v>
      </c>
      <c r="D41" s="37">
        <v>5900.7333333333327</v>
      </c>
      <c r="E41" s="37">
        <v>5811.5166666666655</v>
      </c>
      <c r="F41" s="37">
        <v>5744.4333333333325</v>
      </c>
      <c r="G41" s="37">
        <v>5655.2166666666653</v>
      </c>
      <c r="H41" s="37">
        <v>5967.8166666666657</v>
      </c>
      <c r="I41" s="37">
        <v>6057.0333333333328</v>
      </c>
      <c r="J41" s="37">
        <v>6124.1166666666659</v>
      </c>
      <c r="K41" s="28">
        <v>5989.95</v>
      </c>
      <c r="L41" s="28">
        <v>5833.65</v>
      </c>
      <c r="M41" s="28">
        <v>8.9698200000000003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12338.7</v>
      </c>
      <c r="D42" s="37">
        <v>12340.333333333334</v>
      </c>
      <c r="E42" s="37">
        <v>12230.716666666667</v>
      </c>
      <c r="F42" s="37">
        <v>12122.733333333334</v>
      </c>
      <c r="G42" s="37">
        <v>12013.116666666667</v>
      </c>
      <c r="H42" s="37">
        <v>12448.316666666668</v>
      </c>
      <c r="I42" s="37">
        <v>12557.933333333332</v>
      </c>
      <c r="J42" s="37">
        <v>12665.916666666668</v>
      </c>
      <c r="K42" s="28">
        <v>12449.95</v>
      </c>
      <c r="L42" s="28">
        <v>12232.35</v>
      </c>
      <c r="M42" s="28">
        <v>1.7654799999999999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4979.8500000000004</v>
      </c>
      <c r="D43" s="37">
        <v>4973.9833333333336</v>
      </c>
      <c r="E43" s="37">
        <v>4937.9666666666672</v>
      </c>
      <c r="F43" s="37">
        <v>4896.0833333333339</v>
      </c>
      <c r="G43" s="37">
        <v>4860.0666666666675</v>
      </c>
      <c r="H43" s="37">
        <v>5015.8666666666668</v>
      </c>
      <c r="I43" s="37">
        <v>5051.8833333333332</v>
      </c>
      <c r="J43" s="37">
        <v>5093.7666666666664</v>
      </c>
      <c r="K43" s="28">
        <v>5010</v>
      </c>
      <c r="L43" s="28">
        <v>4932.1000000000004</v>
      </c>
      <c r="M43" s="28">
        <v>0.84372000000000003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2246.9</v>
      </c>
      <c r="D44" s="37">
        <v>2239.4666666666667</v>
      </c>
      <c r="E44" s="37">
        <v>2212.7333333333336</v>
      </c>
      <c r="F44" s="37">
        <v>2178.5666666666671</v>
      </c>
      <c r="G44" s="37">
        <v>2151.8333333333339</v>
      </c>
      <c r="H44" s="37">
        <v>2273.6333333333332</v>
      </c>
      <c r="I44" s="37">
        <v>2300.3666666666659</v>
      </c>
      <c r="J44" s="37">
        <v>2334.5333333333328</v>
      </c>
      <c r="K44" s="28">
        <v>2266.1999999999998</v>
      </c>
      <c r="L44" s="28">
        <v>2205.3000000000002</v>
      </c>
      <c r="M44" s="28">
        <v>3.2800400000000001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327.85</v>
      </c>
      <c r="D45" s="37">
        <v>326.48333333333335</v>
      </c>
      <c r="E45" s="37">
        <v>324.36666666666667</v>
      </c>
      <c r="F45" s="37">
        <v>320.88333333333333</v>
      </c>
      <c r="G45" s="37">
        <v>318.76666666666665</v>
      </c>
      <c r="H45" s="37">
        <v>329.9666666666667</v>
      </c>
      <c r="I45" s="37">
        <v>332.08333333333337</v>
      </c>
      <c r="J45" s="37">
        <v>335.56666666666672</v>
      </c>
      <c r="K45" s="28">
        <v>328.6</v>
      </c>
      <c r="L45" s="28">
        <v>323</v>
      </c>
      <c r="M45" s="28">
        <v>24.757380000000001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101.9</v>
      </c>
      <c r="D46" s="37">
        <v>102.01666666666667</v>
      </c>
      <c r="E46" s="37">
        <v>100.78333333333333</v>
      </c>
      <c r="F46" s="37">
        <v>99.666666666666671</v>
      </c>
      <c r="G46" s="37">
        <v>98.433333333333337</v>
      </c>
      <c r="H46" s="37">
        <v>103.13333333333333</v>
      </c>
      <c r="I46" s="37">
        <v>104.36666666666665</v>
      </c>
      <c r="J46" s="37">
        <v>105.48333333333332</v>
      </c>
      <c r="K46" s="28">
        <v>103.25</v>
      </c>
      <c r="L46" s="28">
        <v>100.9</v>
      </c>
      <c r="M46" s="28">
        <v>175.22351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46.95</v>
      </c>
      <c r="D47" s="37">
        <v>46.783333333333331</v>
      </c>
      <c r="E47" s="37">
        <v>46.316666666666663</v>
      </c>
      <c r="F47" s="37">
        <v>45.68333333333333</v>
      </c>
      <c r="G47" s="37">
        <v>45.216666666666661</v>
      </c>
      <c r="H47" s="37">
        <v>47.416666666666664</v>
      </c>
      <c r="I47" s="37">
        <v>47.883333333333333</v>
      </c>
      <c r="J47" s="37">
        <v>48.516666666666666</v>
      </c>
      <c r="K47" s="28">
        <v>47.25</v>
      </c>
      <c r="L47" s="28">
        <v>46.15</v>
      </c>
      <c r="M47" s="28">
        <v>12.20243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1785.25</v>
      </c>
      <c r="D48" s="37">
        <v>1793.1666666666667</v>
      </c>
      <c r="E48" s="37">
        <v>1765.1833333333334</v>
      </c>
      <c r="F48" s="37">
        <v>1745.1166666666666</v>
      </c>
      <c r="G48" s="37">
        <v>1717.1333333333332</v>
      </c>
      <c r="H48" s="37">
        <v>1813.2333333333336</v>
      </c>
      <c r="I48" s="37">
        <v>1841.2166666666667</v>
      </c>
      <c r="J48" s="37">
        <v>1861.2833333333338</v>
      </c>
      <c r="K48" s="28">
        <v>1821.15</v>
      </c>
      <c r="L48" s="28">
        <v>1773.1</v>
      </c>
      <c r="M48" s="28">
        <v>3.7121200000000001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580.95000000000005</v>
      </c>
      <c r="D49" s="37">
        <v>582.61666666666667</v>
      </c>
      <c r="E49" s="37">
        <v>573.7833333333333</v>
      </c>
      <c r="F49" s="37">
        <v>566.61666666666667</v>
      </c>
      <c r="G49" s="37">
        <v>557.7833333333333</v>
      </c>
      <c r="H49" s="37">
        <v>589.7833333333333</v>
      </c>
      <c r="I49" s="37">
        <v>598.61666666666656</v>
      </c>
      <c r="J49" s="37">
        <v>605.7833333333333</v>
      </c>
      <c r="K49" s="28">
        <v>591.45000000000005</v>
      </c>
      <c r="L49" s="28">
        <v>575.45000000000005</v>
      </c>
      <c r="M49" s="28">
        <v>9.6020900000000005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245.8</v>
      </c>
      <c r="D50" s="37">
        <v>245.5</v>
      </c>
      <c r="E50" s="37">
        <v>242.45</v>
      </c>
      <c r="F50" s="37">
        <v>239.1</v>
      </c>
      <c r="G50" s="37">
        <v>236.04999999999998</v>
      </c>
      <c r="H50" s="37">
        <v>248.85</v>
      </c>
      <c r="I50" s="37">
        <v>251.9</v>
      </c>
      <c r="J50" s="37">
        <v>255.25</v>
      </c>
      <c r="K50" s="28">
        <v>248.55</v>
      </c>
      <c r="L50" s="28">
        <v>242.15</v>
      </c>
      <c r="M50" s="28">
        <v>94.138099999999994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653.5</v>
      </c>
      <c r="D51" s="37">
        <v>649.51666666666665</v>
      </c>
      <c r="E51" s="37">
        <v>642.98333333333335</v>
      </c>
      <c r="F51" s="37">
        <v>632.4666666666667</v>
      </c>
      <c r="G51" s="37">
        <v>625.93333333333339</v>
      </c>
      <c r="H51" s="37">
        <v>660.0333333333333</v>
      </c>
      <c r="I51" s="37">
        <v>666.56666666666661</v>
      </c>
      <c r="J51" s="37">
        <v>677.08333333333326</v>
      </c>
      <c r="K51" s="28">
        <v>656.05</v>
      </c>
      <c r="L51" s="28">
        <v>639</v>
      </c>
      <c r="M51" s="28">
        <v>14.867470000000001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50.5</v>
      </c>
      <c r="D52" s="37">
        <v>50.65</v>
      </c>
      <c r="E52" s="37">
        <v>49.949999999999996</v>
      </c>
      <c r="F52" s="37">
        <v>49.4</v>
      </c>
      <c r="G52" s="37">
        <v>48.699999999999996</v>
      </c>
      <c r="H52" s="37">
        <v>51.199999999999996</v>
      </c>
      <c r="I52" s="37">
        <v>51.9</v>
      </c>
      <c r="J52" s="37">
        <v>52.449999999999996</v>
      </c>
      <c r="K52" s="28">
        <v>51.35</v>
      </c>
      <c r="L52" s="28">
        <v>50.1</v>
      </c>
      <c r="M52" s="28">
        <v>124.61144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320.25</v>
      </c>
      <c r="D53" s="37">
        <v>319.95</v>
      </c>
      <c r="E53" s="37">
        <v>317.29999999999995</v>
      </c>
      <c r="F53" s="37">
        <v>314.34999999999997</v>
      </c>
      <c r="G53" s="37">
        <v>311.69999999999993</v>
      </c>
      <c r="H53" s="37">
        <v>322.89999999999998</v>
      </c>
      <c r="I53" s="37">
        <v>325.54999999999995</v>
      </c>
      <c r="J53" s="37">
        <v>328.5</v>
      </c>
      <c r="K53" s="28">
        <v>322.60000000000002</v>
      </c>
      <c r="L53" s="28">
        <v>317</v>
      </c>
      <c r="M53" s="28">
        <v>39.550759999999997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685.3</v>
      </c>
      <c r="D54" s="37">
        <v>681.94999999999993</v>
      </c>
      <c r="E54" s="37">
        <v>676.64999999999986</v>
      </c>
      <c r="F54" s="37">
        <v>667.99999999999989</v>
      </c>
      <c r="G54" s="37">
        <v>662.69999999999982</v>
      </c>
      <c r="H54" s="37">
        <v>690.59999999999991</v>
      </c>
      <c r="I54" s="37">
        <v>695.89999999999986</v>
      </c>
      <c r="J54" s="37">
        <v>704.55</v>
      </c>
      <c r="K54" s="28">
        <v>687.25</v>
      </c>
      <c r="L54" s="28">
        <v>673.3</v>
      </c>
      <c r="M54" s="28">
        <v>83.499030000000005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316.75</v>
      </c>
      <c r="D55" s="37">
        <v>316.95</v>
      </c>
      <c r="E55" s="37">
        <v>314.04999999999995</v>
      </c>
      <c r="F55" s="37">
        <v>311.34999999999997</v>
      </c>
      <c r="G55" s="37">
        <v>308.44999999999993</v>
      </c>
      <c r="H55" s="37">
        <v>319.64999999999998</v>
      </c>
      <c r="I55" s="37">
        <v>322.54999999999995</v>
      </c>
      <c r="J55" s="37">
        <v>325.25</v>
      </c>
      <c r="K55" s="28">
        <v>319.85000000000002</v>
      </c>
      <c r="L55" s="28">
        <v>314.25</v>
      </c>
      <c r="M55" s="28">
        <v>16.288900000000002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14121.55</v>
      </c>
      <c r="D56" s="37">
        <v>14160</v>
      </c>
      <c r="E56" s="37">
        <v>13977.25</v>
      </c>
      <c r="F56" s="37">
        <v>13832.95</v>
      </c>
      <c r="G56" s="37">
        <v>13650.2</v>
      </c>
      <c r="H56" s="37">
        <v>14304.3</v>
      </c>
      <c r="I56" s="37">
        <v>14487.05</v>
      </c>
      <c r="J56" s="37">
        <v>14631.349999999999</v>
      </c>
      <c r="K56" s="28">
        <v>14342.75</v>
      </c>
      <c r="L56" s="28">
        <v>14015.7</v>
      </c>
      <c r="M56" s="28">
        <v>0.10559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3383.45</v>
      </c>
      <c r="D57" s="37">
        <v>3405.4500000000003</v>
      </c>
      <c r="E57" s="37">
        <v>3332.0000000000005</v>
      </c>
      <c r="F57" s="37">
        <v>3280.55</v>
      </c>
      <c r="G57" s="37">
        <v>3207.1000000000004</v>
      </c>
      <c r="H57" s="37">
        <v>3456.9000000000005</v>
      </c>
      <c r="I57" s="37">
        <v>3530.3500000000004</v>
      </c>
      <c r="J57" s="37">
        <v>3581.8000000000006</v>
      </c>
      <c r="K57" s="28">
        <v>3478.9</v>
      </c>
      <c r="L57" s="28">
        <v>3354</v>
      </c>
      <c r="M57" s="28">
        <v>3.3801800000000002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661.65</v>
      </c>
      <c r="D58" s="37">
        <v>660.69999999999993</v>
      </c>
      <c r="E58" s="37">
        <v>653.94999999999982</v>
      </c>
      <c r="F58" s="37">
        <v>646.24999999999989</v>
      </c>
      <c r="G58" s="37">
        <v>639.49999999999977</v>
      </c>
      <c r="H58" s="37">
        <v>668.39999999999986</v>
      </c>
      <c r="I58" s="37">
        <v>675.15000000000009</v>
      </c>
      <c r="J58" s="37">
        <v>682.84999999999991</v>
      </c>
      <c r="K58" s="28">
        <v>667.45</v>
      </c>
      <c r="L58" s="28">
        <v>653</v>
      </c>
      <c r="M58" s="28">
        <v>2.0275500000000002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209.05</v>
      </c>
      <c r="D59" s="37">
        <v>209.88333333333333</v>
      </c>
      <c r="E59" s="37">
        <v>206.51666666666665</v>
      </c>
      <c r="F59" s="37">
        <v>203.98333333333332</v>
      </c>
      <c r="G59" s="37">
        <v>200.61666666666665</v>
      </c>
      <c r="H59" s="37">
        <v>212.41666666666666</v>
      </c>
      <c r="I59" s="37">
        <v>215.78333333333333</v>
      </c>
      <c r="J59" s="37">
        <v>218.31666666666666</v>
      </c>
      <c r="K59" s="28">
        <v>213.25</v>
      </c>
      <c r="L59" s="28">
        <v>207.35</v>
      </c>
      <c r="M59" s="28">
        <v>82.178749999999994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106.55</v>
      </c>
      <c r="D60" s="37">
        <v>106.95</v>
      </c>
      <c r="E60" s="37">
        <v>105.9</v>
      </c>
      <c r="F60" s="37">
        <v>105.25</v>
      </c>
      <c r="G60" s="37">
        <v>104.2</v>
      </c>
      <c r="H60" s="37">
        <v>107.60000000000001</v>
      </c>
      <c r="I60" s="37">
        <v>108.64999999999999</v>
      </c>
      <c r="J60" s="37">
        <v>109.30000000000001</v>
      </c>
      <c r="K60" s="28">
        <v>108</v>
      </c>
      <c r="L60" s="28">
        <v>106.3</v>
      </c>
      <c r="M60" s="28">
        <v>2.86199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659.8</v>
      </c>
      <c r="D61" s="37">
        <v>655.44999999999993</v>
      </c>
      <c r="E61" s="37">
        <v>649.34999999999991</v>
      </c>
      <c r="F61" s="37">
        <v>638.9</v>
      </c>
      <c r="G61" s="37">
        <v>632.79999999999995</v>
      </c>
      <c r="H61" s="37">
        <v>665.89999999999986</v>
      </c>
      <c r="I61" s="37">
        <v>672</v>
      </c>
      <c r="J61" s="37">
        <v>682.44999999999982</v>
      </c>
      <c r="K61" s="28">
        <v>661.55</v>
      </c>
      <c r="L61" s="28">
        <v>645</v>
      </c>
      <c r="M61" s="28">
        <v>13.064640000000001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972.75</v>
      </c>
      <c r="D62" s="37">
        <v>971.4666666666667</v>
      </c>
      <c r="E62" s="37">
        <v>963.28333333333342</v>
      </c>
      <c r="F62" s="37">
        <v>953.81666666666672</v>
      </c>
      <c r="G62" s="37">
        <v>945.63333333333344</v>
      </c>
      <c r="H62" s="37">
        <v>980.93333333333339</v>
      </c>
      <c r="I62" s="37">
        <v>989.11666666666679</v>
      </c>
      <c r="J62" s="37">
        <v>998.58333333333337</v>
      </c>
      <c r="K62" s="28">
        <v>979.65</v>
      </c>
      <c r="L62" s="28">
        <v>962</v>
      </c>
      <c r="M62" s="28">
        <v>17.59986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140.75</v>
      </c>
      <c r="D63" s="37">
        <v>139.78333333333333</v>
      </c>
      <c r="E63" s="37">
        <v>138.46666666666667</v>
      </c>
      <c r="F63" s="37">
        <v>136.18333333333334</v>
      </c>
      <c r="G63" s="37">
        <v>134.86666666666667</v>
      </c>
      <c r="H63" s="37">
        <v>142.06666666666666</v>
      </c>
      <c r="I63" s="37">
        <v>143.38333333333333</v>
      </c>
      <c r="J63" s="37">
        <v>145.66666666666666</v>
      </c>
      <c r="K63" s="28">
        <v>141.1</v>
      </c>
      <c r="L63" s="28">
        <v>137.5</v>
      </c>
      <c r="M63" s="28">
        <v>12.50695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197.55</v>
      </c>
      <c r="D64" s="37">
        <v>197.03333333333333</v>
      </c>
      <c r="E64" s="37">
        <v>194.11666666666667</v>
      </c>
      <c r="F64" s="37">
        <v>190.68333333333334</v>
      </c>
      <c r="G64" s="37">
        <v>187.76666666666668</v>
      </c>
      <c r="H64" s="37">
        <v>200.46666666666667</v>
      </c>
      <c r="I64" s="37">
        <v>203.38333333333335</v>
      </c>
      <c r="J64" s="37">
        <v>206.81666666666666</v>
      </c>
      <c r="K64" s="28">
        <v>199.95</v>
      </c>
      <c r="L64" s="28">
        <v>193.6</v>
      </c>
      <c r="M64" s="28">
        <v>129.61285000000001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3550.35</v>
      </c>
      <c r="D65" s="37">
        <v>3574.2833333333328</v>
      </c>
      <c r="E65" s="37">
        <v>3508.6166666666659</v>
      </c>
      <c r="F65" s="37">
        <v>3466.8833333333332</v>
      </c>
      <c r="G65" s="37">
        <v>3401.2166666666662</v>
      </c>
      <c r="H65" s="37">
        <v>3616.0166666666655</v>
      </c>
      <c r="I65" s="37">
        <v>3681.6833333333325</v>
      </c>
      <c r="J65" s="37">
        <v>3723.4166666666652</v>
      </c>
      <c r="K65" s="28">
        <v>3639.95</v>
      </c>
      <c r="L65" s="28">
        <v>3532.55</v>
      </c>
      <c r="M65" s="28">
        <v>2.88049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1518.2</v>
      </c>
      <c r="D66" s="37">
        <v>1516.0666666666666</v>
      </c>
      <c r="E66" s="37">
        <v>1502.1333333333332</v>
      </c>
      <c r="F66" s="37">
        <v>1486.0666666666666</v>
      </c>
      <c r="G66" s="37">
        <v>1472.1333333333332</v>
      </c>
      <c r="H66" s="37">
        <v>1532.1333333333332</v>
      </c>
      <c r="I66" s="37">
        <v>1546.0666666666666</v>
      </c>
      <c r="J66" s="37">
        <v>1562.1333333333332</v>
      </c>
      <c r="K66" s="28">
        <v>1530</v>
      </c>
      <c r="L66" s="28">
        <v>1500</v>
      </c>
      <c r="M66" s="28">
        <v>1.99634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626.20000000000005</v>
      </c>
      <c r="D67" s="37">
        <v>628.4</v>
      </c>
      <c r="E67" s="37">
        <v>621.79999999999995</v>
      </c>
      <c r="F67" s="37">
        <v>617.4</v>
      </c>
      <c r="G67" s="37">
        <v>610.79999999999995</v>
      </c>
      <c r="H67" s="37">
        <v>632.79999999999995</v>
      </c>
      <c r="I67" s="37">
        <v>639.40000000000009</v>
      </c>
      <c r="J67" s="37">
        <v>643.79999999999995</v>
      </c>
      <c r="K67" s="28">
        <v>635</v>
      </c>
      <c r="L67" s="28">
        <v>624</v>
      </c>
      <c r="M67" s="28">
        <v>8.3870100000000001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942.1</v>
      </c>
      <c r="D68" s="37">
        <v>948.79999999999984</v>
      </c>
      <c r="E68" s="37">
        <v>930.59999999999968</v>
      </c>
      <c r="F68" s="37">
        <v>919.0999999999998</v>
      </c>
      <c r="G68" s="37">
        <v>900.89999999999964</v>
      </c>
      <c r="H68" s="37">
        <v>960.29999999999973</v>
      </c>
      <c r="I68" s="37">
        <v>978.49999999999977</v>
      </c>
      <c r="J68" s="37">
        <v>989.99999999999977</v>
      </c>
      <c r="K68" s="28">
        <v>967</v>
      </c>
      <c r="L68" s="28">
        <v>937.3</v>
      </c>
      <c r="M68" s="28">
        <v>2.8412899999999999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359.5</v>
      </c>
      <c r="D69" s="37">
        <v>359.59999999999997</v>
      </c>
      <c r="E69" s="37">
        <v>355.39999999999992</v>
      </c>
      <c r="F69" s="37">
        <v>351.29999999999995</v>
      </c>
      <c r="G69" s="37">
        <v>347.09999999999991</v>
      </c>
      <c r="H69" s="37">
        <v>363.69999999999993</v>
      </c>
      <c r="I69" s="37">
        <v>367.9</v>
      </c>
      <c r="J69" s="37">
        <v>371.99999999999994</v>
      </c>
      <c r="K69" s="28">
        <v>363.8</v>
      </c>
      <c r="L69" s="28">
        <v>355.5</v>
      </c>
      <c r="M69" s="28">
        <v>4.3056900000000002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1010.2</v>
      </c>
      <c r="D70" s="37">
        <v>1008.1666666666666</v>
      </c>
      <c r="E70" s="37">
        <v>1001.8333333333333</v>
      </c>
      <c r="F70" s="37">
        <v>993.46666666666658</v>
      </c>
      <c r="G70" s="37">
        <v>987.13333333333321</v>
      </c>
      <c r="H70" s="37">
        <v>1016.5333333333333</v>
      </c>
      <c r="I70" s="37">
        <v>1022.8666666666666</v>
      </c>
      <c r="J70" s="37">
        <v>1031.2333333333333</v>
      </c>
      <c r="K70" s="28">
        <v>1014.5</v>
      </c>
      <c r="L70" s="28">
        <v>999.8</v>
      </c>
      <c r="M70" s="28">
        <v>1.5403100000000001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318.75</v>
      </c>
      <c r="D71" s="37">
        <v>319.88333333333333</v>
      </c>
      <c r="E71" s="37">
        <v>313.96666666666664</v>
      </c>
      <c r="F71" s="37">
        <v>309.18333333333334</v>
      </c>
      <c r="G71" s="37">
        <v>303.26666666666665</v>
      </c>
      <c r="H71" s="37">
        <v>324.66666666666663</v>
      </c>
      <c r="I71" s="37">
        <v>330.58333333333337</v>
      </c>
      <c r="J71" s="37">
        <v>335.36666666666662</v>
      </c>
      <c r="K71" s="28">
        <v>325.8</v>
      </c>
      <c r="L71" s="28">
        <v>315.10000000000002</v>
      </c>
      <c r="M71" s="28">
        <v>50.978639999999999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501.25</v>
      </c>
      <c r="D72" s="37">
        <v>501.95</v>
      </c>
      <c r="E72" s="37">
        <v>496</v>
      </c>
      <c r="F72" s="37">
        <v>490.75</v>
      </c>
      <c r="G72" s="37">
        <v>484.8</v>
      </c>
      <c r="H72" s="37">
        <v>507.2</v>
      </c>
      <c r="I72" s="37">
        <v>513.14999999999986</v>
      </c>
      <c r="J72" s="37">
        <v>518.4</v>
      </c>
      <c r="K72" s="28">
        <v>507.9</v>
      </c>
      <c r="L72" s="28">
        <v>496.7</v>
      </c>
      <c r="M72" s="28">
        <v>12.136839999999999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1237.75</v>
      </c>
      <c r="D73" s="37">
        <v>1247.2666666666667</v>
      </c>
      <c r="E73" s="37">
        <v>1218.5833333333333</v>
      </c>
      <c r="F73" s="37">
        <v>1199.4166666666665</v>
      </c>
      <c r="G73" s="37">
        <v>1170.7333333333331</v>
      </c>
      <c r="H73" s="37">
        <v>1266.4333333333334</v>
      </c>
      <c r="I73" s="37">
        <v>1295.1166666666668</v>
      </c>
      <c r="J73" s="37">
        <v>1314.2833333333335</v>
      </c>
      <c r="K73" s="28">
        <v>1275.95</v>
      </c>
      <c r="L73" s="28">
        <v>1228.0999999999999</v>
      </c>
      <c r="M73" s="28">
        <v>7.4599500000000001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1889.9</v>
      </c>
      <c r="D74" s="37">
        <v>1897.3</v>
      </c>
      <c r="E74" s="37">
        <v>1862.6</v>
      </c>
      <c r="F74" s="37">
        <v>1835.3</v>
      </c>
      <c r="G74" s="37">
        <v>1800.6</v>
      </c>
      <c r="H74" s="37">
        <v>1924.6</v>
      </c>
      <c r="I74" s="37">
        <v>1959.3000000000002</v>
      </c>
      <c r="J74" s="37">
        <v>1986.6</v>
      </c>
      <c r="K74" s="28">
        <v>1932</v>
      </c>
      <c r="L74" s="28">
        <v>1870</v>
      </c>
      <c r="M74" s="28">
        <v>7.7154999999999996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44.95</v>
      </c>
      <c r="D75" s="37">
        <v>44.683333333333337</v>
      </c>
      <c r="E75" s="37">
        <v>43.466666666666676</v>
      </c>
      <c r="F75" s="37">
        <v>41.983333333333341</v>
      </c>
      <c r="G75" s="37">
        <v>40.76666666666668</v>
      </c>
      <c r="H75" s="37">
        <v>46.166666666666671</v>
      </c>
      <c r="I75" s="37">
        <v>47.38333333333334</v>
      </c>
      <c r="J75" s="37">
        <v>48.866666666666667</v>
      </c>
      <c r="K75" s="28">
        <v>45.9</v>
      </c>
      <c r="L75" s="28">
        <v>43.2</v>
      </c>
      <c r="M75" s="28">
        <v>21.48724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3501.25</v>
      </c>
      <c r="D76" s="37">
        <v>3489.0666666666671</v>
      </c>
      <c r="E76" s="37">
        <v>3462.2833333333342</v>
      </c>
      <c r="F76" s="37">
        <v>3423.3166666666671</v>
      </c>
      <c r="G76" s="37">
        <v>3396.5333333333342</v>
      </c>
      <c r="H76" s="37">
        <v>3528.0333333333342</v>
      </c>
      <c r="I76" s="37">
        <v>3554.8166666666671</v>
      </c>
      <c r="J76" s="37">
        <v>3593.7833333333342</v>
      </c>
      <c r="K76" s="28">
        <v>3515.85</v>
      </c>
      <c r="L76" s="28">
        <v>3450.1</v>
      </c>
      <c r="M76" s="28">
        <v>4.1499699999999997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3617.6</v>
      </c>
      <c r="D77" s="37">
        <v>3619.2999999999997</v>
      </c>
      <c r="E77" s="37">
        <v>3568.6499999999996</v>
      </c>
      <c r="F77" s="37">
        <v>3519.7</v>
      </c>
      <c r="G77" s="37">
        <v>3469.0499999999997</v>
      </c>
      <c r="H77" s="37">
        <v>3668.2499999999995</v>
      </c>
      <c r="I77" s="37">
        <v>3718.9</v>
      </c>
      <c r="J77" s="37">
        <v>3767.8499999999995</v>
      </c>
      <c r="K77" s="28">
        <v>3669.95</v>
      </c>
      <c r="L77" s="28">
        <v>3570.35</v>
      </c>
      <c r="M77" s="28">
        <v>2.4443800000000002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2116.1</v>
      </c>
      <c r="D78" s="37">
        <v>2133.3833333333337</v>
      </c>
      <c r="E78" s="37">
        <v>2088.7666666666673</v>
      </c>
      <c r="F78" s="37">
        <v>2061.4333333333338</v>
      </c>
      <c r="G78" s="37">
        <v>2016.8166666666675</v>
      </c>
      <c r="H78" s="37">
        <v>2160.7166666666672</v>
      </c>
      <c r="I78" s="37">
        <v>2205.333333333333</v>
      </c>
      <c r="J78" s="37">
        <v>2232.666666666667</v>
      </c>
      <c r="K78" s="28">
        <v>2178</v>
      </c>
      <c r="L78" s="28">
        <v>2106.0500000000002</v>
      </c>
      <c r="M78" s="28">
        <v>2.0551599999999999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4143.95</v>
      </c>
      <c r="D79" s="37">
        <v>4174.2166666666672</v>
      </c>
      <c r="E79" s="37">
        <v>4073.4333333333343</v>
      </c>
      <c r="F79" s="37">
        <v>4002.916666666667</v>
      </c>
      <c r="G79" s="37">
        <v>3902.1333333333341</v>
      </c>
      <c r="H79" s="37">
        <v>4244.7333333333345</v>
      </c>
      <c r="I79" s="37">
        <v>4345.5166666666673</v>
      </c>
      <c r="J79" s="37">
        <v>4416.0333333333347</v>
      </c>
      <c r="K79" s="28">
        <v>4275</v>
      </c>
      <c r="L79" s="28">
        <v>4103.7</v>
      </c>
      <c r="M79" s="28">
        <v>7.2100299999999997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2647.9</v>
      </c>
      <c r="D80" s="37">
        <v>2638.4333333333338</v>
      </c>
      <c r="E80" s="37">
        <v>2620.0666666666675</v>
      </c>
      <c r="F80" s="37">
        <v>2592.2333333333336</v>
      </c>
      <c r="G80" s="37">
        <v>2573.8666666666672</v>
      </c>
      <c r="H80" s="37">
        <v>2666.2666666666678</v>
      </c>
      <c r="I80" s="37">
        <v>2684.6333333333337</v>
      </c>
      <c r="J80" s="37">
        <v>2712.4666666666681</v>
      </c>
      <c r="K80" s="28">
        <v>2656.8</v>
      </c>
      <c r="L80" s="28">
        <v>2610.6</v>
      </c>
      <c r="M80" s="28">
        <v>4.5393600000000003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417.8</v>
      </c>
      <c r="D81" s="37">
        <v>418.05</v>
      </c>
      <c r="E81" s="37">
        <v>414.20000000000005</v>
      </c>
      <c r="F81" s="37">
        <v>410.6</v>
      </c>
      <c r="G81" s="37">
        <v>406.75000000000006</v>
      </c>
      <c r="H81" s="37">
        <v>421.65000000000003</v>
      </c>
      <c r="I81" s="37">
        <v>425.50000000000006</v>
      </c>
      <c r="J81" s="37">
        <v>429.1</v>
      </c>
      <c r="K81" s="28">
        <v>421.9</v>
      </c>
      <c r="L81" s="28">
        <v>414.45</v>
      </c>
      <c r="M81" s="28">
        <v>0.81166000000000005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1279.25</v>
      </c>
      <c r="D82" s="37">
        <v>1273.9166666666667</v>
      </c>
      <c r="E82" s="37">
        <v>1262.7333333333336</v>
      </c>
      <c r="F82" s="37">
        <v>1246.2166666666669</v>
      </c>
      <c r="G82" s="37">
        <v>1235.0333333333338</v>
      </c>
      <c r="H82" s="37">
        <v>1290.4333333333334</v>
      </c>
      <c r="I82" s="37">
        <v>1301.6166666666663</v>
      </c>
      <c r="J82" s="37">
        <v>1318.1333333333332</v>
      </c>
      <c r="K82" s="28">
        <v>1285.0999999999999</v>
      </c>
      <c r="L82" s="28">
        <v>1257.4000000000001</v>
      </c>
      <c r="M82" s="28">
        <v>1.3944399999999999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1601.45</v>
      </c>
      <c r="D83" s="37">
        <v>1596.3500000000001</v>
      </c>
      <c r="E83" s="37">
        <v>1582.9000000000003</v>
      </c>
      <c r="F83" s="37">
        <v>1564.3500000000001</v>
      </c>
      <c r="G83" s="37">
        <v>1550.9000000000003</v>
      </c>
      <c r="H83" s="37">
        <v>1614.9000000000003</v>
      </c>
      <c r="I83" s="37">
        <v>1628.3500000000001</v>
      </c>
      <c r="J83" s="37">
        <v>1646.9000000000003</v>
      </c>
      <c r="K83" s="28">
        <v>1609.8</v>
      </c>
      <c r="L83" s="28">
        <v>1577.8</v>
      </c>
      <c r="M83" s="28">
        <v>2.3049300000000001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148.25</v>
      </c>
      <c r="D84" s="37">
        <v>147.61666666666667</v>
      </c>
      <c r="E84" s="37">
        <v>146.03333333333336</v>
      </c>
      <c r="F84" s="37">
        <v>143.81666666666669</v>
      </c>
      <c r="G84" s="37">
        <v>142.23333333333338</v>
      </c>
      <c r="H84" s="37">
        <v>149.83333333333334</v>
      </c>
      <c r="I84" s="37">
        <v>151.41666666666666</v>
      </c>
      <c r="J84" s="37">
        <v>153.63333333333333</v>
      </c>
      <c r="K84" s="28">
        <v>149.19999999999999</v>
      </c>
      <c r="L84" s="28">
        <v>145.4</v>
      </c>
      <c r="M84" s="28">
        <v>14.573740000000001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91.15</v>
      </c>
      <c r="D85" s="37">
        <v>90.833333333333329</v>
      </c>
      <c r="E85" s="37">
        <v>90.216666666666654</v>
      </c>
      <c r="F85" s="37">
        <v>89.283333333333331</v>
      </c>
      <c r="G85" s="37">
        <v>88.666666666666657</v>
      </c>
      <c r="H85" s="37">
        <v>91.766666666666652</v>
      </c>
      <c r="I85" s="37">
        <v>92.383333333333326</v>
      </c>
      <c r="J85" s="37">
        <v>93.316666666666649</v>
      </c>
      <c r="K85" s="28">
        <v>91.45</v>
      </c>
      <c r="L85" s="28">
        <v>89.9</v>
      </c>
      <c r="M85" s="28">
        <v>91.948890000000006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241.2</v>
      </c>
      <c r="D86" s="37">
        <v>241.19999999999996</v>
      </c>
      <c r="E86" s="37">
        <v>239.54999999999993</v>
      </c>
      <c r="F86" s="37">
        <v>237.89999999999998</v>
      </c>
      <c r="G86" s="37">
        <v>236.24999999999994</v>
      </c>
      <c r="H86" s="37">
        <v>242.84999999999991</v>
      </c>
      <c r="I86" s="37">
        <v>244.49999999999994</v>
      </c>
      <c r="J86" s="37">
        <v>246.14999999999989</v>
      </c>
      <c r="K86" s="28">
        <v>242.85</v>
      </c>
      <c r="L86" s="28">
        <v>239.55</v>
      </c>
      <c r="M86" s="28">
        <v>6.4528400000000001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151</v>
      </c>
      <c r="D87" s="37">
        <v>150.81666666666666</v>
      </c>
      <c r="E87" s="37">
        <v>148.43333333333334</v>
      </c>
      <c r="F87" s="37">
        <v>145.86666666666667</v>
      </c>
      <c r="G87" s="37">
        <v>143.48333333333335</v>
      </c>
      <c r="H87" s="37">
        <v>153.38333333333333</v>
      </c>
      <c r="I87" s="37">
        <v>155.76666666666665</v>
      </c>
      <c r="J87" s="37">
        <v>158.33333333333331</v>
      </c>
      <c r="K87" s="28">
        <v>153.19999999999999</v>
      </c>
      <c r="L87" s="28">
        <v>148.25</v>
      </c>
      <c r="M87" s="28">
        <v>127.55092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36.75</v>
      </c>
      <c r="D88" s="37">
        <v>36.85</v>
      </c>
      <c r="E88" s="37">
        <v>36.25</v>
      </c>
      <c r="F88" s="37">
        <v>35.75</v>
      </c>
      <c r="G88" s="37">
        <v>35.15</v>
      </c>
      <c r="H88" s="37">
        <v>37.35</v>
      </c>
      <c r="I88" s="37">
        <v>37.95000000000001</v>
      </c>
      <c r="J88" s="37">
        <v>38.450000000000003</v>
      </c>
      <c r="K88" s="28">
        <v>37.450000000000003</v>
      </c>
      <c r="L88" s="28">
        <v>36.35</v>
      </c>
      <c r="M88" s="28">
        <v>48.93891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2814.8</v>
      </c>
      <c r="D89" s="37">
        <v>2809.8666666666668</v>
      </c>
      <c r="E89" s="37">
        <v>2779.9333333333334</v>
      </c>
      <c r="F89" s="37">
        <v>2745.0666666666666</v>
      </c>
      <c r="G89" s="37">
        <v>2715.1333333333332</v>
      </c>
      <c r="H89" s="37">
        <v>2844.7333333333336</v>
      </c>
      <c r="I89" s="37">
        <v>2874.666666666667</v>
      </c>
      <c r="J89" s="37">
        <v>2909.5333333333338</v>
      </c>
      <c r="K89" s="28">
        <v>2839.8</v>
      </c>
      <c r="L89" s="28">
        <v>2775</v>
      </c>
      <c r="M89" s="28">
        <v>1.3279700000000001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380.1</v>
      </c>
      <c r="D90" s="37">
        <v>383.5</v>
      </c>
      <c r="E90" s="37">
        <v>374.6</v>
      </c>
      <c r="F90" s="37">
        <v>369.1</v>
      </c>
      <c r="G90" s="37">
        <v>360.20000000000005</v>
      </c>
      <c r="H90" s="37">
        <v>389</v>
      </c>
      <c r="I90" s="37">
        <v>397.9</v>
      </c>
      <c r="J90" s="37">
        <v>403.4</v>
      </c>
      <c r="K90" s="28">
        <v>392.4</v>
      </c>
      <c r="L90" s="28">
        <v>378</v>
      </c>
      <c r="M90" s="28">
        <v>9.5383099999999992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749.8</v>
      </c>
      <c r="D91" s="37">
        <v>749.93333333333339</v>
      </c>
      <c r="E91" s="37">
        <v>744.86666666666679</v>
      </c>
      <c r="F91" s="37">
        <v>739.93333333333339</v>
      </c>
      <c r="G91" s="37">
        <v>734.86666666666679</v>
      </c>
      <c r="H91" s="37">
        <v>754.86666666666679</v>
      </c>
      <c r="I91" s="37">
        <v>759.93333333333339</v>
      </c>
      <c r="J91" s="37">
        <v>764.86666666666679</v>
      </c>
      <c r="K91" s="28">
        <v>755</v>
      </c>
      <c r="L91" s="28">
        <v>745</v>
      </c>
      <c r="M91" s="28">
        <v>10.436059999999999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473.8</v>
      </c>
      <c r="D92" s="37">
        <v>475.5</v>
      </c>
      <c r="E92" s="37">
        <v>469.3</v>
      </c>
      <c r="F92" s="37">
        <v>464.8</v>
      </c>
      <c r="G92" s="37">
        <v>458.6</v>
      </c>
      <c r="H92" s="37">
        <v>480</v>
      </c>
      <c r="I92" s="37">
        <v>486.20000000000005</v>
      </c>
      <c r="J92" s="37">
        <v>490.7</v>
      </c>
      <c r="K92" s="28">
        <v>481.7</v>
      </c>
      <c r="L92" s="28">
        <v>471</v>
      </c>
      <c r="M92" s="28">
        <v>0.39304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1325.1</v>
      </c>
      <c r="D93" s="37">
        <v>1332.7</v>
      </c>
      <c r="E93" s="37">
        <v>1310.4000000000001</v>
      </c>
      <c r="F93" s="37">
        <v>1295.7</v>
      </c>
      <c r="G93" s="37">
        <v>1273.4000000000001</v>
      </c>
      <c r="H93" s="37">
        <v>1347.4</v>
      </c>
      <c r="I93" s="37">
        <v>1369.6999999999998</v>
      </c>
      <c r="J93" s="37">
        <v>1384.4</v>
      </c>
      <c r="K93" s="28">
        <v>1355</v>
      </c>
      <c r="L93" s="28">
        <v>1318</v>
      </c>
      <c r="M93" s="28">
        <v>4.5473999999999997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1326.65</v>
      </c>
      <c r="D94" s="37">
        <v>1320.3833333333334</v>
      </c>
      <c r="E94" s="37">
        <v>1303.7666666666669</v>
      </c>
      <c r="F94" s="37">
        <v>1280.8833333333334</v>
      </c>
      <c r="G94" s="37">
        <v>1264.2666666666669</v>
      </c>
      <c r="H94" s="37">
        <v>1343.2666666666669</v>
      </c>
      <c r="I94" s="37">
        <v>1359.8833333333332</v>
      </c>
      <c r="J94" s="37">
        <v>1382.7666666666669</v>
      </c>
      <c r="K94" s="28">
        <v>1337</v>
      </c>
      <c r="L94" s="28">
        <v>1297.5</v>
      </c>
      <c r="M94" s="28">
        <v>20.035160000000001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526.1</v>
      </c>
      <c r="D95" s="37">
        <v>529.61666666666667</v>
      </c>
      <c r="E95" s="37">
        <v>509.33333333333337</v>
      </c>
      <c r="F95" s="37">
        <v>492.56666666666672</v>
      </c>
      <c r="G95" s="37">
        <v>472.28333333333342</v>
      </c>
      <c r="H95" s="37">
        <v>546.38333333333333</v>
      </c>
      <c r="I95" s="37">
        <v>566.66666666666663</v>
      </c>
      <c r="J95" s="37">
        <v>583.43333333333328</v>
      </c>
      <c r="K95" s="28">
        <v>549.9</v>
      </c>
      <c r="L95" s="28">
        <v>512.85</v>
      </c>
      <c r="M95" s="28">
        <v>39.140479999999997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247.05</v>
      </c>
      <c r="D96" s="37">
        <v>249.05000000000004</v>
      </c>
      <c r="E96" s="37">
        <v>243.55000000000007</v>
      </c>
      <c r="F96" s="37">
        <v>240.05000000000004</v>
      </c>
      <c r="G96" s="37">
        <v>234.55000000000007</v>
      </c>
      <c r="H96" s="37">
        <v>252.55000000000007</v>
      </c>
      <c r="I96" s="37">
        <v>258.05</v>
      </c>
      <c r="J96" s="37">
        <v>261.55000000000007</v>
      </c>
      <c r="K96" s="28">
        <v>254.55</v>
      </c>
      <c r="L96" s="28">
        <v>245.55</v>
      </c>
      <c r="M96" s="28">
        <v>4.8240100000000004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1022.9</v>
      </c>
      <c r="D97" s="37">
        <v>1023.2666666666668</v>
      </c>
      <c r="E97" s="37">
        <v>1012.7833333333335</v>
      </c>
      <c r="F97" s="37">
        <v>1002.6666666666667</v>
      </c>
      <c r="G97" s="37">
        <v>992.18333333333351</v>
      </c>
      <c r="H97" s="37">
        <v>1033.3833333333337</v>
      </c>
      <c r="I97" s="37">
        <v>1043.8666666666668</v>
      </c>
      <c r="J97" s="37">
        <v>1053.9833333333336</v>
      </c>
      <c r="K97" s="28">
        <v>1033.75</v>
      </c>
      <c r="L97" s="28">
        <v>1013.15</v>
      </c>
      <c r="M97" s="28">
        <v>18.392479999999999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1870.85</v>
      </c>
      <c r="D98" s="37">
        <v>1853.25</v>
      </c>
      <c r="E98" s="37">
        <v>1829.1</v>
      </c>
      <c r="F98" s="37">
        <v>1787.35</v>
      </c>
      <c r="G98" s="37">
        <v>1763.1999999999998</v>
      </c>
      <c r="H98" s="37">
        <v>1895</v>
      </c>
      <c r="I98" s="37">
        <v>1919.15</v>
      </c>
      <c r="J98" s="37">
        <v>1960.9</v>
      </c>
      <c r="K98" s="28">
        <v>1877.4</v>
      </c>
      <c r="L98" s="28">
        <v>1811.5</v>
      </c>
      <c r="M98" s="28">
        <v>5.4796899999999997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1362.6</v>
      </c>
      <c r="D99" s="37">
        <v>1363.6666666666665</v>
      </c>
      <c r="E99" s="37">
        <v>1353.0333333333331</v>
      </c>
      <c r="F99" s="37">
        <v>1343.4666666666665</v>
      </c>
      <c r="G99" s="37">
        <v>1332.833333333333</v>
      </c>
      <c r="H99" s="37">
        <v>1373.2333333333331</v>
      </c>
      <c r="I99" s="37">
        <v>1383.8666666666663</v>
      </c>
      <c r="J99" s="37">
        <v>1393.4333333333332</v>
      </c>
      <c r="K99" s="28">
        <v>1374.3</v>
      </c>
      <c r="L99" s="28">
        <v>1354.1</v>
      </c>
      <c r="M99" s="28">
        <v>51.269829999999999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605.29999999999995</v>
      </c>
      <c r="D100" s="37">
        <v>601.83333333333326</v>
      </c>
      <c r="E100" s="37">
        <v>596.51666666666654</v>
      </c>
      <c r="F100" s="37">
        <v>587.73333333333323</v>
      </c>
      <c r="G100" s="37">
        <v>582.41666666666652</v>
      </c>
      <c r="H100" s="37">
        <v>610.61666666666656</v>
      </c>
      <c r="I100" s="37">
        <v>615.93333333333317</v>
      </c>
      <c r="J100" s="37">
        <v>624.71666666666658</v>
      </c>
      <c r="K100" s="28">
        <v>607.15</v>
      </c>
      <c r="L100" s="28">
        <v>593.04999999999995</v>
      </c>
      <c r="M100" s="28">
        <v>16.524080000000001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1132.8499999999999</v>
      </c>
      <c r="D101" s="37">
        <v>1131.6333333333334</v>
      </c>
      <c r="E101" s="37">
        <v>1113.3666666666668</v>
      </c>
      <c r="F101" s="37">
        <v>1093.8833333333334</v>
      </c>
      <c r="G101" s="37">
        <v>1075.6166666666668</v>
      </c>
      <c r="H101" s="37">
        <v>1151.1166666666668</v>
      </c>
      <c r="I101" s="37">
        <v>1169.3833333333337</v>
      </c>
      <c r="J101" s="37">
        <v>1188.8666666666668</v>
      </c>
      <c r="K101" s="28">
        <v>1149.9000000000001</v>
      </c>
      <c r="L101" s="28">
        <v>1112.1500000000001</v>
      </c>
      <c r="M101" s="28">
        <v>6.38957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2570.85</v>
      </c>
      <c r="D102" s="37">
        <v>2549.6333333333332</v>
      </c>
      <c r="E102" s="37">
        <v>2521.2166666666662</v>
      </c>
      <c r="F102" s="37">
        <v>2471.583333333333</v>
      </c>
      <c r="G102" s="37">
        <v>2443.1666666666661</v>
      </c>
      <c r="H102" s="37">
        <v>2599.2666666666664</v>
      </c>
      <c r="I102" s="37">
        <v>2627.6833333333334</v>
      </c>
      <c r="J102" s="37">
        <v>2677.3166666666666</v>
      </c>
      <c r="K102" s="28">
        <v>2578.0500000000002</v>
      </c>
      <c r="L102" s="28">
        <v>2500</v>
      </c>
      <c r="M102" s="28">
        <v>5.5025700000000004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404.2</v>
      </c>
      <c r="D103" s="37">
        <v>406.4666666666667</v>
      </c>
      <c r="E103" s="37">
        <v>399.93333333333339</v>
      </c>
      <c r="F103" s="37">
        <v>395.66666666666669</v>
      </c>
      <c r="G103" s="37">
        <v>389.13333333333338</v>
      </c>
      <c r="H103" s="37">
        <v>410.73333333333341</v>
      </c>
      <c r="I103" s="37">
        <v>417.26666666666671</v>
      </c>
      <c r="J103" s="37">
        <v>421.53333333333342</v>
      </c>
      <c r="K103" s="28">
        <v>413</v>
      </c>
      <c r="L103" s="28">
        <v>402.2</v>
      </c>
      <c r="M103" s="28">
        <v>76.366709999999998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1898.6</v>
      </c>
      <c r="D104" s="37">
        <v>1910.2166666666665</v>
      </c>
      <c r="E104" s="37">
        <v>1878.883333333333</v>
      </c>
      <c r="F104" s="37">
        <v>1859.1666666666665</v>
      </c>
      <c r="G104" s="37">
        <v>1827.833333333333</v>
      </c>
      <c r="H104" s="37">
        <v>1929.9333333333329</v>
      </c>
      <c r="I104" s="37">
        <v>1961.2666666666664</v>
      </c>
      <c r="J104" s="37">
        <v>1980.9833333333329</v>
      </c>
      <c r="K104" s="28">
        <v>1941.55</v>
      </c>
      <c r="L104" s="28">
        <v>1890.5</v>
      </c>
      <c r="M104" s="28">
        <v>17.181329999999999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104</v>
      </c>
      <c r="D105" s="37">
        <v>104.36666666666667</v>
      </c>
      <c r="E105" s="37">
        <v>102.68333333333335</v>
      </c>
      <c r="F105" s="37">
        <v>101.36666666666667</v>
      </c>
      <c r="G105" s="37">
        <v>99.683333333333351</v>
      </c>
      <c r="H105" s="37">
        <v>105.68333333333335</v>
      </c>
      <c r="I105" s="37">
        <v>107.36666666666669</v>
      </c>
      <c r="J105" s="37">
        <v>108.68333333333335</v>
      </c>
      <c r="K105" s="28">
        <v>106.05</v>
      </c>
      <c r="L105" s="28">
        <v>103.05</v>
      </c>
      <c r="M105" s="28">
        <v>19.53349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230.55</v>
      </c>
      <c r="D106" s="37">
        <v>229.73333333333335</v>
      </c>
      <c r="E106" s="37">
        <v>227.2166666666667</v>
      </c>
      <c r="F106" s="37">
        <v>223.88333333333335</v>
      </c>
      <c r="G106" s="37">
        <v>221.3666666666667</v>
      </c>
      <c r="H106" s="37">
        <v>233.06666666666669</v>
      </c>
      <c r="I106" s="37">
        <v>235.58333333333334</v>
      </c>
      <c r="J106" s="37">
        <v>238.91666666666669</v>
      </c>
      <c r="K106" s="28">
        <v>232.25</v>
      </c>
      <c r="L106" s="28">
        <v>226.4</v>
      </c>
      <c r="M106" s="28">
        <v>30.749230000000001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2211.6</v>
      </c>
      <c r="D107" s="37">
        <v>2226.1666666666665</v>
      </c>
      <c r="E107" s="37">
        <v>2192.4833333333331</v>
      </c>
      <c r="F107" s="37">
        <v>2173.3666666666668</v>
      </c>
      <c r="G107" s="37">
        <v>2139.6833333333334</v>
      </c>
      <c r="H107" s="37">
        <v>2245.2833333333328</v>
      </c>
      <c r="I107" s="37">
        <v>2278.9666666666662</v>
      </c>
      <c r="J107" s="37">
        <v>2298.0833333333326</v>
      </c>
      <c r="K107" s="28">
        <v>2259.85</v>
      </c>
      <c r="L107" s="28">
        <v>2207.0500000000002</v>
      </c>
      <c r="M107" s="28">
        <v>20.347300000000001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301.8</v>
      </c>
      <c r="D108" s="37">
        <v>302.89999999999998</v>
      </c>
      <c r="E108" s="37">
        <v>298.79999999999995</v>
      </c>
      <c r="F108" s="37">
        <v>295.79999999999995</v>
      </c>
      <c r="G108" s="37">
        <v>291.69999999999993</v>
      </c>
      <c r="H108" s="37">
        <v>305.89999999999998</v>
      </c>
      <c r="I108" s="37">
        <v>310</v>
      </c>
      <c r="J108" s="37">
        <v>313</v>
      </c>
      <c r="K108" s="28">
        <v>307</v>
      </c>
      <c r="L108" s="28">
        <v>299.89999999999998</v>
      </c>
      <c r="M108" s="28">
        <v>6.07057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2259.5</v>
      </c>
      <c r="D109" s="37">
        <v>2249.5</v>
      </c>
      <c r="E109" s="37">
        <v>2236</v>
      </c>
      <c r="F109" s="37">
        <v>2212.5</v>
      </c>
      <c r="G109" s="37">
        <v>2199</v>
      </c>
      <c r="H109" s="37">
        <v>2273</v>
      </c>
      <c r="I109" s="37">
        <v>2286.5</v>
      </c>
      <c r="J109" s="37">
        <v>2310</v>
      </c>
      <c r="K109" s="28">
        <v>2263</v>
      </c>
      <c r="L109" s="28">
        <v>2226</v>
      </c>
      <c r="M109" s="28">
        <v>21.12189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735.25</v>
      </c>
      <c r="D110" s="37">
        <v>736.85</v>
      </c>
      <c r="E110" s="37">
        <v>730.75</v>
      </c>
      <c r="F110" s="37">
        <v>726.25</v>
      </c>
      <c r="G110" s="37">
        <v>720.15</v>
      </c>
      <c r="H110" s="37">
        <v>741.35</v>
      </c>
      <c r="I110" s="37">
        <v>747.45000000000016</v>
      </c>
      <c r="J110" s="37">
        <v>751.95</v>
      </c>
      <c r="K110" s="28">
        <v>742.95</v>
      </c>
      <c r="L110" s="28">
        <v>732.35</v>
      </c>
      <c r="M110" s="28">
        <v>99.389120000000005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1151.55</v>
      </c>
      <c r="D111" s="37">
        <v>1163.9333333333334</v>
      </c>
      <c r="E111" s="37">
        <v>1130.9166666666667</v>
      </c>
      <c r="F111" s="37">
        <v>1110.2833333333333</v>
      </c>
      <c r="G111" s="37">
        <v>1077.2666666666667</v>
      </c>
      <c r="H111" s="37">
        <v>1184.5666666666668</v>
      </c>
      <c r="I111" s="37">
        <v>1217.5833333333333</v>
      </c>
      <c r="J111" s="37">
        <v>1238.2166666666669</v>
      </c>
      <c r="K111" s="28">
        <v>1196.95</v>
      </c>
      <c r="L111" s="28">
        <v>1143.3</v>
      </c>
      <c r="M111" s="28">
        <v>11.17981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556.15</v>
      </c>
      <c r="D112" s="37">
        <v>557.4</v>
      </c>
      <c r="E112" s="37">
        <v>548.79999999999995</v>
      </c>
      <c r="F112" s="37">
        <v>541.44999999999993</v>
      </c>
      <c r="G112" s="37">
        <v>532.84999999999991</v>
      </c>
      <c r="H112" s="37">
        <v>564.75</v>
      </c>
      <c r="I112" s="37">
        <v>573.35000000000014</v>
      </c>
      <c r="J112" s="37">
        <v>580.70000000000005</v>
      </c>
      <c r="K112" s="28">
        <v>566</v>
      </c>
      <c r="L112" s="28">
        <v>550.04999999999995</v>
      </c>
      <c r="M112" s="28">
        <v>26.089009999999998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455.1</v>
      </c>
      <c r="D113" s="37">
        <v>455.0333333333333</v>
      </c>
      <c r="E113" s="37">
        <v>450.06666666666661</v>
      </c>
      <c r="F113" s="37">
        <v>445.0333333333333</v>
      </c>
      <c r="G113" s="37">
        <v>440.06666666666661</v>
      </c>
      <c r="H113" s="37">
        <v>460.06666666666661</v>
      </c>
      <c r="I113" s="37">
        <v>465.0333333333333</v>
      </c>
      <c r="J113" s="37">
        <v>470.06666666666661</v>
      </c>
      <c r="K113" s="28">
        <v>460</v>
      </c>
      <c r="L113" s="28">
        <v>450</v>
      </c>
      <c r="M113" s="28">
        <v>3.3110400000000002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34.700000000000003</v>
      </c>
      <c r="D114" s="37">
        <v>34.783333333333331</v>
      </c>
      <c r="E114" s="37">
        <v>34.416666666666664</v>
      </c>
      <c r="F114" s="37">
        <v>34.133333333333333</v>
      </c>
      <c r="G114" s="37">
        <v>33.766666666666666</v>
      </c>
      <c r="H114" s="37">
        <v>35.066666666666663</v>
      </c>
      <c r="I114" s="37">
        <v>35.433333333333337</v>
      </c>
      <c r="J114" s="37">
        <v>35.716666666666661</v>
      </c>
      <c r="K114" s="28">
        <v>35.15</v>
      </c>
      <c r="L114" s="28">
        <v>34.5</v>
      </c>
      <c r="M114" s="28">
        <v>128.87671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273.89999999999998</v>
      </c>
      <c r="D115" s="37">
        <v>273.71666666666664</v>
      </c>
      <c r="E115" s="37">
        <v>272.43333333333328</v>
      </c>
      <c r="F115" s="37">
        <v>270.96666666666664</v>
      </c>
      <c r="G115" s="37">
        <v>269.68333333333328</v>
      </c>
      <c r="H115" s="37">
        <v>275.18333333333328</v>
      </c>
      <c r="I115" s="37">
        <v>276.4666666666667</v>
      </c>
      <c r="J115" s="37">
        <v>277.93333333333328</v>
      </c>
      <c r="K115" s="28">
        <v>275</v>
      </c>
      <c r="L115" s="28">
        <v>272.25</v>
      </c>
      <c r="M115" s="28">
        <v>108.28539000000001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4347.2</v>
      </c>
      <c r="D116" s="37">
        <v>4364.5333333333328</v>
      </c>
      <c r="E116" s="37">
        <v>4302.6666666666661</v>
      </c>
      <c r="F116" s="37">
        <v>4258.1333333333332</v>
      </c>
      <c r="G116" s="37">
        <v>4196.2666666666664</v>
      </c>
      <c r="H116" s="37">
        <v>4409.0666666666657</v>
      </c>
      <c r="I116" s="37">
        <v>4470.9333333333325</v>
      </c>
      <c r="J116" s="37">
        <v>4515.4666666666653</v>
      </c>
      <c r="K116" s="28">
        <v>4426.3999999999996</v>
      </c>
      <c r="L116" s="28">
        <v>4320</v>
      </c>
      <c r="M116" s="28">
        <v>0.56725999999999999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162.35</v>
      </c>
      <c r="D117" s="37">
        <v>162.48333333333332</v>
      </c>
      <c r="E117" s="37">
        <v>161.01666666666665</v>
      </c>
      <c r="F117" s="37">
        <v>159.68333333333334</v>
      </c>
      <c r="G117" s="37">
        <v>158.21666666666667</v>
      </c>
      <c r="H117" s="37">
        <v>163.81666666666663</v>
      </c>
      <c r="I117" s="37">
        <v>165.28333333333327</v>
      </c>
      <c r="J117" s="37">
        <v>166.61666666666662</v>
      </c>
      <c r="K117" s="28">
        <v>163.95</v>
      </c>
      <c r="L117" s="28">
        <v>161.15</v>
      </c>
      <c r="M117" s="28">
        <v>9.4941700000000004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231.05</v>
      </c>
      <c r="D118" s="37">
        <v>229.85</v>
      </c>
      <c r="E118" s="37">
        <v>227.5</v>
      </c>
      <c r="F118" s="37">
        <v>223.95000000000002</v>
      </c>
      <c r="G118" s="37">
        <v>221.60000000000002</v>
      </c>
      <c r="H118" s="37">
        <v>233.39999999999998</v>
      </c>
      <c r="I118" s="37">
        <v>235.74999999999994</v>
      </c>
      <c r="J118" s="37">
        <v>239.29999999999995</v>
      </c>
      <c r="K118" s="28">
        <v>232.2</v>
      </c>
      <c r="L118" s="28">
        <v>226.3</v>
      </c>
      <c r="M118" s="28">
        <v>25.920929999999998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118.2</v>
      </c>
      <c r="D119" s="37">
        <v>118.11666666666667</v>
      </c>
      <c r="E119" s="37">
        <v>116.73333333333335</v>
      </c>
      <c r="F119" s="37">
        <v>115.26666666666668</v>
      </c>
      <c r="G119" s="37">
        <v>113.88333333333335</v>
      </c>
      <c r="H119" s="37">
        <v>119.58333333333334</v>
      </c>
      <c r="I119" s="37">
        <v>120.96666666666667</v>
      </c>
      <c r="J119" s="37">
        <v>122.43333333333334</v>
      </c>
      <c r="K119" s="28">
        <v>119.5</v>
      </c>
      <c r="L119" s="28">
        <v>116.65</v>
      </c>
      <c r="M119" s="28">
        <v>98.673410000000004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654.70000000000005</v>
      </c>
      <c r="D120" s="37">
        <v>656.56666666666672</v>
      </c>
      <c r="E120" s="37">
        <v>648.13333333333344</v>
      </c>
      <c r="F120" s="37">
        <v>641.56666666666672</v>
      </c>
      <c r="G120" s="37">
        <v>633.13333333333344</v>
      </c>
      <c r="H120" s="37">
        <v>663.13333333333344</v>
      </c>
      <c r="I120" s="37">
        <v>671.56666666666661</v>
      </c>
      <c r="J120" s="37">
        <v>678.13333333333344</v>
      </c>
      <c r="K120" s="28">
        <v>665</v>
      </c>
      <c r="L120" s="28">
        <v>650</v>
      </c>
      <c r="M120" s="28">
        <v>15.87641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21.25</v>
      </c>
      <c r="D121" s="37">
        <v>21.233333333333331</v>
      </c>
      <c r="E121" s="37">
        <v>21.166666666666661</v>
      </c>
      <c r="F121" s="37">
        <v>21.083333333333329</v>
      </c>
      <c r="G121" s="37">
        <v>21.016666666666659</v>
      </c>
      <c r="H121" s="37">
        <v>21.316666666666663</v>
      </c>
      <c r="I121" s="37">
        <v>21.383333333333333</v>
      </c>
      <c r="J121" s="37">
        <v>21.466666666666665</v>
      </c>
      <c r="K121" s="28">
        <v>21.3</v>
      </c>
      <c r="L121" s="28">
        <v>21.15</v>
      </c>
      <c r="M121" s="28">
        <v>54.679839999999999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351</v>
      </c>
      <c r="D122" s="37">
        <v>351.26666666666671</v>
      </c>
      <c r="E122" s="37">
        <v>347.83333333333343</v>
      </c>
      <c r="F122" s="37">
        <v>344.66666666666674</v>
      </c>
      <c r="G122" s="37">
        <v>341.23333333333346</v>
      </c>
      <c r="H122" s="37">
        <v>354.43333333333339</v>
      </c>
      <c r="I122" s="37">
        <v>357.86666666666667</v>
      </c>
      <c r="J122" s="37">
        <v>361.03333333333336</v>
      </c>
      <c r="K122" s="28">
        <v>354.7</v>
      </c>
      <c r="L122" s="28">
        <v>348.1</v>
      </c>
      <c r="M122" s="28">
        <v>24.363420000000001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206.05</v>
      </c>
      <c r="D123" s="37">
        <v>203.71666666666667</v>
      </c>
      <c r="E123" s="37">
        <v>200.83333333333334</v>
      </c>
      <c r="F123" s="37">
        <v>195.61666666666667</v>
      </c>
      <c r="G123" s="37">
        <v>192.73333333333335</v>
      </c>
      <c r="H123" s="37">
        <v>208.93333333333334</v>
      </c>
      <c r="I123" s="37">
        <v>211.81666666666666</v>
      </c>
      <c r="J123" s="37">
        <v>217.03333333333333</v>
      </c>
      <c r="K123" s="28">
        <v>206.6</v>
      </c>
      <c r="L123" s="28">
        <v>198.5</v>
      </c>
      <c r="M123" s="28">
        <v>37.49456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923.7</v>
      </c>
      <c r="D124" s="37">
        <v>923.38333333333333</v>
      </c>
      <c r="E124" s="37">
        <v>916.81666666666661</v>
      </c>
      <c r="F124" s="37">
        <v>909.93333333333328</v>
      </c>
      <c r="G124" s="37">
        <v>903.36666666666656</v>
      </c>
      <c r="H124" s="37">
        <v>930.26666666666665</v>
      </c>
      <c r="I124" s="37">
        <v>936.83333333333348</v>
      </c>
      <c r="J124" s="37">
        <v>943.7166666666667</v>
      </c>
      <c r="K124" s="28">
        <v>929.95</v>
      </c>
      <c r="L124" s="28">
        <v>916.5</v>
      </c>
      <c r="M124" s="28">
        <v>9.2957300000000007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3622.8</v>
      </c>
      <c r="D125" s="37">
        <v>3637.25</v>
      </c>
      <c r="E125" s="37">
        <v>3575.55</v>
      </c>
      <c r="F125" s="37">
        <v>3528.3</v>
      </c>
      <c r="G125" s="37">
        <v>3466.6000000000004</v>
      </c>
      <c r="H125" s="37">
        <v>3684.5</v>
      </c>
      <c r="I125" s="37">
        <v>3746.2</v>
      </c>
      <c r="J125" s="37">
        <v>3793.45</v>
      </c>
      <c r="K125" s="28">
        <v>3698.95</v>
      </c>
      <c r="L125" s="28">
        <v>3590</v>
      </c>
      <c r="M125" s="28">
        <v>7.4462599999999997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1506.7</v>
      </c>
      <c r="D126" s="37">
        <v>1509.7166666666665</v>
      </c>
      <c r="E126" s="37">
        <v>1499.583333333333</v>
      </c>
      <c r="F126" s="37">
        <v>1492.4666666666665</v>
      </c>
      <c r="G126" s="37">
        <v>1482.333333333333</v>
      </c>
      <c r="H126" s="37">
        <v>1516.833333333333</v>
      </c>
      <c r="I126" s="37">
        <v>1526.9666666666667</v>
      </c>
      <c r="J126" s="37">
        <v>1534.083333333333</v>
      </c>
      <c r="K126" s="28">
        <v>1519.85</v>
      </c>
      <c r="L126" s="28">
        <v>1502.6</v>
      </c>
      <c r="M126" s="28">
        <v>49.045920000000002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1820.65</v>
      </c>
      <c r="D127" s="37">
        <v>1814.4833333333333</v>
      </c>
      <c r="E127" s="37">
        <v>1801.2166666666667</v>
      </c>
      <c r="F127" s="37">
        <v>1781.7833333333333</v>
      </c>
      <c r="G127" s="37">
        <v>1768.5166666666667</v>
      </c>
      <c r="H127" s="37">
        <v>1833.9166666666667</v>
      </c>
      <c r="I127" s="37">
        <v>1847.1833333333336</v>
      </c>
      <c r="J127" s="37">
        <v>1866.6166666666668</v>
      </c>
      <c r="K127" s="28">
        <v>1827.75</v>
      </c>
      <c r="L127" s="28">
        <v>1795.05</v>
      </c>
      <c r="M127" s="28">
        <v>2.3733399999999998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864</v>
      </c>
      <c r="D128" s="37">
        <v>861.56666666666661</v>
      </c>
      <c r="E128" s="37">
        <v>853.13333333333321</v>
      </c>
      <c r="F128" s="37">
        <v>842.26666666666665</v>
      </c>
      <c r="G128" s="37">
        <v>833.83333333333326</v>
      </c>
      <c r="H128" s="37">
        <v>872.43333333333317</v>
      </c>
      <c r="I128" s="37">
        <v>880.86666666666656</v>
      </c>
      <c r="J128" s="37">
        <v>891.73333333333312</v>
      </c>
      <c r="K128" s="28">
        <v>870</v>
      </c>
      <c r="L128" s="28">
        <v>850.7</v>
      </c>
      <c r="M128" s="28">
        <v>1.3454699999999999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252.9</v>
      </c>
      <c r="D129" s="37">
        <v>254</v>
      </c>
      <c r="E129" s="37">
        <v>250</v>
      </c>
      <c r="F129" s="37">
        <v>247.1</v>
      </c>
      <c r="G129" s="37">
        <v>243.1</v>
      </c>
      <c r="H129" s="37">
        <v>256.89999999999998</v>
      </c>
      <c r="I129" s="37">
        <v>260.89999999999998</v>
      </c>
      <c r="J129" s="37">
        <v>263.8</v>
      </c>
      <c r="K129" s="28">
        <v>258</v>
      </c>
      <c r="L129" s="28">
        <v>251.1</v>
      </c>
      <c r="M129" s="28">
        <v>4.3893300000000002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572.1</v>
      </c>
      <c r="D130" s="37">
        <v>572.88333333333333</v>
      </c>
      <c r="E130" s="37">
        <v>566.31666666666661</v>
      </c>
      <c r="F130" s="37">
        <v>560.5333333333333</v>
      </c>
      <c r="G130" s="37">
        <v>553.96666666666658</v>
      </c>
      <c r="H130" s="37">
        <v>578.66666666666663</v>
      </c>
      <c r="I130" s="37">
        <v>585.23333333333346</v>
      </c>
      <c r="J130" s="37">
        <v>591.01666666666665</v>
      </c>
      <c r="K130" s="28">
        <v>579.45000000000005</v>
      </c>
      <c r="L130" s="28">
        <v>567.1</v>
      </c>
      <c r="M130" s="28">
        <v>37.354610000000001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365.25</v>
      </c>
      <c r="D131" s="37">
        <v>365.8</v>
      </c>
      <c r="E131" s="37">
        <v>360.05</v>
      </c>
      <c r="F131" s="37">
        <v>354.85</v>
      </c>
      <c r="G131" s="37">
        <v>349.1</v>
      </c>
      <c r="H131" s="37">
        <v>371</v>
      </c>
      <c r="I131" s="37">
        <v>376.75</v>
      </c>
      <c r="J131" s="37">
        <v>381.95</v>
      </c>
      <c r="K131" s="28">
        <v>371.55</v>
      </c>
      <c r="L131" s="28">
        <v>360.6</v>
      </c>
      <c r="M131" s="28">
        <v>52.229810000000001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522.54999999999995</v>
      </c>
      <c r="D132" s="37">
        <v>522.6</v>
      </c>
      <c r="E132" s="37">
        <v>515.20000000000005</v>
      </c>
      <c r="F132" s="37">
        <v>507.85</v>
      </c>
      <c r="G132" s="37">
        <v>500.45000000000005</v>
      </c>
      <c r="H132" s="37">
        <v>529.95000000000005</v>
      </c>
      <c r="I132" s="37">
        <v>537.34999999999991</v>
      </c>
      <c r="J132" s="37">
        <v>544.70000000000005</v>
      </c>
      <c r="K132" s="28">
        <v>530</v>
      </c>
      <c r="L132" s="28">
        <v>515.25</v>
      </c>
      <c r="M132" s="28">
        <v>24.545739999999999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1858.15</v>
      </c>
      <c r="D133" s="37">
        <v>1851.7166666666665</v>
      </c>
      <c r="E133" s="37">
        <v>1838.4333333333329</v>
      </c>
      <c r="F133" s="37">
        <v>1818.7166666666665</v>
      </c>
      <c r="G133" s="37">
        <v>1805.4333333333329</v>
      </c>
      <c r="H133" s="37">
        <v>1871.4333333333329</v>
      </c>
      <c r="I133" s="37">
        <v>1884.7166666666662</v>
      </c>
      <c r="J133" s="37">
        <v>1904.4333333333329</v>
      </c>
      <c r="K133" s="28">
        <v>1865</v>
      </c>
      <c r="L133" s="28">
        <v>1832</v>
      </c>
      <c r="M133" s="28">
        <v>17.116389999999999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76.25</v>
      </c>
      <c r="D134" s="37">
        <v>75.88333333333334</v>
      </c>
      <c r="E134" s="37">
        <v>75.26666666666668</v>
      </c>
      <c r="F134" s="37">
        <v>74.283333333333346</v>
      </c>
      <c r="G134" s="37">
        <v>73.666666666666686</v>
      </c>
      <c r="H134" s="37">
        <v>76.866666666666674</v>
      </c>
      <c r="I134" s="37">
        <v>77.48333333333332</v>
      </c>
      <c r="J134" s="37">
        <v>78.466666666666669</v>
      </c>
      <c r="K134" s="28">
        <v>76.5</v>
      </c>
      <c r="L134" s="28">
        <v>74.900000000000006</v>
      </c>
      <c r="M134" s="28">
        <v>41.791200000000003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3444.5</v>
      </c>
      <c r="D135" s="37">
        <v>3464.9666666666667</v>
      </c>
      <c r="E135" s="37">
        <v>3404.9333333333334</v>
      </c>
      <c r="F135" s="37">
        <v>3365.3666666666668</v>
      </c>
      <c r="G135" s="37">
        <v>3305.3333333333335</v>
      </c>
      <c r="H135" s="37">
        <v>3504.5333333333333</v>
      </c>
      <c r="I135" s="37">
        <v>3564.5666666666671</v>
      </c>
      <c r="J135" s="37">
        <v>3604.1333333333332</v>
      </c>
      <c r="K135" s="28">
        <v>3525</v>
      </c>
      <c r="L135" s="28">
        <v>3425.4</v>
      </c>
      <c r="M135" s="28">
        <v>2.4375100000000001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358.5</v>
      </c>
      <c r="D136" s="37">
        <v>361.5</v>
      </c>
      <c r="E136" s="37">
        <v>352.45</v>
      </c>
      <c r="F136" s="37">
        <v>346.4</v>
      </c>
      <c r="G136" s="37">
        <v>337.34999999999997</v>
      </c>
      <c r="H136" s="37">
        <v>367.55</v>
      </c>
      <c r="I136" s="37">
        <v>376.59999999999997</v>
      </c>
      <c r="J136" s="37">
        <v>382.65000000000003</v>
      </c>
      <c r="K136" s="28">
        <v>370.55</v>
      </c>
      <c r="L136" s="28">
        <v>355.45</v>
      </c>
      <c r="M136" s="28">
        <v>36.928240000000002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4266.7</v>
      </c>
      <c r="D137" s="37">
        <v>4274.8666666666659</v>
      </c>
      <c r="E137" s="37">
        <v>4221.8333333333321</v>
      </c>
      <c r="F137" s="37">
        <v>4176.9666666666662</v>
      </c>
      <c r="G137" s="37">
        <v>4123.9333333333325</v>
      </c>
      <c r="H137" s="37">
        <v>4319.7333333333318</v>
      </c>
      <c r="I137" s="37">
        <v>4372.7666666666664</v>
      </c>
      <c r="J137" s="37">
        <v>4417.6333333333314</v>
      </c>
      <c r="K137" s="28">
        <v>4327.8999999999996</v>
      </c>
      <c r="L137" s="28">
        <v>4230</v>
      </c>
      <c r="M137" s="28">
        <v>2.1860400000000002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1589.45</v>
      </c>
      <c r="D138" s="37">
        <v>1604.6500000000003</v>
      </c>
      <c r="E138" s="37">
        <v>1570.9000000000005</v>
      </c>
      <c r="F138" s="37">
        <v>1552.3500000000001</v>
      </c>
      <c r="G138" s="37">
        <v>1518.6000000000004</v>
      </c>
      <c r="H138" s="37">
        <v>1623.2000000000007</v>
      </c>
      <c r="I138" s="37">
        <v>1656.9500000000003</v>
      </c>
      <c r="J138" s="37">
        <v>1675.5000000000009</v>
      </c>
      <c r="K138" s="28">
        <v>1638.4</v>
      </c>
      <c r="L138" s="28">
        <v>1586.1</v>
      </c>
      <c r="M138" s="28">
        <v>21.574909999999999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543.95000000000005</v>
      </c>
      <c r="D139" s="37">
        <v>543.13333333333333</v>
      </c>
      <c r="E139" s="37">
        <v>534.4666666666667</v>
      </c>
      <c r="F139" s="37">
        <v>524.98333333333335</v>
      </c>
      <c r="G139" s="37">
        <v>516.31666666666672</v>
      </c>
      <c r="H139" s="37">
        <v>552.61666666666667</v>
      </c>
      <c r="I139" s="37">
        <v>561.28333333333342</v>
      </c>
      <c r="J139" s="37">
        <v>570.76666666666665</v>
      </c>
      <c r="K139" s="28">
        <v>551.79999999999995</v>
      </c>
      <c r="L139" s="28">
        <v>533.65</v>
      </c>
      <c r="M139" s="28">
        <v>8.1636799999999994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609.65</v>
      </c>
      <c r="D140" s="37">
        <v>606.23333333333335</v>
      </c>
      <c r="E140" s="37">
        <v>601.4666666666667</v>
      </c>
      <c r="F140" s="37">
        <v>593.2833333333333</v>
      </c>
      <c r="G140" s="37">
        <v>588.51666666666665</v>
      </c>
      <c r="H140" s="37">
        <v>614.41666666666674</v>
      </c>
      <c r="I140" s="37">
        <v>619.18333333333339</v>
      </c>
      <c r="J140" s="37">
        <v>627.36666666666679</v>
      </c>
      <c r="K140" s="28">
        <v>611</v>
      </c>
      <c r="L140" s="28">
        <v>598.04999999999995</v>
      </c>
      <c r="M140" s="28">
        <v>8.6432099999999998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71659</v>
      </c>
      <c r="D141" s="37">
        <v>72497.95</v>
      </c>
      <c r="E141" s="37">
        <v>70498.649999999994</v>
      </c>
      <c r="F141" s="37">
        <v>69338.3</v>
      </c>
      <c r="G141" s="37">
        <v>67339</v>
      </c>
      <c r="H141" s="37">
        <v>73658.299999999988</v>
      </c>
      <c r="I141" s="37">
        <v>75657.600000000006</v>
      </c>
      <c r="J141" s="37">
        <v>76817.949999999983</v>
      </c>
      <c r="K141" s="28">
        <v>74497.25</v>
      </c>
      <c r="L141" s="28">
        <v>71337.600000000006</v>
      </c>
      <c r="M141" s="28">
        <v>0.12064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761.8</v>
      </c>
      <c r="D142" s="37">
        <v>762.76666666666654</v>
      </c>
      <c r="E142" s="37">
        <v>755.1333333333331</v>
      </c>
      <c r="F142" s="37">
        <v>748.46666666666658</v>
      </c>
      <c r="G142" s="37">
        <v>740.83333333333314</v>
      </c>
      <c r="H142" s="37">
        <v>769.43333333333305</v>
      </c>
      <c r="I142" s="37">
        <v>777.06666666666649</v>
      </c>
      <c r="J142" s="37">
        <v>783.73333333333301</v>
      </c>
      <c r="K142" s="28">
        <v>770.4</v>
      </c>
      <c r="L142" s="28">
        <v>756.1</v>
      </c>
      <c r="M142" s="28">
        <v>1.68767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183.8</v>
      </c>
      <c r="D143" s="37">
        <v>184.95000000000002</v>
      </c>
      <c r="E143" s="37">
        <v>180.70000000000005</v>
      </c>
      <c r="F143" s="37">
        <v>177.60000000000002</v>
      </c>
      <c r="G143" s="37">
        <v>173.35000000000005</v>
      </c>
      <c r="H143" s="37">
        <v>188.05000000000004</v>
      </c>
      <c r="I143" s="37">
        <v>192.29999999999998</v>
      </c>
      <c r="J143" s="37">
        <v>195.40000000000003</v>
      </c>
      <c r="K143" s="28">
        <v>189.2</v>
      </c>
      <c r="L143" s="28">
        <v>181.85</v>
      </c>
      <c r="M143" s="28">
        <v>24.77693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1042.55</v>
      </c>
      <c r="D144" s="37">
        <v>1035.2166666666667</v>
      </c>
      <c r="E144" s="37">
        <v>1025.4333333333334</v>
      </c>
      <c r="F144" s="37">
        <v>1008.3166666666667</v>
      </c>
      <c r="G144" s="37">
        <v>998.53333333333342</v>
      </c>
      <c r="H144" s="37">
        <v>1052.3333333333335</v>
      </c>
      <c r="I144" s="37">
        <v>1062.1166666666668</v>
      </c>
      <c r="J144" s="37">
        <v>1079.2333333333333</v>
      </c>
      <c r="K144" s="28">
        <v>1045</v>
      </c>
      <c r="L144" s="28">
        <v>1018.1</v>
      </c>
      <c r="M144" s="28">
        <v>21.628609999999998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94.55</v>
      </c>
      <c r="D145" s="37">
        <v>94.083333333333329</v>
      </c>
      <c r="E145" s="37">
        <v>93.216666666666654</v>
      </c>
      <c r="F145" s="37">
        <v>91.883333333333326</v>
      </c>
      <c r="G145" s="37">
        <v>91.016666666666652</v>
      </c>
      <c r="H145" s="37">
        <v>95.416666666666657</v>
      </c>
      <c r="I145" s="37">
        <v>96.283333333333331</v>
      </c>
      <c r="J145" s="37">
        <v>97.61666666666666</v>
      </c>
      <c r="K145" s="28">
        <v>94.95</v>
      </c>
      <c r="L145" s="28">
        <v>92.75</v>
      </c>
      <c r="M145" s="28">
        <v>34.664589999999997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498.9</v>
      </c>
      <c r="D146" s="37">
        <v>500.56666666666666</v>
      </c>
      <c r="E146" s="37">
        <v>492.13333333333333</v>
      </c>
      <c r="F146" s="37">
        <v>485.36666666666667</v>
      </c>
      <c r="G146" s="37">
        <v>476.93333333333334</v>
      </c>
      <c r="H146" s="37">
        <v>507.33333333333331</v>
      </c>
      <c r="I146" s="37">
        <v>515.76666666666665</v>
      </c>
      <c r="J146" s="37">
        <v>522.5333333333333</v>
      </c>
      <c r="K146" s="28">
        <v>509</v>
      </c>
      <c r="L146" s="28">
        <v>493.8</v>
      </c>
      <c r="M146" s="28">
        <v>10.845800000000001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7809.4</v>
      </c>
      <c r="D147" s="37">
        <v>7728.1333333333341</v>
      </c>
      <c r="E147" s="37">
        <v>7636.2666666666682</v>
      </c>
      <c r="F147" s="37">
        <v>7463.1333333333341</v>
      </c>
      <c r="G147" s="37">
        <v>7371.2666666666682</v>
      </c>
      <c r="H147" s="37">
        <v>7901.2666666666682</v>
      </c>
      <c r="I147" s="37">
        <v>7993.133333333335</v>
      </c>
      <c r="J147" s="37">
        <v>8166.2666666666682</v>
      </c>
      <c r="K147" s="28">
        <v>7820</v>
      </c>
      <c r="L147" s="28">
        <v>7555</v>
      </c>
      <c r="M147" s="28">
        <v>9.9119200000000003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810.9</v>
      </c>
      <c r="D148" s="37">
        <v>809.0333333333333</v>
      </c>
      <c r="E148" s="37">
        <v>803.86666666666656</v>
      </c>
      <c r="F148" s="37">
        <v>796.83333333333326</v>
      </c>
      <c r="G148" s="37">
        <v>791.66666666666652</v>
      </c>
      <c r="H148" s="37">
        <v>816.06666666666661</v>
      </c>
      <c r="I148" s="37">
        <v>821.23333333333335</v>
      </c>
      <c r="J148" s="37">
        <v>828.26666666666665</v>
      </c>
      <c r="K148" s="28">
        <v>814.2</v>
      </c>
      <c r="L148" s="28">
        <v>802</v>
      </c>
      <c r="M148" s="28">
        <v>3.1096599999999999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3033.6</v>
      </c>
      <c r="D149" s="37">
        <v>3041.0500000000006</v>
      </c>
      <c r="E149" s="37">
        <v>3003.6000000000013</v>
      </c>
      <c r="F149" s="37">
        <v>2973.6000000000008</v>
      </c>
      <c r="G149" s="37">
        <v>2936.1500000000015</v>
      </c>
      <c r="H149" s="37">
        <v>3071.0500000000011</v>
      </c>
      <c r="I149" s="37">
        <v>3108.5000000000009</v>
      </c>
      <c r="J149" s="37">
        <v>3138.5000000000009</v>
      </c>
      <c r="K149" s="28">
        <v>3078.5</v>
      </c>
      <c r="L149" s="28">
        <v>3011.05</v>
      </c>
      <c r="M149" s="28">
        <v>3.3630900000000001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2506.5</v>
      </c>
      <c r="D150" s="37">
        <v>2504.2166666666667</v>
      </c>
      <c r="E150" s="37">
        <v>2478.4333333333334</v>
      </c>
      <c r="F150" s="37">
        <v>2450.3666666666668</v>
      </c>
      <c r="G150" s="37">
        <v>2424.5833333333335</v>
      </c>
      <c r="H150" s="37">
        <v>2532.2833333333333</v>
      </c>
      <c r="I150" s="37">
        <v>2558.0666666666671</v>
      </c>
      <c r="J150" s="37">
        <v>2586.1333333333332</v>
      </c>
      <c r="K150" s="28">
        <v>2530</v>
      </c>
      <c r="L150" s="28">
        <v>2476.15</v>
      </c>
      <c r="M150" s="28">
        <v>1.8515999999999999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1066.3</v>
      </c>
      <c r="D151" s="37">
        <v>1067.3833333333332</v>
      </c>
      <c r="E151" s="37">
        <v>1056.1166666666663</v>
      </c>
      <c r="F151" s="37">
        <v>1045.9333333333332</v>
      </c>
      <c r="G151" s="37">
        <v>1034.6666666666663</v>
      </c>
      <c r="H151" s="37">
        <v>1077.5666666666664</v>
      </c>
      <c r="I151" s="37">
        <v>1088.8333333333333</v>
      </c>
      <c r="J151" s="37">
        <v>1099.0166666666664</v>
      </c>
      <c r="K151" s="28">
        <v>1078.6500000000001</v>
      </c>
      <c r="L151" s="28">
        <v>1057.2</v>
      </c>
      <c r="M151" s="28">
        <v>4.7585899999999999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691.1</v>
      </c>
      <c r="D152" s="37">
        <v>692.0333333333333</v>
      </c>
      <c r="E152" s="37">
        <v>686.06666666666661</v>
      </c>
      <c r="F152" s="37">
        <v>681.0333333333333</v>
      </c>
      <c r="G152" s="37">
        <v>675.06666666666661</v>
      </c>
      <c r="H152" s="37">
        <v>697.06666666666661</v>
      </c>
      <c r="I152" s="37">
        <v>703.0333333333333</v>
      </c>
      <c r="J152" s="37">
        <v>708.06666666666661</v>
      </c>
      <c r="K152" s="28">
        <v>698</v>
      </c>
      <c r="L152" s="28">
        <v>687</v>
      </c>
      <c r="M152" s="28">
        <v>1.0702199999999999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122.7</v>
      </c>
      <c r="D153" s="37">
        <v>123.25</v>
      </c>
      <c r="E153" s="37">
        <v>120.8</v>
      </c>
      <c r="F153" s="37">
        <v>118.89999999999999</v>
      </c>
      <c r="G153" s="37">
        <v>116.44999999999999</v>
      </c>
      <c r="H153" s="37">
        <v>125.15</v>
      </c>
      <c r="I153" s="37">
        <v>127.6</v>
      </c>
      <c r="J153" s="37">
        <v>129.5</v>
      </c>
      <c r="K153" s="28">
        <v>125.7</v>
      </c>
      <c r="L153" s="28">
        <v>121.35</v>
      </c>
      <c r="M153" s="28">
        <v>106.94231000000001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157.25</v>
      </c>
      <c r="D154" s="37">
        <v>156.15</v>
      </c>
      <c r="E154" s="37">
        <v>154.60000000000002</v>
      </c>
      <c r="F154" s="37">
        <v>151.95000000000002</v>
      </c>
      <c r="G154" s="37">
        <v>150.40000000000003</v>
      </c>
      <c r="H154" s="37">
        <v>158.80000000000001</v>
      </c>
      <c r="I154" s="37">
        <v>160.35000000000002</v>
      </c>
      <c r="J154" s="37">
        <v>163</v>
      </c>
      <c r="K154" s="28">
        <v>157.69999999999999</v>
      </c>
      <c r="L154" s="28">
        <v>153.5</v>
      </c>
      <c r="M154" s="28">
        <v>149.11957000000001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92.55</v>
      </c>
      <c r="D155" s="37">
        <v>92.233333333333334</v>
      </c>
      <c r="E155" s="37">
        <v>91.416666666666671</v>
      </c>
      <c r="F155" s="37">
        <v>90.283333333333331</v>
      </c>
      <c r="G155" s="37">
        <v>89.466666666666669</v>
      </c>
      <c r="H155" s="37">
        <v>93.366666666666674</v>
      </c>
      <c r="I155" s="37">
        <v>94.183333333333337</v>
      </c>
      <c r="J155" s="37">
        <v>95.316666666666677</v>
      </c>
      <c r="K155" s="28">
        <v>93.05</v>
      </c>
      <c r="L155" s="28">
        <v>91.1</v>
      </c>
      <c r="M155" s="28">
        <v>142.12550999999999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3702.35</v>
      </c>
      <c r="D156" s="37">
        <v>3695.1333333333332</v>
      </c>
      <c r="E156" s="37">
        <v>3653.3166666666666</v>
      </c>
      <c r="F156" s="37">
        <v>3604.2833333333333</v>
      </c>
      <c r="G156" s="37">
        <v>3562.4666666666667</v>
      </c>
      <c r="H156" s="37">
        <v>3744.1666666666665</v>
      </c>
      <c r="I156" s="37">
        <v>3785.9833333333331</v>
      </c>
      <c r="J156" s="37">
        <v>3835.0166666666664</v>
      </c>
      <c r="K156" s="28">
        <v>3736.95</v>
      </c>
      <c r="L156" s="28">
        <v>3646.1</v>
      </c>
      <c r="M156" s="28">
        <v>0.82937000000000005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16746.900000000001</v>
      </c>
      <c r="D157" s="37">
        <v>16785.483333333334</v>
      </c>
      <c r="E157" s="37">
        <v>16571.416666666668</v>
      </c>
      <c r="F157" s="37">
        <v>16395.933333333334</v>
      </c>
      <c r="G157" s="37">
        <v>16181.866666666669</v>
      </c>
      <c r="H157" s="37">
        <v>16960.966666666667</v>
      </c>
      <c r="I157" s="37">
        <v>17175.033333333333</v>
      </c>
      <c r="J157" s="37">
        <v>17350.516666666666</v>
      </c>
      <c r="K157" s="28">
        <v>16999.55</v>
      </c>
      <c r="L157" s="28">
        <v>16610</v>
      </c>
      <c r="M157" s="28">
        <v>0.50761999999999996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276.7</v>
      </c>
      <c r="D158" s="37">
        <v>278.01666666666671</v>
      </c>
      <c r="E158" s="37">
        <v>272.03333333333342</v>
      </c>
      <c r="F158" s="37">
        <v>267.36666666666673</v>
      </c>
      <c r="G158" s="37">
        <v>261.38333333333344</v>
      </c>
      <c r="H158" s="37">
        <v>282.68333333333339</v>
      </c>
      <c r="I158" s="37">
        <v>288.66666666666663</v>
      </c>
      <c r="J158" s="37">
        <v>293.33333333333337</v>
      </c>
      <c r="K158" s="28">
        <v>284</v>
      </c>
      <c r="L158" s="28">
        <v>273.35000000000002</v>
      </c>
      <c r="M158" s="28">
        <v>5.8079599999999996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766.6</v>
      </c>
      <c r="D159" s="37">
        <v>761.4666666666667</v>
      </c>
      <c r="E159" s="37">
        <v>752.98333333333335</v>
      </c>
      <c r="F159" s="37">
        <v>739.36666666666667</v>
      </c>
      <c r="G159" s="37">
        <v>730.88333333333333</v>
      </c>
      <c r="H159" s="37">
        <v>775.08333333333337</v>
      </c>
      <c r="I159" s="37">
        <v>783.56666666666672</v>
      </c>
      <c r="J159" s="37">
        <v>797.18333333333339</v>
      </c>
      <c r="K159" s="28">
        <v>769.95</v>
      </c>
      <c r="L159" s="28">
        <v>747.85</v>
      </c>
      <c r="M159" s="28">
        <v>5.78383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161.85</v>
      </c>
      <c r="D160" s="37">
        <v>159.66666666666666</v>
      </c>
      <c r="E160" s="37">
        <v>156.38333333333333</v>
      </c>
      <c r="F160" s="37">
        <v>150.91666666666666</v>
      </c>
      <c r="G160" s="37">
        <v>147.63333333333333</v>
      </c>
      <c r="H160" s="37">
        <v>165.13333333333333</v>
      </c>
      <c r="I160" s="37">
        <v>168.41666666666669</v>
      </c>
      <c r="J160" s="37">
        <v>173.88333333333333</v>
      </c>
      <c r="K160" s="28">
        <v>162.94999999999999</v>
      </c>
      <c r="L160" s="28">
        <v>154.19999999999999</v>
      </c>
      <c r="M160" s="28">
        <v>614.11715000000004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286.3</v>
      </c>
      <c r="D161" s="37">
        <v>287.28333333333336</v>
      </c>
      <c r="E161" s="37">
        <v>273.36666666666673</v>
      </c>
      <c r="F161" s="37">
        <v>260.43333333333339</v>
      </c>
      <c r="G161" s="37">
        <v>246.51666666666677</v>
      </c>
      <c r="H161" s="37">
        <v>300.2166666666667</v>
      </c>
      <c r="I161" s="37">
        <v>314.13333333333333</v>
      </c>
      <c r="J161" s="37">
        <v>327.06666666666666</v>
      </c>
      <c r="K161" s="28">
        <v>301.2</v>
      </c>
      <c r="L161" s="28">
        <v>274.35000000000002</v>
      </c>
      <c r="M161" s="28">
        <v>303.48752000000002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2599.0500000000002</v>
      </c>
      <c r="D162" s="37">
        <v>2608.0166666666669</v>
      </c>
      <c r="E162" s="37">
        <v>2566.0333333333338</v>
      </c>
      <c r="F162" s="37">
        <v>2533.0166666666669</v>
      </c>
      <c r="G162" s="37">
        <v>2491.0333333333338</v>
      </c>
      <c r="H162" s="37">
        <v>2641.0333333333338</v>
      </c>
      <c r="I162" s="37">
        <v>2683.0166666666664</v>
      </c>
      <c r="J162" s="37">
        <v>2716.0333333333338</v>
      </c>
      <c r="K162" s="28">
        <v>2650</v>
      </c>
      <c r="L162" s="28">
        <v>2575</v>
      </c>
      <c r="M162" s="28">
        <v>4.1004500000000004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41390.75</v>
      </c>
      <c r="D163" s="37">
        <v>41455.25</v>
      </c>
      <c r="E163" s="37">
        <v>40685.5</v>
      </c>
      <c r="F163" s="37">
        <v>39980.25</v>
      </c>
      <c r="G163" s="37">
        <v>39210.5</v>
      </c>
      <c r="H163" s="37">
        <v>42160.5</v>
      </c>
      <c r="I163" s="37">
        <v>42930.25</v>
      </c>
      <c r="J163" s="37">
        <v>43635.5</v>
      </c>
      <c r="K163" s="28">
        <v>42225</v>
      </c>
      <c r="L163" s="28">
        <v>40750</v>
      </c>
      <c r="M163" s="28">
        <v>0.17398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229.1</v>
      </c>
      <c r="D164" s="37">
        <v>228.20000000000002</v>
      </c>
      <c r="E164" s="37">
        <v>226.40000000000003</v>
      </c>
      <c r="F164" s="37">
        <v>223.70000000000002</v>
      </c>
      <c r="G164" s="37">
        <v>221.90000000000003</v>
      </c>
      <c r="H164" s="37">
        <v>230.90000000000003</v>
      </c>
      <c r="I164" s="37">
        <v>232.70000000000005</v>
      </c>
      <c r="J164" s="37">
        <v>235.40000000000003</v>
      </c>
      <c r="K164" s="28">
        <v>230</v>
      </c>
      <c r="L164" s="28">
        <v>225.5</v>
      </c>
      <c r="M164" s="28">
        <v>16.043749999999999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4155.7</v>
      </c>
      <c r="D165" s="37">
        <v>4169.3500000000004</v>
      </c>
      <c r="E165" s="37">
        <v>4132.7000000000007</v>
      </c>
      <c r="F165" s="37">
        <v>4109.7000000000007</v>
      </c>
      <c r="G165" s="37">
        <v>4073.0500000000011</v>
      </c>
      <c r="H165" s="37">
        <v>4192.3500000000004</v>
      </c>
      <c r="I165" s="37">
        <v>4229</v>
      </c>
      <c r="J165" s="37">
        <v>4252</v>
      </c>
      <c r="K165" s="28">
        <v>4206</v>
      </c>
      <c r="L165" s="28">
        <v>4146.3500000000004</v>
      </c>
      <c r="M165" s="28">
        <v>0.10082000000000001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2133.3000000000002</v>
      </c>
      <c r="D166" s="37">
        <v>2141.15</v>
      </c>
      <c r="E166" s="37">
        <v>2116.3000000000002</v>
      </c>
      <c r="F166" s="37">
        <v>2099.3000000000002</v>
      </c>
      <c r="G166" s="37">
        <v>2074.4500000000003</v>
      </c>
      <c r="H166" s="37">
        <v>2158.15</v>
      </c>
      <c r="I166" s="37">
        <v>2182.9999999999995</v>
      </c>
      <c r="J166" s="37">
        <v>2200</v>
      </c>
      <c r="K166" s="28">
        <v>2166</v>
      </c>
      <c r="L166" s="28">
        <v>2124.15</v>
      </c>
      <c r="M166" s="28">
        <v>2.0051000000000001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1773.4</v>
      </c>
      <c r="D167" s="37">
        <v>1777.8833333333334</v>
      </c>
      <c r="E167" s="37">
        <v>1752.0666666666668</v>
      </c>
      <c r="F167" s="37">
        <v>1730.7333333333333</v>
      </c>
      <c r="G167" s="37">
        <v>1704.9166666666667</v>
      </c>
      <c r="H167" s="37">
        <v>1799.2166666666669</v>
      </c>
      <c r="I167" s="37">
        <v>1825.0333333333335</v>
      </c>
      <c r="J167" s="37">
        <v>1846.366666666667</v>
      </c>
      <c r="K167" s="28">
        <v>1803.7</v>
      </c>
      <c r="L167" s="28">
        <v>1756.55</v>
      </c>
      <c r="M167" s="28">
        <v>3.9520300000000002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2418.4499999999998</v>
      </c>
      <c r="D168" s="37">
        <v>2423.1166666666668</v>
      </c>
      <c r="E168" s="37">
        <v>2396.3333333333335</v>
      </c>
      <c r="F168" s="37">
        <v>2374.2166666666667</v>
      </c>
      <c r="G168" s="37">
        <v>2347.4333333333334</v>
      </c>
      <c r="H168" s="37">
        <v>2445.2333333333336</v>
      </c>
      <c r="I168" s="37">
        <v>2472.0166666666664</v>
      </c>
      <c r="J168" s="37">
        <v>2494.1333333333337</v>
      </c>
      <c r="K168" s="28">
        <v>2449.9</v>
      </c>
      <c r="L168" s="28">
        <v>2401</v>
      </c>
      <c r="M168" s="28">
        <v>1.70547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109.65</v>
      </c>
      <c r="D169" s="37">
        <v>109.71666666666665</v>
      </c>
      <c r="E169" s="37">
        <v>109.0333333333333</v>
      </c>
      <c r="F169" s="37">
        <v>108.41666666666664</v>
      </c>
      <c r="G169" s="37">
        <v>107.73333333333329</v>
      </c>
      <c r="H169" s="37">
        <v>110.33333333333331</v>
      </c>
      <c r="I169" s="37">
        <v>111.01666666666668</v>
      </c>
      <c r="J169" s="37">
        <v>111.63333333333333</v>
      </c>
      <c r="K169" s="28">
        <v>110.4</v>
      </c>
      <c r="L169" s="28">
        <v>109.1</v>
      </c>
      <c r="M169" s="28">
        <v>15.9208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225</v>
      </c>
      <c r="D170" s="37">
        <v>224.98333333333335</v>
      </c>
      <c r="E170" s="37">
        <v>223.7166666666667</v>
      </c>
      <c r="F170" s="37">
        <v>222.43333333333334</v>
      </c>
      <c r="G170" s="37">
        <v>221.16666666666669</v>
      </c>
      <c r="H170" s="37">
        <v>226.26666666666671</v>
      </c>
      <c r="I170" s="37">
        <v>227.53333333333336</v>
      </c>
      <c r="J170" s="37">
        <v>228.81666666666672</v>
      </c>
      <c r="K170" s="28">
        <v>226.25</v>
      </c>
      <c r="L170" s="28">
        <v>223.7</v>
      </c>
      <c r="M170" s="28">
        <v>68.273970000000006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425.3</v>
      </c>
      <c r="D171" s="37">
        <v>428.45</v>
      </c>
      <c r="E171" s="37">
        <v>420.34999999999997</v>
      </c>
      <c r="F171" s="37">
        <v>415.4</v>
      </c>
      <c r="G171" s="37">
        <v>407.29999999999995</v>
      </c>
      <c r="H171" s="37">
        <v>433.4</v>
      </c>
      <c r="I171" s="37">
        <v>441.5</v>
      </c>
      <c r="J171" s="37">
        <v>446.45</v>
      </c>
      <c r="K171" s="28">
        <v>436.55</v>
      </c>
      <c r="L171" s="28">
        <v>423.5</v>
      </c>
      <c r="M171" s="28">
        <v>1.1894100000000001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13858.6</v>
      </c>
      <c r="D172" s="37">
        <v>13887.75</v>
      </c>
      <c r="E172" s="37">
        <v>13753.7</v>
      </c>
      <c r="F172" s="37">
        <v>13648.800000000001</v>
      </c>
      <c r="G172" s="37">
        <v>13514.750000000002</v>
      </c>
      <c r="H172" s="37">
        <v>13992.65</v>
      </c>
      <c r="I172" s="37">
        <v>14126.699999999999</v>
      </c>
      <c r="J172" s="37">
        <v>14231.599999999999</v>
      </c>
      <c r="K172" s="28">
        <v>14021.8</v>
      </c>
      <c r="L172" s="28">
        <v>13782.85</v>
      </c>
      <c r="M172" s="28">
        <v>1.1469999999999999E-2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31.25</v>
      </c>
      <c r="D173" s="37">
        <v>31.266666666666666</v>
      </c>
      <c r="E173" s="37">
        <v>30.983333333333331</v>
      </c>
      <c r="F173" s="37">
        <v>30.716666666666665</v>
      </c>
      <c r="G173" s="37">
        <v>30.43333333333333</v>
      </c>
      <c r="H173" s="37">
        <v>31.533333333333331</v>
      </c>
      <c r="I173" s="37">
        <v>31.816666666666663</v>
      </c>
      <c r="J173" s="37">
        <v>32.083333333333329</v>
      </c>
      <c r="K173" s="28">
        <v>31.55</v>
      </c>
      <c r="L173" s="28">
        <v>31</v>
      </c>
      <c r="M173" s="28">
        <v>150.36787000000001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110.3</v>
      </c>
      <c r="D174" s="37">
        <v>109.56666666666666</v>
      </c>
      <c r="E174" s="37">
        <v>107.93333333333332</v>
      </c>
      <c r="F174" s="37">
        <v>105.56666666666666</v>
      </c>
      <c r="G174" s="37">
        <v>103.93333333333332</v>
      </c>
      <c r="H174" s="37">
        <v>111.93333333333332</v>
      </c>
      <c r="I174" s="37">
        <v>113.56666666666665</v>
      </c>
      <c r="J174" s="37">
        <v>115.93333333333332</v>
      </c>
      <c r="K174" s="28">
        <v>111.2</v>
      </c>
      <c r="L174" s="28">
        <v>107.2</v>
      </c>
      <c r="M174" s="28">
        <v>146.17080999999999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116.25</v>
      </c>
      <c r="D175" s="37">
        <v>115.90000000000002</v>
      </c>
      <c r="E175" s="37">
        <v>115.00000000000004</v>
      </c>
      <c r="F175" s="37">
        <v>113.75000000000003</v>
      </c>
      <c r="G175" s="37">
        <v>112.85000000000005</v>
      </c>
      <c r="H175" s="37">
        <v>117.15000000000003</v>
      </c>
      <c r="I175" s="37">
        <v>118.05000000000001</v>
      </c>
      <c r="J175" s="37">
        <v>119.30000000000003</v>
      </c>
      <c r="K175" s="28">
        <v>116.8</v>
      </c>
      <c r="L175" s="28">
        <v>114.65</v>
      </c>
      <c r="M175" s="28">
        <v>26.121110000000002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2772.75</v>
      </c>
      <c r="D176" s="37">
        <v>2771.9666666666672</v>
      </c>
      <c r="E176" s="37">
        <v>2752.8333333333344</v>
      </c>
      <c r="F176" s="37">
        <v>2732.9166666666674</v>
      </c>
      <c r="G176" s="37">
        <v>2713.7833333333347</v>
      </c>
      <c r="H176" s="37">
        <v>2791.8833333333341</v>
      </c>
      <c r="I176" s="37">
        <v>2811.0166666666673</v>
      </c>
      <c r="J176" s="37">
        <v>2830.9333333333338</v>
      </c>
      <c r="K176" s="28">
        <v>2791.1</v>
      </c>
      <c r="L176" s="28">
        <v>2752.05</v>
      </c>
      <c r="M176" s="28">
        <v>57.033329999999999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764.6</v>
      </c>
      <c r="D177" s="37">
        <v>767.29999999999984</v>
      </c>
      <c r="E177" s="37">
        <v>753.59999999999968</v>
      </c>
      <c r="F177" s="37">
        <v>742.5999999999998</v>
      </c>
      <c r="G177" s="37">
        <v>728.89999999999964</v>
      </c>
      <c r="H177" s="37">
        <v>778.29999999999973</v>
      </c>
      <c r="I177" s="37">
        <v>791.99999999999977</v>
      </c>
      <c r="J177" s="37">
        <v>802.99999999999977</v>
      </c>
      <c r="K177" s="28">
        <v>781</v>
      </c>
      <c r="L177" s="28">
        <v>756.3</v>
      </c>
      <c r="M177" s="28">
        <v>5.7246899999999998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1134.3</v>
      </c>
      <c r="D178" s="37">
        <v>1128.6000000000001</v>
      </c>
      <c r="E178" s="37">
        <v>1119.2000000000003</v>
      </c>
      <c r="F178" s="37">
        <v>1104.1000000000001</v>
      </c>
      <c r="G178" s="37">
        <v>1094.7000000000003</v>
      </c>
      <c r="H178" s="37">
        <v>1143.7000000000003</v>
      </c>
      <c r="I178" s="37">
        <v>1153.1000000000004</v>
      </c>
      <c r="J178" s="37">
        <v>1168.2000000000003</v>
      </c>
      <c r="K178" s="28">
        <v>1138</v>
      </c>
      <c r="L178" s="28">
        <v>1113.5</v>
      </c>
      <c r="M178" s="28">
        <v>8.4882100000000005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2332.1</v>
      </c>
      <c r="D179" s="37">
        <v>2341</v>
      </c>
      <c r="E179" s="37">
        <v>2304.1</v>
      </c>
      <c r="F179" s="37">
        <v>2276.1</v>
      </c>
      <c r="G179" s="37">
        <v>2239.1999999999998</v>
      </c>
      <c r="H179" s="37">
        <v>2369</v>
      </c>
      <c r="I179" s="37">
        <v>2405.8999999999996</v>
      </c>
      <c r="J179" s="37">
        <v>2433.9</v>
      </c>
      <c r="K179" s="28">
        <v>2377.9</v>
      </c>
      <c r="L179" s="28">
        <v>2313</v>
      </c>
      <c r="M179" s="28">
        <v>3.2452200000000002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6637.8</v>
      </c>
      <c r="D180" s="37">
        <v>6679.6500000000005</v>
      </c>
      <c r="E180" s="37">
        <v>6591.1500000000015</v>
      </c>
      <c r="F180" s="37">
        <v>6544.5000000000009</v>
      </c>
      <c r="G180" s="37">
        <v>6456.0000000000018</v>
      </c>
      <c r="H180" s="37">
        <v>6726.3000000000011</v>
      </c>
      <c r="I180" s="37">
        <v>6814.7999999999993</v>
      </c>
      <c r="J180" s="37">
        <v>6861.4500000000007</v>
      </c>
      <c r="K180" s="28">
        <v>6768.15</v>
      </c>
      <c r="L180" s="28">
        <v>6633</v>
      </c>
      <c r="M180" s="28">
        <v>4.3200000000000002E-2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19785.400000000001</v>
      </c>
      <c r="D181" s="37">
        <v>19759.5</v>
      </c>
      <c r="E181" s="37">
        <v>19527.900000000001</v>
      </c>
      <c r="F181" s="37">
        <v>19270.400000000001</v>
      </c>
      <c r="G181" s="37">
        <v>19038.800000000003</v>
      </c>
      <c r="H181" s="37">
        <v>20017</v>
      </c>
      <c r="I181" s="37">
        <v>20248.599999999999</v>
      </c>
      <c r="J181" s="37">
        <v>20506.099999999999</v>
      </c>
      <c r="K181" s="28">
        <v>19991.099999999999</v>
      </c>
      <c r="L181" s="28">
        <v>19502</v>
      </c>
      <c r="M181" s="28">
        <v>0.72631000000000001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1179.3</v>
      </c>
      <c r="D182" s="37">
        <v>1168.3833333333332</v>
      </c>
      <c r="E182" s="37">
        <v>1153.4666666666665</v>
      </c>
      <c r="F182" s="37">
        <v>1127.6333333333332</v>
      </c>
      <c r="G182" s="37">
        <v>1112.7166666666665</v>
      </c>
      <c r="H182" s="37">
        <v>1194.2166666666665</v>
      </c>
      <c r="I182" s="37">
        <v>1209.1333333333334</v>
      </c>
      <c r="J182" s="37">
        <v>1234.9666666666665</v>
      </c>
      <c r="K182" s="28">
        <v>1183.3</v>
      </c>
      <c r="L182" s="28">
        <v>1142.55</v>
      </c>
      <c r="M182" s="28">
        <v>8.2321799999999996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2354.9</v>
      </c>
      <c r="D183" s="37">
        <v>2347.9</v>
      </c>
      <c r="E183" s="37">
        <v>2320</v>
      </c>
      <c r="F183" s="37">
        <v>2285.1</v>
      </c>
      <c r="G183" s="37">
        <v>2257.1999999999998</v>
      </c>
      <c r="H183" s="37">
        <v>2382.8000000000002</v>
      </c>
      <c r="I183" s="37">
        <v>2410.7000000000007</v>
      </c>
      <c r="J183" s="37">
        <v>2445.6000000000004</v>
      </c>
      <c r="K183" s="28">
        <v>2375.8000000000002</v>
      </c>
      <c r="L183" s="28">
        <v>2313</v>
      </c>
      <c r="M183" s="28">
        <v>1.45808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463.4</v>
      </c>
      <c r="D184" s="37">
        <v>463.2833333333333</v>
      </c>
      <c r="E184" s="37">
        <v>460.61666666666662</v>
      </c>
      <c r="F184" s="37">
        <v>457.83333333333331</v>
      </c>
      <c r="G184" s="37">
        <v>455.16666666666663</v>
      </c>
      <c r="H184" s="37">
        <v>466.06666666666661</v>
      </c>
      <c r="I184" s="37">
        <v>468.73333333333335</v>
      </c>
      <c r="J184" s="37">
        <v>471.51666666666659</v>
      </c>
      <c r="K184" s="28">
        <v>465.95</v>
      </c>
      <c r="L184" s="28">
        <v>460.5</v>
      </c>
      <c r="M184" s="28">
        <v>76.725149999999999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75</v>
      </c>
      <c r="D185" s="37">
        <v>75.149999999999991</v>
      </c>
      <c r="E185" s="37">
        <v>74.34999999999998</v>
      </c>
      <c r="F185" s="37">
        <v>73.699999999999989</v>
      </c>
      <c r="G185" s="37">
        <v>72.899999999999977</v>
      </c>
      <c r="H185" s="37">
        <v>75.799999999999983</v>
      </c>
      <c r="I185" s="37">
        <v>76.599999999999994</v>
      </c>
      <c r="J185" s="37">
        <v>77.249999999999986</v>
      </c>
      <c r="K185" s="28">
        <v>75.95</v>
      </c>
      <c r="L185" s="28">
        <v>74.5</v>
      </c>
      <c r="M185" s="28">
        <v>182.18209999999999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848.25</v>
      </c>
      <c r="D186" s="37">
        <v>848.08333333333337</v>
      </c>
      <c r="E186" s="37">
        <v>838.76666666666677</v>
      </c>
      <c r="F186" s="37">
        <v>829.28333333333342</v>
      </c>
      <c r="G186" s="37">
        <v>819.96666666666681</v>
      </c>
      <c r="H186" s="37">
        <v>857.56666666666672</v>
      </c>
      <c r="I186" s="37">
        <v>866.88333333333333</v>
      </c>
      <c r="J186" s="37">
        <v>876.36666666666667</v>
      </c>
      <c r="K186" s="28">
        <v>857.4</v>
      </c>
      <c r="L186" s="28">
        <v>838.6</v>
      </c>
      <c r="M186" s="28">
        <v>30.314489999999999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420.7</v>
      </c>
      <c r="D187" s="37">
        <v>421.76666666666665</v>
      </c>
      <c r="E187" s="37">
        <v>416.93333333333328</v>
      </c>
      <c r="F187" s="37">
        <v>413.16666666666663</v>
      </c>
      <c r="G187" s="37">
        <v>408.33333333333326</v>
      </c>
      <c r="H187" s="37">
        <v>425.5333333333333</v>
      </c>
      <c r="I187" s="37">
        <v>430.36666666666667</v>
      </c>
      <c r="J187" s="37">
        <v>434.13333333333333</v>
      </c>
      <c r="K187" s="28">
        <v>426.6</v>
      </c>
      <c r="L187" s="28">
        <v>418</v>
      </c>
      <c r="M187" s="28">
        <v>4.7022899999999996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531.25</v>
      </c>
      <c r="D188" s="37">
        <v>533.23333333333335</v>
      </c>
      <c r="E188" s="37">
        <v>523.51666666666665</v>
      </c>
      <c r="F188" s="37">
        <v>515.7833333333333</v>
      </c>
      <c r="G188" s="37">
        <v>506.06666666666661</v>
      </c>
      <c r="H188" s="37">
        <v>540.9666666666667</v>
      </c>
      <c r="I188" s="37">
        <v>550.68333333333339</v>
      </c>
      <c r="J188" s="37">
        <v>558.41666666666674</v>
      </c>
      <c r="K188" s="28">
        <v>542.95000000000005</v>
      </c>
      <c r="L188" s="28">
        <v>525.5</v>
      </c>
      <c r="M188" s="28">
        <v>1.8467499999999999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744.05</v>
      </c>
      <c r="D189" s="37">
        <v>735.43333333333339</v>
      </c>
      <c r="E189" s="37">
        <v>724.66666666666674</v>
      </c>
      <c r="F189" s="37">
        <v>705.2833333333333</v>
      </c>
      <c r="G189" s="37">
        <v>694.51666666666665</v>
      </c>
      <c r="H189" s="37">
        <v>754.81666666666683</v>
      </c>
      <c r="I189" s="37">
        <v>765.58333333333348</v>
      </c>
      <c r="J189" s="37">
        <v>784.96666666666692</v>
      </c>
      <c r="K189" s="28">
        <v>746.2</v>
      </c>
      <c r="L189" s="28">
        <v>716.05</v>
      </c>
      <c r="M189" s="28">
        <v>23.418600000000001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941.2</v>
      </c>
      <c r="D190" s="37">
        <v>940.91666666666663</v>
      </c>
      <c r="E190" s="37">
        <v>933.83333333333326</v>
      </c>
      <c r="F190" s="37">
        <v>926.46666666666658</v>
      </c>
      <c r="G190" s="37">
        <v>919.38333333333321</v>
      </c>
      <c r="H190" s="37">
        <v>948.2833333333333</v>
      </c>
      <c r="I190" s="37">
        <v>955.36666666666656</v>
      </c>
      <c r="J190" s="37">
        <v>962.73333333333335</v>
      </c>
      <c r="K190" s="28">
        <v>948</v>
      </c>
      <c r="L190" s="28">
        <v>933.55</v>
      </c>
      <c r="M190" s="28">
        <v>8.0754099999999998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930.85</v>
      </c>
      <c r="D191" s="37">
        <v>936.55000000000007</v>
      </c>
      <c r="E191" s="37">
        <v>921.40000000000009</v>
      </c>
      <c r="F191" s="37">
        <v>911.95</v>
      </c>
      <c r="G191" s="37">
        <v>896.80000000000007</v>
      </c>
      <c r="H191" s="37">
        <v>946.00000000000011</v>
      </c>
      <c r="I191" s="37">
        <v>961.15</v>
      </c>
      <c r="J191" s="37">
        <v>970.60000000000014</v>
      </c>
      <c r="K191" s="28">
        <v>951.7</v>
      </c>
      <c r="L191" s="28">
        <v>927.1</v>
      </c>
      <c r="M191" s="28">
        <v>6.2435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3362.7</v>
      </c>
      <c r="D192" s="37">
        <v>3379.1833333333329</v>
      </c>
      <c r="E192" s="37">
        <v>3339.516666666666</v>
      </c>
      <c r="F192" s="37">
        <v>3316.333333333333</v>
      </c>
      <c r="G192" s="37">
        <v>3276.6666666666661</v>
      </c>
      <c r="H192" s="37">
        <v>3402.3666666666659</v>
      </c>
      <c r="I192" s="37">
        <v>3442.0333333333328</v>
      </c>
      <c r="J192" s="37">
        <v>3465.2166666666658</v>
      </c>
      <c r="K192" s="28">
        <v>3418.85</v>
      </c>
      <c r="L192" s="28">
        <v>3356</v>
      </c>
      <c r="M192" s="28">
        <v>23.082560000000001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756.6</v>
      </c>
      <c r="D193" s="37">
        <v>754.9</v>
      </c>
      <c r="E193" s="37">
        <v>747.8</v>
      </c>
      <c r="F193" s="37">
        <v>739</v>
      </c>
      <c r="G193" s="37">
        <v>731.9</v>
      </c>
      <c r="H193" s="37">
        <v>763.69999999999993</v>
      </c>
      <c r="I193" s="37">
        <v>770.80000000000007</v>
      </c>
      <c r="J193" s="37">
        <v>779.59999999999991</v>
      </c>
      <c r="K193" s="28">
        <v>762</v>
      </c>
      <c r="L193" s="28">
        <v>746.1</v>
      </c>
      <c r="M193" s="28">
        <v>13.466089999999999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8618.35</v>
      </c>
      <c r="D194" s="37">
        <v>8656.7833333333328</v>
      </c>
      <c r="E194" s="37">
        <v>8543.5666666666657</v>
      </c>
      <c r="F194" s="37">
        <v>8468.7833333333328</v>
      </c>
      <c r="G194" s="37">
        <v>8355.5666666666657</v>
      </c>
      <c r="H194" s="37">
        <v>8731.5666666666657</v>
      </c>
      <c r="I194" s="37">
        <v>8844.7833333333328</v>
      </c>
      <c r="J194" s="37">
        <v>8919.5666666666657</v>
      </c>
      <c r="K194" s="28">
        <v>8770</v>
      </c>
      <c r="L194" s="28">
        <v>8582</v>
      </c>
      <c r="M194" s="28">
        <v>3.9362599999999999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435.85</v>
      </c>
      <c r="D195" s="37">
        <v>434.38333333333338</v>
      </c>
      <c r="E195" s="37">
        <v>430.56666666666678</v>
      </c>
      <c r="F195" s="37">
        <v>425.28333333333342</v>
      </c>
      <c r="G195" s="37">
        <v>421.46666666666681</v>
      </c>
      <c r="H195" s="37">
        <v>439.66666666666674</v>
      </c>
      <c r="I195" s="37">
        <v>443.48333333333335</v>
      </c>
      <c r="J195" s="37">
        <v>448.76666666666671</v>
      </c>
      <c r="K195" s="28">
        <v>438.2</v>
      </c>
      <c r="L195" s="28">
        <v>429.1</v>
      </c>
      <c r="M195" s="28">
        <v>111.53869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234.75</v>
      </c>
      <c r="D196" s="37">
        <v>233.33333333333334</v>
      </c>
      <c r="E196" s="37">
        <v>231.16666666666669</v>
      </c>
      <c r="F196" s="37">
        <v>227.58333333333334</v>
      </c>
      <c r="G196" s="37">
        <v>225.41666666666669</v>
      </c>
      <c r="H196" s="37">
        <v>236.91666666666669</v>
      </c>
      <c r="I196" s="37">
        <v>239.08333333333337</v>
      </c>
      <c r="J196" s="37">
        <v>242.66666666666669</v>
      </c>
      <c r="K196" s="28">
        <v>235.5</v>
      </c>
      <c r="L196" s="28">
        <v>229.75</v>
      </c>
      <c r="M196" s="28">
        <v>149.94271000000001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1068.5</v>
      </c>
      <c r="D197" s="37">
        <v>1071.1833333333334</v>
      </c>
      <c r="E197" s="37">
        <v>1060.8666666666668</v>
      </c>
      <c r="F197" s="37">
        <v>1053.2333333333333</v>
      </c>
      <c r="G197" s="37">
        <v>1042.9166666666667</v>
      </c>
      <c r="H197" s="37">
        <v>1078.8166666666668</v>
      </c>
      <c r="I197" s="37">
        <v>1089.1333333333334</v>
      </c>
      <c r="J197" s="37">
        <v>1096.7666666666669</v>
      </c>
      <c r="K197" s="28">
        <v>1081.5</v>
      </c>
      <c r="L197" s="28">
        <v>1063.55</v>
      </c>
      <c r="M197" s="28">
        <v>43.341569999999997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1130.3</v>
      </c>
      <c r="D198" s="37">
        <v>1130.2666666666667</v>
      </c>
      <c r="E198" s="37">
        <v>1120.7333333333333</v>
      </c>
      <c r="F198" s="37">
        <v>1111.1666666666667</v>
      </c>
      <c r="G198" s="37">
        <v>1101.6333333333334</v>
      </c>
      <c r="H198" s="37">
        <v>1139.8333333333333</v>
      </c>
      <c r="I198" s="37">
        <v>1149.3666666666666</v>
      </c>
      <c r="J198" s="37">
        <v>1158.9333333333332</v>
      </c>
      <c r="K198" s="28">
        <v>1139.8</v>
      </c>
      <c r="L198" s="28">
        <v>1120.7</v>
      </c>
      <c r="M198" s="28">
        <v>16.564440000000001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609.9</v>
      </c>
      <c r="D199" s="37">
        <v>615.7833333333333</v>
      </c>
      <c r="E199" s="37">
        <v>598.01666666666665</v>
      </c>
      <c r="F199" s="37">
        <v>586.13333333333333</v>
      </c>
      <c r="G199" s="37">
        <v>568.36666666666667</v>
      </c>
      <c r="H199" s="37">
        <v>627.66666666666663</v>
      </c>
      <c r="I199" s="37">
        <v>645.43333333333328</v>
      </c>
      <c r="J199" s="37">
        <v>657.31666666666661</v>
      </c>
      <c r="K199" s="28">
        <v>633.54999999999995</v>
      </c>
      <c r="L199" s="28">
        <v>603.9</v>
      </c>
      <c r="M199" s="28">
        <v>13.10003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2100.8000000000002</v>
      </c>
      <c r="D200" s="37">
        <v>2122.75</v>
      </c>
      <c r="E200" s="37">
        <v>2066.0500000000002</v>
      </c>
      <c r="F200" s="37">
        <v>2031.3000000000002</v>
      </c>
      <c r="G200" s="37">
        <v>1974.6000000000004</v>
      </c>
      <c r="H200" s="37">
        <v>2157.5</v>
      </c>
      <c r="I200" s="37">
        <v>2214.1999999999998</v>
      </c>
      <c r="J200" s="37">
        <v>2248.9499999999998</v>
      </c>
      <c r="K200" s="28">
        <v>2179.4499999999998</v>
      </c>
      <c r="L200" s="28">
        <v>2088</v>
      </c>
      <c r="M200" s="28">
        <v>32.552860000000003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2789.85</v>
      </c>
      <c r="D201" s="37">
        <v>2775.1666666666665</v>
      </c>
      <c r="E201" s="37">
        <v>2751.7333333333331</v>
      </c>
      <c r="F201" s="37">
        <v>2713.6166666666668</v>
      </c>
      <c r="G201" s="37">
        <v>2690.1833333333334</v>
      </c>
      <c r="H201" s="37">
        <v>2813.2833333333328</v>
      </c>
      <c r="I201" s="37">
        <v>2836.7166666666662</v>
      </c>
      <c r="J201" s="37">
        <v>2874.8333333333326</v>
      </c>
      <c r="K201" s="28">
        <v>2798.6</v>
      </c>
      <c r="L201" s="28">
        <v>2737.05</v>
      </c>
      <c r="M201" s="28">
        <v>1.00698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456.65</v>
      </c>
      <c r="D202" s="37">
        <v>456.93333333333334</v>
      </c>
      <c r="E202" s="37">
        <v>452.41666666666669</v>
      </c>
      <c r="F202" s="37">
        <v>448.18333333333334</v>
      </c>
      <c r="G202" s="37">
        <v>443.66666666666669</v>
      </c>
      <c r="H202" s="37">
        <v>461.16666666666669</v>
      </c>
      <c r="I202" s="37">
        <v>465.68333333333334</v>
      </c>
      <c r="J202" s="37">
        <v>469.91666666666669</v>
      </c>
      <c r="K202" s="28">
        <v>461.45</v>
      </c>
      <c r="L202" s="28">
        <v>452.7</v>
      </c>
      <c r="M202" s="28">
        <v>2.5943399999999999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1084.8499999999999</v>
      </c>
      <c r="D203" s="37">
        <v>1087.95</v>
      </c>
      <c r="E203" s="37">
        <v>1069.9000000000001</v>
      </c>
      <c r="F203" s="37">
        <v>1054.95</v>
      </c>
      <c r="G203" s="37">
        <v>1036.9000000000001</v>
      </c>
      <c r="H203" s="37">
        <v>1102.9000000000001</v>
      </c>
      <c r="I203" s="37">
        <v>1120.9499999999998</v>
      </c>
      <c r="J203" s="37">
        <v>1135.9000000000001</v>
      </c>
      <c r="K203" s="28">
        <v>1106</v>
      </c>
      <c r="L203" s="28">
        <v>1073</v>
      </c>
      <c r="M203" s="28">
        <v>2.84321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746.2</v>
      </c>
      <c r="D204" s="37">
        <v>756.0333333333333</v>
      </c>
      <c r="E204" s="37">
        <v>732.26666666666665</v>
      </c>
      <c r="F204" s="37">
        <v>718.33333333333337</v>
      </c>
      <c r="G204" s="37">
        <v>694.56666666666672</v>
      </c>
      <c r="H204" s="37">
        <v>769.96666666666658</v>
      </c>
      <c r="I204" s="37">
        <v>793.73333333333323</v>
      </c>
      <c r="J204" s="37">
        <v>807.66666666666652</v>
      </c>
      <c r="K204" s="28">
        <v>779.8</v>
      </c>
      <c r="L204" s="28">
        <v>742.1</v>
      </c>
      <c r="M204" s="28">
        <v>20.741389999999999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5555.2</v>
      </c>
      <c r="D205" s="37">
        <v>5513.833333333333</v>
      </c>
      <c r="E205" s="37">
        <v>5451.3666666666659</v>
      </c>
      <c r="F205" s="37">
        <v>5347.5333333333328</v>
      </c>
      <c r="G205" s="37">
        <v>5285.0666666666657</v>
      </c>
      <c r="H205" s="37">
        <v>5617.6666666666661</v>
      </c>
      <c r="I205" s="37">
        <v>5680.1333333333332</v>
      </c>
      <c r="J205" s="37">
        <v>5783.9666666666662</v>
      </c>
      <c r="K205" s="28">
        <v>5576.3</v>
      </c>
      <c r="L205" s="28">
        <v>5410</v>
      </c>
      <c r="M205" s="28">
        <v>12.039770000000001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38.65</v>
      </c>
      <c r="D206" s="37">
        <v>38.566666666666663</v>
      </c>
      <c r="E206" s="37">
        <v>38.183333333333323</v>
      </c>
      <c r="F206" s="37">
        <v>37.716666666666661</v>
      </c>
      <c r="G206" s="37">
        <v>37.333333333333321</v>
      </c>
      <c r="H206" s="37">
        <v>39.033333333333324</v>
      </c>
      <c r="I206" s="37">
        <v>39.416666666666664</v>
      </c>
      <c r="J206" s="37">
        <v>39.883333333333326</v>
      </c>
      <c r="K206" s="28">
        <v>38.950000000000003</v>
      </c>
      <c r="L206" s="28">
        <v>38.1</v>
      </c>
      <c r="M206" s="28">
        <v>53.033839999999998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1493.05</v>
      </c>
      <c r="D207" s="37">
        <v>1497.9166666666667</v>
      </c>
      <c r="E207" s="37">
        <v>1480.9833333333336</v>
      </c>
      <c r="F207" s="37">
        <v>1468.9166666666667</v>
      </c>
      <c r="G207" s="37">
        <v>1451.9833333333336</v>
      </c>
      <c r="H207" s="37">
        <v>1509.9833333333336</v>
      </c>
      <c r="I207" s="37">
        <v>1526.9166666666665</v>
      </c>
      <c r="J207" s="37">
        <v>1538.9833333333336</v>
      </c>
      <c r="K207" s="28">
        <v>1514.85</v>
      </c>
      <c r="L207" s="28">
        <v>1485.85</v>
      </c>
      <c r="M207" s="28">
        <v>0.93350999999999995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790.1</v>
      </c>
      <c r="D208" s="37">
        <v>791.66666666666663</v>
      </c>
      <c r="E208" s="37">
        <v>781.48333333333323</v>
      </c>
      <c r="F208" s="37">
        <v>772.86666666666656</v>
      </c>
      <c r="G208" s="37">
        <v>762.68333333333317</v>
      </c>
      <c r="H208" s="37">
        <v>800.2833333333333</v>
      </c>
      <c r="I208" s="37">
        <v>810.4666666666667</v>
      </c>
      <c r="J208" s="37">
        <v>819.08333333333337</v>
      </c>
      <c r="K208" s="28">
        <v>801.85</v>
      </c>
      <c r="L208" s="28">
        <v>783.05</v>
      </c>
      <c r="M208" s="28">
        <v>6.5587299999999997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743.1</v>
      </c>
      <c r="D209" s="37">
        <v>739.16666666666663</v>
      </c>
      <c r="E209" s="37">
        <v>731.33333333333326</v>
      </c>
      <c r="F209" s="37">
        <v>719.56666666666661</v>
      </c>
      <c r="G209" s="37">
        <v>711.73333333333323</v>
      </c>
      <c r="H209" s="37">
        <v>750.93333333333328</v>
      </c>
      <c r="I209" s="37">
        <v>758.76666666666654</v>
      </c>
      <c r="J209" s="37">
        <v>770.5333333333333</v>
      </c>
      <c r="K209" s="28">
        <v>747</v>
      </c>
      <c r="L209" s="28">
        <v>727.4</v>
      </c>
      <c r="M209" s="28">
        <v>6.6919300000000002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314.89999999999998</v>
      </c>
      <c r="D210" s="37">
        <v>315.95</v>
      </c>
      <c r="E210" s="37">
        <v>311.2</v>
      </c>
      <c r="F210" s="37">
        <v>307.5</v>
      </c>
      <c r="G210" s="37">
        <v>302.75</v>
      </c>
      <c r="H210" s="37">
        <v>319.64999999999998</v>
      </c>
      <c r="I210" s="37">
        <v>324.39999999999998</v>
      </c>
      <c r="J210" s="37">
        <v>328.09999999999997</v>
      </c>
      <c r="K210" s="28">
        <v>320.7</v>
      </c>
      <c r="L210" s="28">
        <v>312.25</v>
      </c>
      <c r="M210" s="28">
        <v>113.90344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9.1999999999999993</v>
      </c>
      <c r="D211" s="37">
        <v>9.25</v>
      </c>
      <c r="E211" s="37">
        <v>9.0500000000000007</v>
      </c>
      <c r="F211" s="37">
        <v>8.9</v>
      </c>
      <c r="G211" s="37">
        <v>8.7000000000000011</v>
      </c>
      <c r="H211" s="37">
        <v>9.4</v>
      </c>
      <c r="I211" s="37">
        <v>9.6</v>
      </c>
      <c r="J211" s="37">
        <v>9.75</v>
      </c>
      <c r="K211" s="28">
        <v>9.4499999999999993</v>
      </c>
      <c r="L211" s="28">
        <v>9.1</v>
      </c>
      <c r="M211" s="28">
        <v>815.09474999999998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999.55</v>
      </c>
      <c r="D212" s="37">
        <v>994.36666666666667</v>
      </c>
      <c r="E212" s="37">
        <v>980.7833333333333</v>
      </c>
      <c r="F212" s="37">
        <v>962.01666666666665</v>
      </c>
      <c r="G212" s="37">
        <v>948.43333333333328</v>
      </c>
      <c r="H212" s="37">
        <v>1013.1333333333333</v>
      </c>
      <c r="I212" s="37">
        <v>1026.7166666666667</v>
      </c>
      <c r="J212" s="37">
        <v>1045.4833333333333</v>
      </c>
      <c r="K212" s="28">
        <v>1007.95</v>
      </c>
      <c r="L212" s="28">
        <v>975.6</v>
      </c>
      <c r="M212" s="28">
        <v>11.55472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1585.75</v>
      </c>
      <c r="D213" s="37">
        <v>1587.4666666666665</v>
      </c>
      <c r="E213" s="37">
        <v>1563.9333333333329</v>
      </c>
      <c r="F213" s="37">
        <v>1542.1166666666666</v>
      </c>
      <c r="G213" s="37">
        <v>1518.583333333333</v>
      </c>
      <c r="H213" s="37">
        <v>1609.2833333333328</v>
      </c>
      <c r="I213" s="37">
        <v>1632.8166666666662</v>
      </c>
      <c r="J213" s="37">
        <v>1654.6333333333328</v>
      </c>
      <c r="K213" s="28">
        <v>1611</v>
      </c>
      <c r="L213" s="28">
        <v>1565.65</v>
      </c>
      <c r="M213" s="28">
        <v>0.92147999999999997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467.65</v>
      </c>
      <c r="D214" s="37">
        <v>467.84999999999997</v>
      </c>
      <c r="E214" s="37">
        <v>464.94999999999993</v>
      </c>
      <c r="F214" s="37">
        <v>462.24999999999994</v>
      </c>
      <c r="G214" s="37">
        <v>459.34999999999991</v>
      </c>
      <c r="H214" s="37">
        <v>470.54999999999995</v>
      </c>
      <c r="I214" s="37">
        <v>473.44999999999993</v>
      </c>
      <c r="J214" s="37">
        <v>476.15</v>
      </c>
      <c r="K214" s="37">
        <v>470.75</v>
      </c>
      <c r="L214" s="37">
        <v>465.15</v>
      </c>
      <c r="M214" s="37">
        <v>23.506710000000002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13.05</v>
      </c>
      <c r="D215" s="37">
        <v>13.116666666666667</v>
      </c>
      <c r="E215" s="37">
        <v>12.983333333333334</v>
      </c>
      <c r="F215" s="37">
        <v>12.916666666666668</v>
      </c>
      <c r="G215" s="37">
        <v>12.783333333333335</v>
      </c>
      <c r="H215" s="37">
        <v>13.183333333333334</v>
      </c>
      <c r="I215" s="37">
        <v>13.316666666666666</v>
      </c>
      <c r="J215" s="37">
        <v>13.383333333333333</v>
      </c>
      <c r="K215" s="37">
        <v>13.25</v>
      </c>
      <c r="L215" s="37">
        <v>13.05</v>
      </c>
      <c r="M215" s="37">
        <v>311.23662999999999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238</v>
      </c>
      <c r="D216" s="37">
        <v>241.29999999999998</v>
      </c>
      <c r="E216" s="37">
        <v>233.89999999999998</v>
      </c>
      <c r="F216" s="37">
        <v>229.79999999999998</v>
      </c>
      <c r="G216" s="37">
        <v>222.39999999999998</v>
      </c>
      <c r="H216" s="37">
        <v>245.39999999999998</v>
      </c>
      <c r="I216" s="37">
        <v>252.8</v>
      </c>
      <c r="J216" s="37">
        <v>256.89999999999998</v>
      </c>
      <c r="K216" s="37">
        <v>248.7</v>
      </c>
      <c r="L216" s="37">
        <v>237.2</v>
      </c>
      <c r="M216" s="37">
        <v>66.389399999999995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2"/>
      <c r="B1" s="453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44720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5" t="s">
        <v>16</v>
      </c>
      <c r="B9" s="447" t="s">
        <v>18</v>
      </c>
      <c r="C9" s="451" t="s">
        <v>20</v>
      </c>
      <c r="D9" s="451" t="s">
        <v>21</v>
      </c>
      <c r="E9" s="442" t="s">
        <v>22</v>
      </c>
      <c r="F9" s="443"/>
      <c r="G9" s="444"/>
      <c r="H9" s="442" t="s">
        <v>23</v>
      </c>
      <c r="I9" s="443"/>
      <c r="J9" s="444"/>
      <c r="K9" s="23"/>
      <c r="L9" s="24"/>
      <c r="M9" s="50"/>
      <c r="N9" s="1"/>
      <c r="O9" s="1"/>
    </row>
    <row r="10" spans="1:15" ht="42.75" customHeight="1">
      <c r="A10" s="449"/>
      <c r="B10" s="450"/>
      <c r="C10" s="450"/>
      <c r="D10" s="45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10" t="s">
        <v>288</v>
      </c>
      <c r="C11" s="301">
        <v>21187.35</v>
      </c>
      <c r="D11" s="302">
        <v>21004.833333333332</v>
      </c>
      <c r="E11" s="302">
        <v>20684.666666666664</v>
      </c>
      <c r="F11" s="302">
        <v>20181.983333333334</v>
      </c>
      <c r="G11" s="302">
        <v>19861.816666666666</v>
      </c>
      <c r="H11" s="302">
        <v>21507.516666666663</v>
      </c>
      <c r="I11" s="302">
        <v>21827.683333333327</v>
      </c>
      <c r="J11" s="302">
        <v>22330.366666666661</v>
      </c>
      <c r="K11" s="301">
        <v>21325</v>
      </c>
      <c r="L11" s="301">
        <v>20502.150000000001</v>
      </c>
      <c r="M11" s="301">
        <v>4.0680000000000001E-2</v>
      </c>
      <c r="N11" s="1"/>
      <c r="O11" s="1"/>
    </row>
    <row r="12" spans="1:15" ht="12" customHeight="1">
      <c r="A12" s="30">
        <v>2</v>
      </c>
      <c r="B12" s="311" t="s">
        <v>293</v>
      </c>
      <c r="C12" s="301">
        <v>421.35</v>
      </c>
      <c r="D12" s="302">
        <v>421.83333333333331</v>
      </c>
      <c r="E12" s="302">
        <v>414.66666666666663</v>
      </c>
      <c r="F12" s="302">
        <v>407.98333333333329</v>
      </c>
      <c r="G12" s="302">
        <v>400.81666666666661</v>
      </c>
      <c r="H12" s="302">
        <v>428.51666666666665</v>
      </c>
      <c r="I12" s="302">
        <v>435.68333333333328</v>
      </c>
      <c r="J12" s="302">
        <v>442.36666666666667</v>
      </c>
      <c r="K12" s="301">
        <v>429</v>
      </c>
      <c r="L12" s="301">
        <v>415.15</v>
      </c>
      <c r="M12" s="301">
        <v>0.51973999999999998</v>
      </c>
      <c r="N12" s="1"/>
      <c r="O12" s="1"/>
    </row>
    <row r="13" spans="1:15" ht="12" customHeight="1">
      <c r="A13" s="30">
        <v>3</v>
      </c>
      <c r="B13" s="311" t="s">
        <v>39</v>
      </c>
      <c r="C13" s="301">
        <v>704.4</v>
      </c>
      <c r="D13" s="302">
        <v>707.63333333333333</v>
      </c>
      <c r="E13" s="302">
        <v>698.76666666666665</v>
      </c>
      <c r="F13" s="302">
        <v>693.13333333333333</v>
      </c>
      <c r="G13" s="302">
        <v>684.26666666666665</v>
      </c>
      <c r="H13" s="302">
        <v>713.26666666666665</v>
      </c>
      <c r="I13" s="302">
        <v>722.13333333333321</v>
      </c>
      <c r="J13" s="302">
        <v>727.76666666666665</v>
      </c>
      <c r="K13" s="301">
        <v>716.5</v>
      </c>
      <c r="L13" s="301">
        <v>702</v>
      </c>
      <c r="M13" s="301">
        <v>11.339370000000001</v>
      </c>
      <c r="N13" s="1"/>
      <c r="O13" s="1"/>
    </row>
    <row r="14" spans="1:15" ht="12" customHeight="1">
      <c r="A14" s="30">
        <v>4</v>
      </c>
      <c r="B14" s="311" t="s">
        <v>294</v>
      </c>
      <c r="C14" s="301">
        <v>2067.5500000000002</v>
      </c>
      <c r="D14" s="302">
        <v>2085.0499999999997</v>
      </c>
      <c r="E14" s="302">
        <v>2036.5999999999995</v>
      </c>
      <c r="F14" s="302">
        <v>2005.6499999999996</v>
      </c>
      <c r="G14" s="302">
        <v>1957.1999999999994</v>
      </c>
      <c r="H14" s="302">
        <v>2115.9999999999995</v>
      </c>
      <c r="I14" s="302">
        <v>2164.4499999999994</v>
      </c>
      <c r="J14" s="302">
        <v>2195.3999999999996</v>
      </c>
      <c r="K14" s="301">
        <v>2133.5</v>
      </c>
      <c r="L14" s="301">
        <v>2054.1</v>
      </c>
      <c r="M14" s="301">
        <v>0.29231000000000001</v>
      </c>
      <c r="N14" s="1"/>
      <c r="O14" s="1"/>
    </row>
    <row r="15" spans="1:15" ht="12" customHeight="1">
      <c r="A15" s="30">
        <v>5</v>
      </c>
      <c r="B15" s="311" t="s">
        <v>289</v>
      </c>
      <c r="C15" s="301">
        <v>2351.6</v>
      </c>
      <c r="D15" s="302">
        <v>2345.1999999999998</v>
      </c>
      <c r="E15" s="302">
        <v>2317.4499999999998</v>
      </c>
      <c r="F15" s="302">
        <v>2283.3000000000002</v>
      </c>
      <c r="G15" s="302">
        <v>2255.5500000000002</v>
      </c>
      <c r="H15" s="302">
        <v>2379.3499999999995</v>
      </c>
      <c r="I15" s="302">
        <v>2407.0999999999995</v>
      </c>
      <c r="J15" s="302">
        <v>2441.2499999999991</v>
      </c>
      <c r="K15" s="301">
        <v>2372.9499999999998</v>
      </c>
      <c r="L15" s="301">
        <v>2311.0500000000002</v>
      </c>
      <c r="M15" s="301">
        <v>0.54079999999999995</v>
      </c>
      <c r="N15" s="1"/>
      <c r="O15" s="1"/>
    </row>
    <row r="16" spans="1:15" ht="12" customHeight="1">
      <c r="A16" s="30">
        <v>6</v>
      </c>
      <c r="B16" s="311" t="s">
        <v>238</v>
      </c>
      <c r="C16" s="301">
        <v>17748.150000000001</v>
      </c>
      <c r="D16" s="302">
        <v>17813.066666666666</v>
      </c>
      <c r="E16" s="302">
        <v>17626.133333333331</v>
      </c>
      <c r="F16" s="302">
        <v>17504.116666666665</v>
      </c>
      <c r="G16" s="302">
        <v>17317.183333333331</v>
      </c>
      <c r="H16" s="302">
        <v>17935.083333333332</v>
      </c>
      <c r="I16" s="302">
        <v>18122.016666666666</v>
      </c>
      <c r="J16" s="302">
        <v>18244.033333333333</v>
      </c>
      <c r="K16" s="301">
        <v>18000</v>
      </c>
      <c r="L16" s="301">
        <v>17691.05</v>
      </c>
      <c r="M16" s="301">
        <v>0.12134</v>
      </c>
      <c r="N16" s="1"/>
      <c r="O16" s="1"/>
    </row>
    <row r="17" spans="1:15" ht="12" customHeight="1">
      <c r="A17" s="30">
        <v>7</v>
      </c>
      <c r="B17" s="311" t="s">
        <v>242</v>
      </c>
      <c r="C17" s="301">
        <v>103.3</v>
      </c>
      <c r="D17" s="302">
        <v>103.13333333333333</v>
      </c>
      <c r="E17" s="302">
        <v>102.06666666666665</v>
      </c>
      <c r="F17" s="302">
        <v>100.83333333333333</v>
      </c>
      <c r="G17" s="302">
        <v>99.766666666666652</v>
      </c>
      <c r="H17" s="302">
        <v>104.36666666666665</v>
      </c>
      <c r="I17" s="302">
        <v>105.43333333333331</v>
      </c>
      <c r="J17" s="302">
        <v>106.66666666666664</v>
      </c>
      <c r="K17" s="301">
        <v>104.2</v>
      </c>
      <c r="L17" s="301">
        <v>101.9</v>
      </c>
      <c r="M17" s="301">
        <v>18.128689999999999</v>
      </c>
      <c r="N17" s="1"/>
      <c r="O17" s="1"/>
    </row>
    <row r="18" spans="1:15" ht="12" customHeight="1">
      <c r="A18" s="30">
        <v>8</v>
      </c>
      <c r="B18" s="311" t="s">
        <v>41</v>
      </c>
      <c r="C18" s="301">
        <v>264.35000000000002</v>
      </c>
      <c r="D18" s="302">
        <v>264.61666666666662</v>
      </c>
      <c r="E18" s="302">
        <v>261.03333333333325</v>
      </c>
      <c r="F18" s="302">
        <v>257.71666666666664</v>
      </c>
      <c r="G18" s="302">
        <v>254.13333333333327</v>
      </c>
      <c r="H18" s="302">
        <v>267.93333333333322</v>
      </c>
      <c r="I18" s="302">
        <v>271.51666666666659</v>
      </c>
      <c r="J18" s="302">
        <v>274.8333333333332</v>
      </c>
      <c r="K18" s="301">
        <v>268.2</v>
      </c>
      <c r="L18" s="301">
        <v>261.3</v>
      </c>
      <c r="M18" s="301">
        <v>10.50928</v>
      </c>
      <c r="N18" s="1"/>
      <c r="O18" s="1"/>
    </row>
    <row r="19" spans="1:15" ht="12" customHeight="1">
      <c r="A19" s="30">
        <v>9</v>
      </c>
      <c r="B19" s="311" t="s">
        <v>43</v>
      </c>
      <c r="C19" s="301">
        <v>2138.35</v>
      </c>
      <c r="D19" s="302">
        <v>2125.0833333333335</v>
      </c>
      <c r="E19" s="302">
        <v>2101.2666666666669</v>
      </c>
      <c r="F19" s="302">
        <v>2064.1833333333334</v>
      </c>
      <c r="G19" s="302">
        <v>2040.3666666666668</v>
      </c>
      <c r="H19" s="302">
        <v>2162.166666666667</v>
      </c>
      <c r="I19" s="302">
        <v>2185.9833333333336</v>
      </c>
      <c r="J19" s="302">
        <v>2223.0666666666671</v>
      </c>
      <c r="K19" s="301">
        <v>2148.9</v>
      </c>
      <c r="L19" s="301">
        <v>2088</v>
      </c>
      <c r="M19" s="301">
        <v>10.627039999999999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2227.5500000000002</v>
      </c>
      <c r="D20" s="302">
        <v>2229.7666666666669</v>
      </c>
      <c r="E20" s="302">
        <v>2204.8333333333339</v>
      </c>
      <c r="F20" s="302">
        <v>2182.1166666666672</v>
      </c>
      <c r="G20" s="302">
        <v>2157.1833333333343</v>
      </c>
      <c r="H20" s="302">
        <v>2252.4833333333336</v>
      </c>
      <c r="I20" s="302">
        <v>2277.416666666667</v>
      </c>
      <c r="J20" s="302">
        <v>2300.1333333333332</v>
      </c>
      <c r="K20" s="301">
        <v>2254.6999999999998</v>
      </c>
      <c r="L20" s="301">
        <v>2207.0500000000002</v>
      </c>
      <c r="M20" s="301">
        <v>20.466760000000001</v>
      </c>
      <c r="N20" s="1"/>
      <c r="O20" s="1"/>
    </row>
    <row r="21" spans="1:15" ht="12" customHeight="1">
      <c r="A21" s="30">
        <v>11</v>
      </c>
      <c r="B21" s="311" t="s">
        <v>239</v>
      </c>
      <c r="C21" s="301">
        <v>1829.25</v>
      </c>
      <c r="D21" s="302">
        <v>1826.5</v>
      </c>
      <c r="E21" s="302">
        <v>1779.55</v>
      </c>
      <c r="F21" s="302">
        <v>1729.85</v>
      </c>
      <c r="G21" s="302">
        <v>1682.8999999999999</v>
      </c>
      <c r="H21" s="302">
        <v>1876.2</v>
      </c>
      <c r="I21" s="302">
        <v>1923.1499999999999</v>
      </c>
      <c r="J21" s="302">
        <v>1972.8500000000001</v>
      </c>
      <c r="K21" s="301">
        <v>1873.45</v>
      </c>
      <c r="L21" s="301">
        <v>1776.8</v>
      </c>
      <c r="M21" s="301">
        <v>28.60643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734.55</v>
      </c>
      <c r="D22" s="302">
        <v>730.15</v>
      </c>
      <c r="E22" s="302">
        <v>717.8</v>
      </c>
      <c r="F22" s="302">
        <v>701.05</v>
      </c>
      <c r="G22" s="302">
        <v>688.69999999999993</v>
      </c>
      <c r="H22" s="302">
        <v>746.9</v>
      </c>
      <c r="I22" s="302">
        <v>759.25000000000011</v>
      </c>
      <c r="J22" s="302">
        <v>776</v>
      </c>
      <c r="K22" s="301">
        <v>742.5</v>
      </c>
      <c r="L22" s="301">
        <v>713.4</v>
      </c>
      <c r="M22" s="301">
        <v>24.880749999999999</v>
      </c>
      <c r="N22" s="1"/>
      <c r="O22" s="1"/>
    </row>
    <row r="23" spans="1:15" ht="12.75" customHeight="1">
      <c r="A23" s="30">
        <v>13</v>
      </c>
      <c r="B23" s="311" t="s">
        <v>241</v>
      </c>
      <c r="C23" s="301">
        <v>2046</v>
      </c>
      <c r="D23" s="302">
        <v>2032.0333333333335</v>
      </c>
      <c r="E23" s="302">
        <v>1985.0666666666671</v>
      </c>
      <c r="F23" s="302">
        <v>1924.1333333333334</v>
      </c>
      <c r="G23" s="302">
        <v>1877.166666666667</v>
      </c>
      <c r="H23" s="302">
        <v>2092.9666666666672</v>
      </c>
      <c r="I23" s="302">
        <v>2139.9333333333338</v>
      </c>
      <c r="J23" s="302">
        <v>2200.8666666666672</v>
      </c>
      <c r="K23" s="301">
        <v>2079</v>
      </c>
      <c r="L23" s="301">
        <v>1971.1</v>
      </c>
      <c r="M23" s="301">
        <v>7.5028100000000002</v>
      </c>
      <c r="N23" s="1"/>
      <c r="O23" s="1"/>
    </row>
    <row r="24" spans="1:15" ht="12.75" customHeight="1">
      <c r="A24" s="30">
        <v>14</v>
      </c>
      <c r="B24" s="311" t="s">
        <v>295</v>
      </c>
      <c r="C24" s="301">
        <v>294</v>
      </c>
      <c r="D24" s="302">
        <v>294.48333333333335</v>
      </c>
      <c r="E24" s="302">
        <v>291.01666666666671</v>
      </c>
      <c r="F24" s="302">
        <v>288.03333333333336</v>
      </c>
      <c r="G24" s="302">
        <v>284.56666666666672</v>
      </c>
      <c r="H24" s="302">
        <v>297.4666666666667</v>
      </c>
      <c r="I24" s="302">
        <v>300.93333333333339</v>
      </c>
      <c r="J24" s="302">
        <v>303.91666666666669</v>
      </c>
      <c r="K24" s="301">
        <v>297.95</v>
      </c>
      <c r="L24" s="301">
        <v>291.5</v>
      </c>
      <c r="M24" s="301">
        <v>0.40834999999999999</v>
      </c>
      <c r="N24" s="1"/>
      <c r="O24" s="1"/>
    </row>
    <row r="25" spans="1:15" ht="12.75" customHeight="1">
      <c r="A25" s="30">
        <v>15</v>
      </c>
      <c r="B25" s="311" t="s">
        <v>296</v>
      </c>
      <c r="C25" s="301">
        <v>224.1</v>
      </c>
      <c r="D25" s="302">
        <v>224.9666666666667</v>
      </c>
      <c r="E25" s="302">
        <v>220.93333333333339</v>
      </c>
      <c r="F25" s="302">
        <v>217.76666666666671</v>
      </c>
      <c r="G25" s="302">
        <v>213.73333333333341</v>
      </c>
      <c r="H25" s="302">
        <v>228.13333333333338</v>
      </c>
      <c r="I25" s="302">
        <v>232.16666666666669</v>
      </c>
      <c r="J25" s="302">
        <v>235.33333333333337</v>
      </c>
      <c r="K25" s="301">
        <v>229</v>
      </c>
      <c r="L25" s="301">
        <v>221.8</v>
      </c>
      <c r="M25" s="301">
        <v>6.7357899999999997</v>
      </c>
      <c r="N25" s="1"/>
      <c r="O25" s="1"/>
    </row>
    <row r="26" spans="1:15" ht="12.75" customHeight="1">
      <c r="A26" s="30">
        <v>16</v>
      </c>
      <c r="B26" s="311" t="s">
        <v>297</v>
      </c>
      <c r="C26" s="301">
        <v>996.85</v>
      </c>
      <c r="D26" s="302">
        <v>992.94999999999993</v>
      </c>
      <c r="E26" s="302">
        <v>980.89999999999986</v>
      </c>
      <c r="F26" s="302">
        <v>964.94999999999993</v>
      </c>
      <c r="G26" s="302">
        <v>952.89999999999986</v>
      </c>
      <c r="H26" s="302">
        <v>1008.8999999999999</v>
      </c>
      <c r="I26" s="302">
        <v>1020.9499999999998</v>
      </c>
      <c r="J26" s="302">
        <v>1036.8999999999999</v>
      </c>
      <c r="K26" s="301">
        <v>1005</v>
      </c>
      <c r="L26" s="301">
        <v>977</v>
      </c>
      <c r="M26" s="301">
        <v>3.6102500000000002</v>
      </c>
      <c r="N26" s="1"/>
      <c r="O26" s="1"/>
    </row>
    <row r="27" spans="1:15" ht="12.75" customHeight="1">
      <c r="A27" s="30">
        <v>17</v>
      </c>
      <c r="B27" s="311" t="s">
        <v>291</v>
      </c>
      <c r="C27" s="301">
        <v>2157.25</v>
      </c>
      <c r="D27" s="302">
        <v>2169.9666666666667</v>
      </c>
      <c r="E27" s="302">
        <v>2117.2833333333333</v>
      </c>
      <c r="F27" s="302">
        <v>2077.3166666666666</v>
      </c>
      <c r="G27" s="302">
        <v>2024.6333333333332</v>
      </c>
      <c r="H27" s="302">
        <v>2209.9333333333334</v>
      </c>
      <c r="I27" s="302">
        <v>2262.6166666666668</v>
      </c>
      <c r="J27" s="302">
        <v>2302.5833333333335</v>
      </c>
      <c r="K27" s="301">
        <v>2222.65</v>
      </c>
      <c r="L27" s="301">
        <v>2130</v>
      </c>
      <c r="M27" s="301">
        <v>0.23730999999999999</v>
      </c>
      <c r="N27" s="1"/>
      <c r="O27" s="1"/>
    </row>
    <row r="28" spans="1:15" ht="12.75" customHeight="1">
      <c r="A28" s="30">
        <v>18</v>
      </c>
      <c r="B28" s="311" t="s">
        <v>243</v>
      </c>
      <c r="C28" s="301">
        <v>1722.15</v>
      </c>
      <c r="D28" s="302">
        <v>1725.3666666666668</v>
      </c>
      <c r="E28" s="302">
        <v>1711.3833333333337</v>
      </c>
      <c r="F28" s="302">
        <v>1700.6166666666668</v>
      </c>
      <c r="G28" s="302">
        <v>1686.6333333333337</v>
      </c>
      <c r="H28" s="302">
        <v>1736.1333333333337</v>
      </c>
      <c r="I28" s="302">
        <v>1750.1166666666668</v>
      </c>
      <c r="J28" s="302">
        <v>1760.8833333333337</v>
      </c>
      <c r="K28" s="301">
        <v>1739.35</v>
      </c>
      <c r="L28" s="301">
        <v>1714.6</v>
      </c>
      <c r="M28" s="301">
        <v>0.16420999999999999</v>
      </c>
      <c r="N28" s="1"/>
      <c r="O28" s="1"/>
    </row>
    <row r="29" spans="1:15" ht="12.75" customHeight="1">
      <c r="A29" s="30">
        <v>19</v>
      </c>
      <c r="B29" s="311" t="s">
        <v>298</v>
      </c>
      <c r="C29" s="301">
        <v>68.150000000000006</v>
      </c>
      <c r="D29" s="302">
        <v>68.7</v>
      </c>
      <c r="E29" s="302">
        <v>67.45</v>
      </c>
      <c r="F29" s="302">
        <v>66.75</v>
      </c>
      <c r="G29" s="302">
        <v>65.5</v>
      </c>
      <c r="H29" s="302">
        <v>69.400000000000006</v>
      </c>
      <c r="I29" s="302">
        <v>70.650000000000006</v>
      </c>
      <c r="J29" s="302">
        <v>71.350000000000009</v>
      </c>
      <c r="K29" s="301">
        <v>69.95</v>
      </c>
      <c r="L29" s="301">
        <v>68</v>
      </c>
      <c r="M29" s="301">
        <v>0.83811000000000002</v>
      </c>
      <c r="N29" s="1"/>
      <c r="O29" s="1"/>
    </row>
    <row r="30" spans="1:15" ht="12.75" customHeight="1">
      <c r="A30" s="30">
        <v>20</v>
      </c>
      <c r="B30" s="311" t="s">
        <v>48</v>
      </c>
      <c r="C30" s="301">
        <v>3140.95</v>
      </c>
      <c r="D30" s="302">
        <v>3115.9833333333336</v>
      </c>
      <c r="E30" s="302">
        <v>3085.0166666666673</v>
      </c>
      <c r="F30" s="302">
        <v>3029.0833333333339</v>
      </c>
      <c r="G30" s="302">
        <v>2998.1166666666677</v>
      </c>
      <c r="H30" s="302">
        <v>3171.916666666667</v>
      </c>
      <c r="I30" s="302">
        <v>3202.8833333333332</v>
      </c>
      <c r="J30" s="302">
        <v>3258.8166666666666</v>
      </c>
      <c r="K30" s="301">
        <v>3146.95</v>
      </c>
      <c r="L30" s="301">
        <v>3060.05</v>
      </c>
      <c r="M30" s="301">
        <v>0.68915999999999999</v>
      </c>
      <c r="N30" s="1"/>
      <c r="O30" s="1"/>
    </row>
    <row r="31" spans="1:15" ht="12.75" customHeight="1">
      <c r="A31" s="30">
        <v>21</v>
      </c>
      <c r="B31" s="311" t="s">
        <v>299</v>
      </c>
      <c r="C31" s="301">
        <v>2647.95</v>
      </c>
      <c r="D31" s="302">
        <v>2663.3666666666668</v>
      </c>
      <c r="E31" s="302">
        <v>2624.5833333333335</v>
      </c>
      <c r="F31" s="302">
        <v>2601.2166666666667</v>
      </c>
      <c r="G31" s="302">
        <v>2562.4333333333334</v>
      </c>
      <c r="H31" s="302">
        <v>2686.7333333333336</v>
      </c>
      <c r="I31" s="302">
        <v>2725.5166666666664</v>
      </c>
      <c r="J31" s="302">
        <v>2748.8833333333337</v>
      </c>
      <c r="K31" s="301">
        <v>2702.15</v>
      </c>
      <c r="L31" s="301">
        <v>2640</v>
      </c>
      <c r="M31" s="301">
        <v>0.21954000000000001</v>
      </c>
      <c r="N31" s="1"/>
      <c r="O31" s="1"/>
    </row>
    <row r="32" spans="1:15" ht="12.75" customHeight="1">
      <c r="A32" s="30">
        <v>22</v>
      </c>
      <c r="B32" s="311" t="s">
        <v>300</v>
      </c>
      <c r="C32" s="301">
        <v>22.35</v>
      </c>
      <c r="D32" s="302">
        <v>22.3</v>
      </c>
      <c r="E32" s="302">
        <v>22.150000000000002</v>
      </c>
      <c r="F32" s="302">
        <v>21.950000000000003</v>
      </c>
      <c r="G32" s="302">
        <v>21.800000000000004</v>
      </c>
      <c r="H32" s="302">
        <v>22.5</v>
      </c>
      <c r="I32" s="302">
        <v>22.65</v>
      </c>
      <c r="J32" s="302">
        <v>22.849999999999998</v>
      </c>
      <c r="K32" s="301">
        <v>22.45</v>
      </c>
      <c r="L32" s="301">
        <v>22.1</v>
      </c>
      <c r="M32" s="301">
        <v>12.39878</v>
      </c>
      <c r="N32" s="1"/>
      <c r="O32" s="1"/>
    </row>
    <row r="33" spans="1:15" ht="12.75" customHeight="1">
      <c r="A33" s="30">
        <v>23</v>
      </c>
      <c r="B33" s="311" t="s">
        <v>50</v>
      </c>
      <c r="C33" s="301">
        <v>499.3</v>
      </c>
      <c r="D33" s="302">
        <v>499.7833333333333</v>
      </c>
      <c r="E33" s="302">
        <v>495.06666666666661</v>
      </c>
      <c r="F33" s="302">
        <v>490.83333333333331</v>
      </c>
      <c r="G33" s="302">
        <v>486.11666666666662</v>
      </c>
      <c r="H33" s="302">
        <v>504.01666666666659</v>
      </c>
      <c r="I33" s="302">
        <v>508.73333333333329</v>
      </c>
      <c r="J33" s="302">
        <v>512.96666666666658</v>
      </c>
      <c r="K33" s="301">
        <v>504.5</v>
      </c>
      <c r="L33" s="301">
        <v>495.55</v>
      </c>
      <c r="M33" s="301">
        <v>2.3410799999999998</v>
      </c>
      <c r="N33" s="1"/>
      <c r="O33" s="1"/>
    </row>
    <row r="34" spans="1:15" ht="12.75" customHeight="1">
      <c r="A34" s="30">
        <v>24</v>
      </c>
      <c r="B34" s="311" t="s">
        <v>301</v>
      </c>
      <c r="C34" s="301">
        <v>2446.15</v>
      </c>
      <c r="D34" s="302">
        <v>2452.3666666666668</v>
      </c>
      <c r="E34" s="302">
        <v>2409.7833333333338</v>
      </c>
      <c r="F34" s="302">
        <v>2373.416666666667</v>
      </c>
      <c r="G34" s="302">
        <v>2330.8333333333339</v>
      </c>
      <c r="H34" s="302">
        <v>2488.7333333333336</v>
      </c>
      <c r="I34" s="302">
        <v>2531.3166666666666</v>
      </c>
      <c r="J34" s="302">
        <v>2567.6833333333334</v>
      </c>
      <c r="K34" s="301">
        <v>2494.9499999999998</v>
      </c>
      <c r="L34" s="301">
        <v>2416</v>
      </c>
      <c r="M34" s="301">
        <v>1.04671</v>
      </c>
      <c r="N34" s="1"/>
      <c r="O34" s="1"/>
    </row>
    <row r="35" spans="1:15" ht="12.75" customHeight="1">
      <c r="A35" s="30">
        <v>25</v>
      </c>
      <c r="B35" s="311" t="s">
        <v>51</v>
      </c>
      <c r="C35" s="301">
        <v>363.35</v>
      </c>
      <c r="D35" s="302">
        <v>364.18333333333334</v>
      </c>
      <c r="E35" s="302">
        <v>360.86666666666667</v>
      </c>
      <c r="F35" s="302">
        <v>358.38333333333333</v>
      </c>
      <c r="G35" s="302">
        <v>355.06666666666666</v>
      </c>
      <c r="H35" s="302">
        <v>366.66666666666669</v>
      </c>
      <c r="I35" s="302">
        <v>369.98333333333341</v>
      </c>
      <c r="J35" s="302">
        <v>372.4666666666667</v>
      </c>
      <c r="K35" s="301">
        <v>367.5</v>
      </c>
      <c r="L35" s="301">
        <v>361.7</v>
      </c>
      <c r="M35" s="301">
        <v>57.080559999999998</v>
      </c>
      <c r="N35" s="1"/>
      <c r="O35" s="1"/>
    </row>
    <row r="36" spans="1:15" ht="12.75" customHeight="1">
      <c r="A36" s="30">
        <v>26</v>
      </c>
      <c r="B36" s="311" t="s">
        <v>848</v>
      </c>
      <c r="C36" s="301">
        <v>1481.2</v>
      </c>
      <c r="D36" s="302">
        <v>1472.6666666666667</v>
      </c>
      <c r="E36" s="302">
        <v>1441.3333333333335</v>
      </c>
      <c r="F36" s="302">
        <v>1401.4666666666667</v>
      </c>
      <c r="G36" s="302">
        <v>1370.1333333333334</v>
      </c>
      <c r="H36" s="302">
        <v>1512.5333333333335</v>
      </c>
      <c r="I36" s="302">
        <v>1543.866666666667</v>
      </c>
      <c r="J36" s="302">
        <v>1583.7333333333336</v>
      </c>
      <c r="K36" s="301">
        <v>1504</v>
      </c>
      <c r="L36" s="301">
        <v>1432.8</v>
      </c>
      <c r="M36" s="301">
        <v>6.8432599999999999</v>
      </c>
      <c r="N36" s="1"/>
      <c r="O36" s="1"/>
    </row>
    <row r="37" spans="1:15" ht="12.75" customHeight="1">
      <c r="A37" s="30">
        <v>27</v>
      </c>
      <c r="B37" s="311" t="s">
        <v>810</v>
      </c>
      <c r="C37" s="301">
        <v>645.29999999999995</v>
      </c>
      <c r="D37" s="302">
        <v>651.33333333333326</v>
      </c>
      <c r="E37" s="302">
        <v>634.51666666666654</v>
      </c>
      <c r="F37" s="302">
        <v>623.73333333333323</v>
      </c>
      <c r="G37" s="302">
        <v>606.91666666666652</v>
      </c>
      <c r="H37" s="302">
        <v>662.11666666666656</v>
      </c>
      <c r="I37" s="302">
        <v>678.93333333333317</v>
      </c>
      <c r="J37" s="302">
        <v>689.71666666666658</v>
      </c>
      <c r="K37" s="301">
        <v>668.15</v>
      </c>
      <c r="L37" s="301">
        <v>640.54999999999995</v>
      </c>
      <c r="M37" s="301">
        <v>1.4051800000000001</v>
      </c>
      <c r="N37" s="1"/>
      <c r="O37" s="1"/>
    </row>
    <row r="38" spans="1:15" ht="12.75" customHeight="1">
      <c r="A38" s="30">
        <v>28</v>
      </c>
      <c r="B38" s="311" t="s">
        <v>292</v>
      </c>
      <c r="C38" s="301">
        <v>971.05</v>
      </c>
      <c r="D38" s="302">
        <v>968.51666666666677</v>
      </c>
      <c r="E38" s="302">
        <v>952.53333333333353</v>
      </c>
      <c r="F38" s="302">
        <v>934.01666666666677</v>
      </c>
      <c r="G38" s="302">
        <v>918.03333333333353</v>
      </c>
      <c r="H38" s="302">
        <v>987.03333333333353</v>
      </c>
      <c r="I38" s="302">
        <v>1003.0166666666669</v>
      </c>
      <c r="J38" s="302">
        <v>1021.5333333333335</v>
      </c>
      <c r="K38" s="301">
        <v>984.5</v>
      </c>
      <c r="L38" s="301">
        <v>950</v>
      </c>
      <c r="M38" s="301">
        <v>4.0793499999999998</v>
      </c>
      <c r="N38" s="1"/>
      <c r="O38" s="1"/>
    </row>
    <row r="39" spans="1:15" ht="12.75" customHeight="1">
      <c r="A39" s="30">
        <v>29</v>
      </c>
      <c r="B39" s="311" t="s">
        <v>52</v>
      </c>
      <c r="C39" s="301">
        <v>724.6</v>
      </c>
      <c r="D39" s="302">
        <v>723.16666666666663</v>
      </c>
      <c r="E39" s="302">
        <v>716.48333333333323</v>
      </c>
      <c r="F39" s="302">
        <v>708.36666666666656</v>
      </c>
      <c r="G39" s="302">
        <v>701.68333333333317</v>
      </c>
      <c r="H39" s="302">
        <v>731.2833333333333</v>
      </c>
      <c r="I39" s="302">
        <v>737.9666666666667</v>
      </c>
      <c r="J39" s="302">
        <v>746.08333333333337</v>
      </c>
      <c r="K39" s="301">
        <v>729.85</v>
      </c>
      <c r="L39" s="301">
        <v>715.05</v>
      </c>
      <c r="M39" s="301">
        <v>0.87648000000000004</v>
      </c>
      <c r="N39" s="1"/>
      <c r="O39" s="1"/>
    </row>
    <row r="40" spans="1:15" ht="12.75" customHeight="1">
      <c r="A40" s="30">
        <v>30</v>
      </c>
      <c r="B40" s="311" t="s">
        <v>53</v>
      </c>
      <c r="C40" s="301">
        <v>3609.3</v>
      </c>
      <c r="D40" s="302">
        <v>3589.3333333333335</v>
      </c>
      <c r="E40" s="302">
        <v>3544.9666666666672</v>
      </c>
      <c r="F40" s="302">
        <v>3480.6333333333337</v>
      </c>
      <c r="G40" s="302">
        <v>3436.2666666666673</v>
      </c>
      <c r="H40" s="302">
        <v>3653.666666666667</v>
      </c>
      <c r="I40" s="302">
        <v>3698.0333333333328</v>
      </c>
      <c r="J40" s="302">
        <v>3762.3666666666668</v>
      </c>
      <c r="K40" s="301">
        <v>3633.7</v>
      </c>
      <c r="L40" s="301">
        <v>3525</v>
      </c>
      <c r="M40" s="301">
        <v>4.9055400000000002</v>
      </c>
      <c r="N40" s="1"/>
      <c r="O40" s="1"/>
    </row>
    <row r="41" spans="1:15" ht="12.75" customHeight="1">
      <c r="A41" s="30">
        <v>31</v>
      </c>
      <c r="B41" s="311" t="s">
        <v>54</v>
      </c>
      <c r="C41" s="301">
        <v>210.9</v>
      </c>
      <c r="D41" s="302">
        <v>211.9</v>
      </c>
      <c r="E41" s="302">
        <v>208.20000000000002</v>
      </c>
      <c r="F41" s="302">
        <v>205.5</v>
      </c>
      <c r="G41" s="302">
        <v>201.8</v>
      </c>
      <c r="H41" s="302">
        <v>214.60000000000002</v>
      </c>
      <c r="I41" s="302">
        <v>218.3</v>
      </c>
      <c r="J41" s="302">
        <v>221.00000000000003</v>
      </c>
      <c r="K41" s="301">
        <v>215.6</v>
      </c>
      <c r="L41" s="301">
        <v>209.2</v>
      </c>
      <c r="M41" s="301">
        <v>19.31353</v>
      </c>
      <c r="N41" s="1"/>
      <c r="O41" s="1"/>
    </row>
    <row r="42" spans="1:15" ht="12.75" customHeight="1">
      <c r="A42" s="30">
        <v>32</v>
      </c>
      <c r="B42" s="311" t="s">
        <v>302</v>
      </c>
      <c r="C42" s="301">
        <v>460.1</v>
      </c>
      <c r="D42" s="302">
        <v>458.86666666666662</v>
      </c>
      <c r="E42" s="302">
        <v>453.73333333333323</v>
      </c>
      <c r="F42" s="302">
        <v>447.36666666666662</v>
      </c>
      <c r="G42" s="302">
        <v>442.23333333333323</v>
      </c>
      <c r="H42" s="302">
        <v>465.23333333333323</v>
      </c>
      <c r="I42" s="302">
        <v>470.36666666666656</v>
      </c>
      <c r="J42" s="302">
        <v>476.73333333333323</v>
      </c>
      <c r="K42" s="301">
        <v>464</v>
      </c>
      <c r="L42" s="301">
        <v>452.5</v>
      </c>
      <c r="M42" s="301">
        <v>0.72189999999999999</v>
      </c>
      <c r="N42" s="1"/>
      <c r="O42" s="1"/>
    </row>
    <row r="43" spans="1:15" ht="12.75" customHeight="1">
      <c r="A43" s="30">
        <v>33</v>
      </c>
      <c r="B43" s="311" t="s">
        <v>303</v>
      </c>
      <c r="C43" s="301">
        <v>85.75</v>
      </c>
      <c r="D43" s="302">
        <v>85.883333333333326</v>
      </c>
      <c r="E43" s="302">
        <v>84.366666666666646</v>
      </c>
      <c r="F43" s="302">
        <v>82.98333333333332</v>
      </c>
      <c r="G43" s="302">
        <v>81.46666666666664</v>
      </c>
      <c r="H43" s="302">
        <v>87.266666666666652</v>
      </c>
      <c r="I43" s="302">
        <v>88.783333333333331</v>
      </c>
      <c r="J43" s="302">
        <v>90.166666666666657</v>
      </c>
      <c r="K43" s="301">
        <v>87.4</v>
      </c>
      <c r="L43" s="301">
        <v>84.5</v>
      </c>
      <c r="M43" s="301">
        <v>20.630050000000001</v>
      </c>
      <c r="N43" s="1"/>
      <c r="O43" s="1"/>
    </row>
    <row r="44" spans="1:15" ht="12.75" customHeight="1">
      <c r="A44" s="30">
        <v>34</v>
      </c>
      <c r="B44" s="311" t="s">
        <v>55</v>
      </c>
      <c r="C44" s="301">
        <v>139.75</v>
      </c>
      <c r="D44" s="302">
        <v>138.68333333333334</v>
      </c>
      <c r="E44" s="302">
        <v>136.81666666666666</v>
      </c>
      <c r="F44" s="302">
        <v>133.88333333333333</v>
      </c>
      <c r="G44" s="302">
        <v>132.01666666666665</v>
      </c>
      <c r="H44" s="302">
        <v>141.61666666666667</v>
      </c>
      <c r="I44" s="302">
        <v>143.48333333333335</v>
      </c>
      <c r="J44" s="302">
        <v>146.41666666666669</v>
      </c>
      <c r="K44" s="301">
        <v>140.55000000000001</v>
      </c>
      <c r="L44" s="301">
        <v>135.75</v>
      </c>
      <c r="M44" s="301">
        <v>111.74088999999999</v>
      </c>
      <c r="N44" s="1"/>
      <c r="O44" s="1"/>
    </row>
    <row r="45" spans="1:15" ht="12.75" customHeight="1">
      <c r="A45" s="30">
        <v>35</v>
      </c>
      <c r="B45" s="311" t="s">
        <v>57</v>
      </c>
      <c r="C45" s="301">
        <v>2744.7</v>
      </c>
      <c r="D45" s="302">
        <v>2759.9</v>
      </c>
      <c r="E45" s="302">
        <v>2715.8</v>
      </c>
      <c r="F45" s="302">
        <v>2686.9</v>
      </c>
      <c r="G45" s="302">
        <v>2642.8</v>
      </c>
      <c r="H45" s="302">
        <v>2788.8</v>
      </c>
      <c r="I45" s="302">
        <v>2832.8999999999996</v>
      </c>
      <c r="J45" s="302">
        <v>2861.8</v>
      </c>
      <c r="K45" s="301">
        <v>2804</v>
      </c>
      <c r="L45" s="301">
        <v>2731</v>
      </c>
      <c r="M45" s="301">
        <v>14.03598</v>
      </c>
      <c r="N45" s="1"/>
      <c r="O45" s="1"/>
    </row>
    <row r="46" spans="1:15" ht="12.75" customHeight="1">
      <c r="A46" s="30">
        <v>36</v>
      </c>
      <c r="B46" s="311" t="s">
        <v>304</v>
      </c>
      <c r="C46" s="301">
        <v>189.5</v>
      </c>
      <c r="D46" s="302">
        <v>188.20000000000002</v>
      </c>
      <c r="E46" s="302">
        <v>185.65000000000003</v>
      </c>
      <c r="F46" s="302">
        <v>181.8</v>
      </c>
      <c r="G46" s="302">
        <v>179.25000000000003</v>
      </c>
      <c r="H46" s="302">
        <v>192.05000000000004</v>
      </c>
      <c r="I46" s="302">
        <v>194.60000000000005</v>
      </c>
      <c r="J46" s="302">
        <v>198.45000000000005</v>
      </c>
      <c r="K46" s="301">
        <v>190.75</v>
      </c>
      <c r="L46" s="301">
        <v>184.35</v>
      </c>
      <c r="M46" s="301">
        <v>1.2410099999999999</v>
      </c>
      <c r="N46" s="1"/>
      <c r="O46" s="1"/>
    </row>
    <row r="47" spans="1:15" ht="12.75" customHeight="1">
      <c r="A47" s="30">
        <v>37</v>
      </c>
      <c r="B47" s="311" t="s">
        <v>306</v>
      </c>
      <c r="C47" s="301">
        <v>1667.1</v>
      </c>
      <c r="D47" s="302">
        <v>1682.7833333333335</v>
      </c>
      <c r="E47" s="302">
        <v>1644.416666666667</v>
      </c>
      <c r="F47" s="302">
        <v>1621.7333333333333</v>
      </c>
      <c r="G47" s="302">
        <v>1583.3666666666668</v>
      </c>
      <c r="H47" s="302">
        <v>1705.4666666666672</v>
      </c>
      <c r="I47" s="302">
        <v>1743.8333333333335</v>
      </c>
      <c r="J47" s="302">
        <v>1766.5166666666673</v>
      </c>
      <c r="K47" s="301">
        <v>1721.15</v>
      </c>
      <c r="L47" s="301">
        <v>1660.1</v>
      </c>
      <c r="M47" s="301">
        <v>2.21401</v>
      </c>
      <c r="N47" s="1"/>
      <c r="O47" s="1"/>
    </row>
    <row r="48" spans="1:15" ht="12.75" customHeight="1">
      <c r="A48" s="30">
        <v>38</v>
      </c>
      <c r="B48" s="311" t="s">
        <v>305</v>
      </c>
      <c r="C48" s="301">
        <v>2933.2</v>
      </c>
      <c r="D48" s="302">
        <v>2940.8333333333335</v>
      </c>
      <c r="E48" s="302">
        <v>2915.6166666666668</v>
      </c>
      <c r="F48" s="302">
        <v>2898.0333333333333</v>
      </c>
      <c r="G48" s="302">
        <v>2872.8166666666666</v>
      </c>
      <c r="H48" s="302">
        <v>2958.416666666667</v>
      </c>
      <c r="I48" s="302">
        <v>2983.6333333333332</v>
      </c>
      <c r="J48" s="302">
        <v>3001.2166666666672</v>
      </c>
      <c r="K48" s="301">
        <v>2966.05</v>
      </c>
      <c r="L48" s="301">
        <v>2923.25</v>
      </c>
      <c r="M48" s="301">
        <v>4.095E-2</v>
      </c>
      <c r="N48" s="1"/>
      <c r="O48" s="1"/>
    </row>
    <row r="49" spans="1:15" ht="12.75" customHeight="1">
      <c r="A49" s="30">
        <v>39</v>
      </c>
      <c r="B49" s="311" t="s">
        <v>240</v>
      </c>
      <c r="C49" s="301">
        <v>2498.9499999999998</v>
      </c>
      <c r="D49" s="302">
        <v>2495.1833333333329</v>
      </c>
      <c r="E49" s="302">
        <v>2404.766666666666</v>
      </c>
      <c r="F49" s="302">
        <v>2310.583333333333</v>
      </c>
      <c r="G49" s="302">
        <v>2220.1666666666661</v>
      </c>
      <c r="H49" s="302">
        <v>2589.3666666666659</v>
      </c>
      <c r="I49" s="302">
        <v>2679.7833333333328</v>
      </c>
      <c r="J49" s="302">
        <v>2773.9666666666658</v>
      </c>
      <c r="K49" s="301">
        <v>2585.6</v>
      </c>
      <c r="L49" s="301">
        <v>2401</v>
      </c>
      <c r="M49" s="301">
        <v>4.30802</v>
      </c>
      <c r="N49" s="1"/>
      <c r="O49" s="1"/>
    </row>
    <row r="50" spans="1:15" ht="12.75" customHeight="1">
      <c r="A50" s="30">
        <v>40</v>
      </c>
      <c r="B50" s="311" t="s">
        <v>307</v>
      </c>
      <c r="C50" s="301">
        <v>7948.95</v>
      </c>
      <c r="D50" s="302">
        <v>7892.8499999999995</v>
      </c>
      <c r="E50" s="302">
        <v>7816.0999999999985</v>
      </c>
      <c r="F50" s="302">
        <v>7683.2499999999991</v>
      </c>
      <c r="G50" s="302">
        <v>7606.4999999999982</v>
      </c>
      <c r="H50" s="302">
        <v>8025.6999999999989</v>
      </c>
      <c r="I50" s="302">
        <v>8102.4500000000007</v>
      </c>
      <c r="J50" s="302">
        <v>8235.2999999999993</v>
      </c>
      <c r="K50" s="301">
        <v>7969.6</v>
      </c>
      <c r="L50" s="301">
        <v>7760</v>
      </c>
      <c r="M50" s="301">
        <v>0.40389999999999998</v>
      </c>
      <c r="N50" s="1"/>
      <c r="O50" s="1"/>
    </row>
    <row r="51" spans="1:15" ht="12.75" customHeight="1">
      <c r="A51" s="30">
        <v>41</v>
      </c>
      <c r="B51" s="311" t="s">
        <v>59</v>
      </c>
      <c r="C51" s="301">
        <v>1270.1500000000001</v>
      </c>
      <c r="D51" s="302">
        <v>1270.9833333333333</v>
      </c>
      <c r="E51" s="302">
        <v>1257.3666666666668</v>
      </c>
      <c r="F51" s="302">
        <v>1244.5833333333335</v>
      </c>
      <c r="G51" s="302">
        <v>1230.9666666666669</v>
      </c>
      <c r="H51" s="302">
        <v>1283.7666666666667</v>
      </c>
      <c r="I51" s="302">
        <v>1297.383333333333</v>
      </c>
      <c r="J51" s="302">
        <v>1310.1666666666665</v>
      </c>
      <c r="K51" s="301">
        <v>1284.5999999999999</v>
      </c>
      <c r="L51" s="301">
        <v>1258.2</v>
      </c>
      <c r="M51" s="301">
        <v>8.3669899999999995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516.29999999999995</v>
      </c>
      <c r="D52" s="302">
        <v>517.69999999999993</v>
      </c>
      <c r="E52" s="302">
        <v>510.39999999999986</v>
      </c>
      <c r="F52" s="302">
        <v>504.49999999999994</v>
      </c>
      <c r="G52" s="302">
        <v>497.19999999999987</v>
      </c>
      <c r="H52" s="302">
        <v>523.59999999999991</v>
      </c>
      <c r="I52" s="302">
        <v>530.89999999999986</v>
      </c>
      <c r="J52" s="302">
        <v>536.79999999999984</v>
      </c>
      <c r="K52" s="301">
        <v>525</v>
      </c>
      <c r="L52" s="301">
        <v>511.8</v>
      </c>
      <c r="M52" s="301">
        <v>14.615309999999999</v>
      </c>
      <c r="N52" s="1"/>
      <c r="O52" s="1"/>
    </row>
    <row r="53" spans="1:15" ht="12.75" customHeight="1">
      <c r="A53" s="30">
        <v>43</v>
      </c>
      <c r="B53" s="311" t="s">
        <v>308</v>
      </c>
      <c r="C53" s="301">
        <v>419.3</v>
      </c>
      <c r="D53" s="302">
        <v>419.36666666666662</v>
      </c>
      <c r="E53" s="302">
        <v>415.08333333333326</v>
      </c>
      <c r="F53" s="302">
        <v>410.86666666666662</v>
      </c>
      <c r="G53" s="302">
        <v>406.58333333333326</v>
      </c>
      <c r="H53" s="302">
        <v>423.58333333333326</v>
      </c>
      <c r="I53" s="302">
        <v>427.86666666666667</v>
      </c>
      <c r="J53" s="302">
        <v>432.08333333333326</v>
      </c>
      <c r="K53" s="301">
        <v>423.65</v>
      </c>
      <c r="L53" s="301">
        <v>415.15</v>
      </c>
      <c r="M53" s="301">
        <v>0.46788000000000002</v>
      </c>
      <c r="N53" s="1"/>
      <c r="O53" s="1"/>
    </row>
    <row r="54" spans="1:15" ht="12.75" customHeight="1">
      <c r="A54" s="30">
        <v>44</v>
      </c>
      <c r="B54" s="311" t="s">
        <v>61</v>
      </c>
      <c r="C54" s="301">
        <v>665.85</v>
      </c>
      <c r="D54" s="302">
        <v>668.31666666666661</v>
      </c>
      <c r="E54" s="302">
        <v>658.63333333333321</v>
      </c>
      <c r="F54" s="302">
        <v>651.41666666666663</v>
      </c>
      <c r="G54" s="302">
        <v>641.73333333333323</v>
      </c>
      <c r="H54" s="302">
        <v>675.53333333333319</v>
      </c>
      <c r="I54" s="302">
        <v>685.21666666666658</v>
      </c>
      <c r="J54" s="302">
        <v>692.43333333333317</v>
      </c>
      <c r="K54" s="301">
        <v>678</v>
      </c>
      <c r="L54" s="301">
        <v>661.1</v>
      </c>
      <c r="M54" s="301">
        <v>83.127780000000001</v>
      </c>
      <c r="N54" s="1"/>
      <c r="O54" s="1"/>
    </row>
    <row r="55" spans="1:15" ht="12.75" customHeight="1">
      <c r="A55" s="30">
        <v>45</v>
      </c>
      <c r="B55" s="311" t="s">
        <v>62</v>
      </c>
      <c r="C55" s="301">
        <v>3834.1</v>
      </c>
      <c r="D55" s="302">
        <v>3817.5833333333335</v>
      </c>
      <c r="E55" s="302">
        <v>3781.5166666666669</v>
      </c>
      <c r="F55" s="302">
        <v>3728.9333333333334</v>
      </c>
      <c r="G55" s="302">
        <v>3692.8666666666668</v>
      </c>
      <c r="H55" s="302">
        <v>3870.166666666667</v>
      </c>
      <c r="I55" s="302">
        <v>3906.2333333333336</v>
      </c>
      <c r="J55" s="302">
        <v>3958.8166666666671</v>
      </c>
      <c r="K55" s="301">
        <v>3853.65</v>
      </c>
      <c r="L55" s="301">
        <v>3765</v>
      </c>
      <c r="M55" s="301">
        <v>5.6164399999999999</v>
      </c>
      <c r="N55" s="1"/>
      <c r="O55" s="1"/>
    </row>
    <row r="56" spans="1:15" ht="12.75" customHeight="1">
      <c r="A56" s="30">
        <v>46</v>
      </c>
      <c r="B56" s="311" t="s">
        <v>312</v>
      </c>
      <c r="C56" s="301">
        <v>138.4</v>
      </c>
      <c r="D56" s="302">
        <v>138.75</v>
      </c>
      <c r="E56" s="302">
        <v>137.65</v>
      </c>
      <c r="F56" s="302">
        <v>136.9</v>
      </c>
      <c r="G56" s="302">
        <v>135.80000000000001</v>
      </c>
      <c r="H56" s="302">
        <v>139.5</v>
      </c>
      <c r="I56" s="302">
        <v>140.60000000000002</v>
      </c>
      <c r="J56" s="302">
        <v>141.35</v>
      </c>
      <c r="K56" s="301">
        <v>139.85</v>
      </c>
      <c r="L56" s="301">
        <v>138</v>
      </c>
      <c r="M56" s="301">
        <v>1.6551400000000001</v>
      </c>
      <c r="N56" s="1"/>
      <c r="O56" s="1"/>
    </row>
    <row r="57" spans="1:15" ht="12.75" customHeight="1">
      <c r="A57" s="30">
        <v>47</v>
      </c>
      <c r="B57" s="311" t="s">
        <v>313</v>
      </c>
      <c r="C57" s="301">
        <v>959.35</v>
      </c>
      <c r="D57" s="302">
        <v>956.96666666666658</v>
      </c>
      <c r="E57" s="302">
        <v>943.93333333333317</v>
      </c>
      <c r="F57" s="302">
        <v>928.51666666666654</v>
      </c>
      <c r="G57" s="302">
        <v>915.48333333333312</v>
      </c>
      <c r="H57" s="302">
        <v>972.38333333333321</v>
      </c>
      <c r="I57" s="302">
        <v>985.41666666666674</v>
      </c>
      <c r="J57" s="302">
        <v>1000.8333333333333</v>
      </c>
      <c r="K57" s="301">
        <v>970</v>
      </c>
      <c r="L57" s="301">
        <v>941.55</v>
      </c>
      <c r="M57" s="301">
        <v>0.56882999999999995</v>
      </c>
      <c r="N57" s="1"/>
      <c r="O57" s="1"/>
    </row>
    <row r="58" spans="1:15" ht="12.75" customHeight="1">
      <c r="A58" s="30">
        <v>48</v>
      </c>
      <c r="B58" s="311" t="s">
        <v>64</v>
      </c>
      <c r="C58" s="301">
        <v>12338.7</v>
      </c>
      <c r="D58" s="302">
        <v>12340.333333333334</v>
      </c>
      <c r="E58" s="302">
        <v>12230.716666666667</v>
      </c>
      <c r="F58" s="302">
        <v>12122.733333333334</v>
      </c>
      <c r="G58" s="302">
        <v>12013.116666666667</v>
      </c>
      <c r="H58" s="302">
        <v>12448.316666666668</v>
      </c>
      <c r="I58" s="302">
        <v>12557.933333333332</v>
      </c>
      <c r="J58" s="302">
        <v>12665.916666666668</v>
      </c>
      <c r="K58" s="301">
        <v>12449.95</v>
      </c>
      <c r="L58" s="301">
        <v>12232.35</v>
      </c>
      <c r="M58" s="301">
        <v>1.7654799999999999</v>
      </c>
      <c r="N58" s="1"/>
      <c r="O58" s="1"/>
    </row>
    <row r="59" spans="1:15" ht="12" customHeight="1">
      <c r="A59" s="30">
        <v>49</v>
      </c>
      <c r="B59" s="311" t="s">
        <v>245</v>
      </c>
      <c r="C59" s="301">
        <v>4979.8500000000004</v>
      </c>
      <c r="D59" s="302">
        <v>4973.9833333333336</v>
      </c>
      <c r="E59" s="302">
        <v>4937.9666666666672</v>
      </c>
      <c r="F59" s="302">
        <v>4896.0833333333339</v>
      </c>
      <c r="G59" s="302">
        <v>4860.0666666666675</v>
      </c>
      <c r="H59" s="302">
        <v>5015.8666666666668</v>
      </c>
      <c r="I59" s="302">
        <v>5051.8833333333332</v>
      </c>
      <c r="J59" s="302">
        <v>5093.7666666666664</v>
      </c>
      <c r="K59" s="301">
        <v>5010</v>
      </c>
      <c r="L59" s="301">
        <v>4932.1000000000004</v>
      </c>
      <c r="M59" s="301">
        <v>0.84372000000000003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5878.6</v>
      </c>
      <c r="D60" s="302">
        <v>5900.7333333333327</v>
      </c>
      <c r="E60" s="302">
        <v>5811.5166666666655</v>
      </c>
      <c r="F60" s="302">
        <v>5744.4333333333325</v>
      </c>
      <c r="G60" s="302">
        <v>5655.2166666666653</v>
      </c>
      <c r="H60" s="302">
        <v>5967.8166666666657</v>
      </c>
      <c r="I60" s="302">
        <v>6057.0333333333328</v>
      </c>
      <c r="J60" s="302">
        <v>6124.1166666666659</v>
      </c>
      <c r="K60" s="301">
        <v>5989.95</v>
      </c>
      <c r="L60" s="301">
        <v>5833.65</v>
      </c>
      <c r="M60" s="301">
        <v>8.9698200000000003</v>
      </c>
      <c r="N60" s="1"/>
      <c r="O60" s="1"/>
    </row>
    <row r="61" spans="1:15" ht="12.75" customHeight="1">
      <c r="A61" s="30">
        <v>51</v>
      </c>
      <c r="B61" s="311" t="s">
        <v>314</v>
      </c>
      <c r="C61" s="301">
        <v>3115.1</v>
      </c>
      <c r="D61" s="302">
        <v>3134.35</v>
      </c>
      <c r="E61" s="302">
        <v>3070.75</v>
      </c>
      <c r="F61" s="302">
        <v>3026.4</v>
      </c>
      <c r="G61" s="302">
        <v>2962.8</v>
      </c>
      <c r="H61" s="302">
        <v>3178.7</v>
      </c>
      <c r="I61" s="302">
        <v>3242.2999999999993</v>
      </c>
      <c r="J61" s="302">
        <v>3286.6499999999996</v>
      </c>
      <c r="K61" s="301">
        <v>3197.95</v>
      </c>
      <c r="L61" s="301">
        <v>3090</v>
      </c>
      <c r="M61" s="301">
        <v>0.47665999999999997</v>
      </c>
      <c r="N61" s="1"/>
      <c r="O61" s="1"/>
    </row>
    <row r="62" spans="1:15" ht="12.75" customHeight="1">
      <c r="A62" s="30">
        <v>52</v>
      </c>
      <c r="B62" s="311" t="s">
        <v>66</v>
      </c>
      <c r="C62" s="301">
        <v>2246.9</v>
      </c>
      <c r="D62" s="302">
        <v>2239.4666666666667</v>
      </c>
      <c r="E62" s="302">
        <v>2212.7333333333336</v>
      </c>
      <c r="F62" s="302">
        <v>2178.5666666666671</v>
      </c>
      <c r="G62" s="302">
        <v>2151.8333333333339</v>
      </c>
      <c r="H62" s="302">
        <v>2273.6333333333332</v>
      </c>
      <c r="I62" s="302">
        <v>2300.3666666666659</v>
      </c>
      <c r="J62" s="302">
        <v>2334.5333333333328</v>
      </c>
      <c r="K62" s="301">
        <v>2266.1999999999998</v>
      </c>
      <c r="L62" s="301">
        <v>2205.3000000000002</v>
      </c>
      <c r="M62" s="301">
        <v>3.2800400000000001</v>
      </c>
      <c r="N62" s="1"/>
      <c r="O62" s="1"/>
    </row>
    <row r="63" spans="1:15" ht="12.75" customHeight="1">
      <c r="A63" s="30">
        <v>53</v>
      </c>
      <c r="B63" s="311" t="s">
        <v>315</v>
      </c>
      <c r="C63" s="301">
        <v>413.4</v>
      </c>
      <c r="D63" s="302">
        <v>413.16666666666669</v>
      </c>
      <c r="E63" s="302">
        <v>408.33333333333337</v>
      </c>
      <c r="F63" s="302">
        <v>403.26666666666671</v>
      </c>
      <c r="G63" s="302">
        <v>398.43333333333339</v>
      </c>
      <c r="H63" s="302">
        <v>418.23333333333335</v>
      </c>
      <c r="I63" s="302">
        <v>423.06666666666672</v>
      </c>
      <c r="J63" s="302">
        <v>428.13333333333333</v>
      </c>
      <c r="K63" s="301">
        <v>418</v>
      </c>
      <c r="L63" s="301">
        <v>408.1</v>
      </c>
      <c r="M63" s="301">
        <v>35.010770000000001</v>
      </c>
      <c r="N63" s="1"/>
      <c r="O63" s="1"/>
    </row>
    <row r="64" spans="1:15" ht="12.75" customHeight="1">
      <c r="A64" s="30">
        <v>54</v>
      </c>
      <c r="B64" s="311" t="s">
        <v>67</v>
      </c>
      <c r="C64" s="301">
        <v>327.85</v>
      </c>
      <c r="D64" s="302">
        <v>326.48333333333335</v>
      </c>
      <c r="E64" s="302">
        <v>324.36666666666667</v>
      </c>
      <c r="F64" s="302">
        <v>320.88333333333333</v>
      </c>
      <c r="G64" s="302">
        <v>318.76666666666665</v>
      </c>
      <c r="H64" s="302">
        <v>329.9666666666667</v>
      </c>
      <c r="I64" s="302">
        <v>332.08333333333337</v>
      </c>
      <c r="J64" s="302">
        <v>335.56666666666672</v>
      </c>
      <c r="K64" s="301">
        <v>328.6</v>
      </c>
      <c r="L64" s="301">
        <v>323</v>
      </c>
      <c r="M64" s="301">
        <v>24.757380000000001</v>
      </c>
      <c r="N64" s="1"/>
      <c r="O64" s="1"/>
    </row>
    <row r="65" spans="1:15" ht="12.75" customHeight="1">
      <c r="A65" s="30">
        <v>55</v>
      </c>
      <c r="B65" s="311" t="s">
        <v>68</v>
      </c>
      <c r="C65" s="301">
        <v>101.9</v>
      </c>
      <c r="D65" s="302">
        <v>102.01666666666667</v>
      </c>
      <c r="E65" s="302">
        <v>100.78333333333333</v>
      </c>
      <c r="F65" s="302">
        <v>99.666666666666671</v>
      </c>
      <c r="G65" s="302">
        <v>98.433333333333337</v>
      </c>
      <c r="H65" s="302">
        <v>103.13333333333333</v>
      </c>
      <c r="I65" s="302">
        <v>104.36666666666665</v>
      </c>
      <c r="J65" s="302">
        <v>105.48333333333332</v>
      </c>
      <c r="K65" s="301">
        <v>103.25</v>
      </c>
      <c r="L65" s="301">
        <v>100.9</v>
      </c>
      <c r="M65" s="301">
        <v>175.22351</v>
      </c>
      <c r="N65" s="1"/>
      <c r="O65" s="1"/>
    </row>
    <row r="66" spans="1:15" ht="12.75" customHeight="1">
      <c r="A66" s="30">
        <v>56</v>
      </c>
      <c r="B66" s="311" t="s">
        <v>246</v>
      </c>
      <c r="C66" s="301">
        <v>46.95</v>
      </c>
      <c r="D66" s="302">
        <v>46.783333333333331</v>
      </c>
      <c r="E66" s="302">
        <v>46.316666666666663</v>
      </c>
      <c r="F66" s="302">
        <v>45.68333333333333</v>
      </c>
      <c r="G66" s="302">
        <v>45.216666666666661</v>
      </c>
      <c r="H66" s="302">
        <v>47.416666666666664</v>
      </c>
      <c r="I66" s="302">
        <v>47.883333333333333</v>
      </c>
      <c r="J66" s="302">
        <v>48.516666666666666</v>
      </c>
      <c r="K66" s="301">
        <v>47.25</v>
      </c>
      <c r="L66" s="301">
        <v>46.15</v>
      </c>
      <c r="M66" s="301">
        <v>12.20243</v>
      </c>
      <c r="N66" s="1"/>
      <c r="O66" s="1"/>
    </row>
    <row r="67" spans="1:15" ht="12.75" customHeight="1">
      <c r="A67" s="30">
        <v>57</v>
      </c>
      <c r="B67" s="311" t="s">
        <v>309</v>
      </c>
      <c r="C67" s="301">
        <v>2665</v>
      </c>
      <c r="D67" s="302">
        <v>2679.8333333333335</v>
      </c>
      <c r="E67" s="302">
        <v>2636.2166666666672</v>
      </c>
      <c r="F67" s="302">
        <v>2607.4333333333338</v>
      </c>
      <c r="G67" s="302">
        <v>2563.8166666666675</v>
      </c>
      <c r="H67" s="302">
        <v>2708.6166666666668</v>
      </c>
      <c r="I67" s="302">
        <v>2752.2333333333327</v>
      </c>
      <c r="J67" s="302">
        <v>2781.0166666666664</v>
      </c>
      <c r="K67" s="301">
        <v>2723.45</v>
      </c>
      <c r="L67" s="301">
        <v>2651.05</v>
      </c>
      <c r="M67" s="301">
        <v>9.2689999999999995E-2</v>
      </c>
      <c r="N67" s="1"/>
      <c r="O67" s="1"/>
    </row>
    <row r="68" spans="1:15" ht="12.75" customHeight="1">
      <c r="A68" s="30">
        <v>58</v>
      </c>
      <c r="B68" s="311" t="s">
        <v>69</v>
      </c>
      <c r="C68" s="301">
        <v>1785.25</v>
      </c>
      <c r="D68" s="302">
        <v>1793.1666666666667</v>
      </c>
      <c r="E68" s="302">
        <v>1765.1833333333334</v>
      </c>
      <c r="F68" s="302">
        <v>1745.1166666666666</v>
      </c>
      <c r="G68" s="302">
        <v>1717.1333333333332</v>
      </c>
      <c r="H68" s="302">
        <v>1813.2333333333336</v>
      </c>
      <c r="I68" s="302">
        <v>1841.2166666666667</v>
      </c>
      <c r="J68" s="302">
        <v>1861.2833333333338</v>
      </c>
      <c r="K68" s="301">
        <v>1821.15</v>
      </c>
      <c r="L68" s="301">
        <v>1773.1</v>
      </c>
      <c r="M68" s="301">
        <v>3.7121200000000001</v>
      </c>
      <c r="N68" s="1"/>
      <c r="O68" s="1"/>
    </row>
    <row r="69" spans="1:15" ht="12.75" customHeight="1">
      <c r="A69" s="30">
        <v>59</v>
      </c>
      <c r="B69" s="311" t="s">
        <v>317</v>
      </c>
      <c r="C69" s="301">
        <v>5280.45</v>
      </c>
      <c r="D69" s="302">
        <v>5289</v>
      </c>
      <c r="E69" s="302">
        <v>5253.45</v>
      </c>
      <c r="F69" s="302">
        <v>5226.45</v>
      </c>
      <c r="G69" s="302">
        <v>5190.8999999999996</v>
      </c>
      <c r="H69" s="302">
        <v>5316</v>
      </c>
      <c r="I69" s="302">
        <v>5351.5499999999993</v>
      </c>
      <c r="J69" s="302">
        <v>5378.55</v>
      </c>
      <c r="K69" s="301">
        <v>5324.55</v>
      </c>
      <c r="L69" s="301">
        <v>5262</v>
      </c>
      <c r="M69" s="301">
        <v>4.3540000000000002E-2</v>
      </c>
      <c r="N69" s="1"/>
      <c r="O69" s="1"/>
    </row>
    <row r="70" spans="1:15" ht="12.75" customHeight="1">
      <c r="A70" s="30">
        <v>60</v>
      </c>
      <c r="B70" s="311" t="s">
        <v>247</v>
      </c>
      <c r="C70" s="301">
        <v>963.2</v>
      </c>
      <c r="D70" s="302">
        <v>969.69999999999993</v>
      </c>
      <c r="E70" s="302">
        <v>949.39999999999986</v>
      </c>
      <c r="F70" s="302">
        <v>935.59999999999991</v>
      </c>
      <c r="G70" s="302">
        <v>915.29999999999984</v>
      </c>
      <c r="H70" s="302">
        <v>983.49999999999989</v>
      </c>
      <c r="I70" s="302">
        <v>1003.7999999999998</v>
      </c>
      <c r="J70" s="302">
        <v>1017.5999999999999</v>
      </c>
      <c r="K70" s="301">
        <v>990</v>
      </c>
      <c r="L70" s="301">
        <v>955.9</v>
      </c>
      <c r="M70" s="301">
        <v>0.17066999999999999</v>
      </c>
      <c r="N70" s="1"/>
      <c r="O70" s="1"/>
    </row>
    <row r="71" spans="1:15" ht="12.75" customHeight="1">
      <c r="A71" s="30">
        <v>61</v>
      </c>
      <c r="B71" s="311" t="s">
        <v>318</v>
      </c>
      <c r="C71" s="301">
        <v>817.25</v>
      </c>
      <c r="D71" s="302">
        <v>814.43333333333339</v>
      </c>
      <c r="E71" s="302">
        <v>803.86666666666679</v>
      </c>
      <c r="F71" s="302">
        <v>790.48333333333335</v>
      </c>
      <c r="G71" s="302">
        <v>779.91666666666674</v>
      </c>
      <c r="H71" s="302">
        <v>827.81666666666683</v>
      </c>
      <c r="I71" s="302">
        <v>838.38333333333344</v>
      </c>
      <c r="J71" s="302">
        <v>851.76666666666688</v>
      </c>
      <c r="K71" s="301">
        <v>825</v>
      </c>
      <c r="L71" s="301">
        <v>801.05</v>
      </c>
      <c r="M71" s="301">
        <v>21.10737</v>
      </c>
      <c r="N71" s="1"/>
      <c r="O71" s="1"/>
    </row>
    <row r="72" spans="1:15" ht="12.75" customHeight="1">
      <c r="A72" s="30">
        <v>62</v>
      </c>
      <c r="B72" s="311" t="s">
        <v>71</v>
      </c>
      <c r="C72" s="301">
        <v>245.8</v>
      </c>
      <c r="D72" s="302">
        <v>245.5</v>
      </c>
      <c r="E72" s="302">
        <v>242.45</v>
      </c>
      <c r="F72" s="302">
        <v>239.1</v>
      </c>
      <c r="G72" s="302">
        <v>236.04999999999998</v>
      </c>
      <c r="H72" s="302">
        <v>248.85</v>
      </c>
      <c r="I72" s="302">
        <v>251.9</v>
      </c>
      <c r="J72" s="302">
        <v>255.25</v>
      </c>
      <c r="K72" s="301">
        <v>248.55</v>
      </c>
      <c r="L72" s="301">
        <v>242.15</v>
      </c>
      <c r="M72" s="301">
        <v>94.138099999999994</v>
      </c>
      <c r="N72" s="1"/>
      <c r="O72" s="1"/>
    </row>
    <row r="73" spans="1:15" ht="12.75" customHeight="1">
      <c r="A73" s="30">
        <v>63</v>
      </c>
      <c r="B73" s="311" t="s">
        <v>310</v>
      </c>
      <c r="C73" s="301">
        <v>1330</v>
      </c>
      <c r="D73" s="302">
        <v>1343.9833333333333</v>
      </c>
      <c r="E73" s="302">
        <v>1298.0166666666667</v>
      </c>
      <c r="F73" s="302">
        <v>1266.0333333333333</v>
      </c>
      <c r="G73" s="302">
        <v>1220.0666666666666</v>
      </c>
      <c r="H73" s="302">
        <v>1375.9666666666667</v>
      </c>
      <c r="I73" s="302">
        <v>1421.9333333333334</v>
      </c>
      <c r="J73" s="302">
        <v>1453.9166666666667</v>
      </c>
      <c r="K73" s="301">
        <v>1389.95</v>
      </c>
      <c r="L73" s="301">
        <v>1312</v>
      </c>
      <c r="M73" s="301">
        <v>4.43086</v>
      </c>
      <c r="N73" s="1"/>
      <c r="O73" s="1"/>
    </row>
    <row r="74" spans="1:15" ht="12.75" customHeight="1">
      <c r="A74" s="30">
        <v>64</v>
      </c>
      <c r="B74" s="311" t="s">
        <v>72</v>
      </c>
      <c r="C74" s="301">
        <v>580.95000000000005</v>
      </c>
      <c r="D74" s="302">
        <v>582.61666666666667</v>
      </c>
      <c r="E74" s="302">
        <v>573.7833333333333</v>
      </c>
      <c r="F74" s="302">
        <v>566.61666666666667</v>
      </c>
      <c r="G74" s="302">
        <v>557.7833333333333</v>
      </c>
      <c r="H74" s="302">
        <v>589.7833333333333</v>
      </c>
      <c r="I74" s="302">
        <v>598.61666666666656</v>
      </c>
      <c r="J74" s="302">
        <v>605.7833333333333</v>
      </c>
      <c r="K74" s="301">
        <v>591.45000000000005</v>
      </c>
      <c r="L74" s="301">
        <v>575.45000000000005</v>
      </c>
      <c r="M74" s="301">
        <v>9.6020900000000005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653.5</v>
      </c>
      <c r="D75" s="302">
        <v>649.51666666666665</v>
      </c>
      <c r="E75" s="302">
        <v>642.98333333333335</v>
      </c>
      <c r="F75" s="302">
        <v>632.4666666666667</v>
      </c>
      <c r="G75" s="302">
        <v>625.93333333333339</v>
      </c>
      <c r="H75" s="302">
        <v>660.0333333333333</v>
      </c>
      <c r="I75" s="302">
        <v>666.56666666666661</v>
      </c>
      <c r="J75" s="302">
        <v>677.08333333333326</v>
      </c>
      <c r="K75" s="301">
        <v>656.05</v>
      </c>
      <c r="L75" s="301">
        <v>639</v>
      </c>
      <c r="M75" s="301">
        <v>14.867470000000001</v>
      </c>
      <c r="N75" s="1"/>
      <c r="O75" s="1"/>
    </row>
    <row r="76" spans="1:15" ht="12.75" customHeight="1">
      <c r="A76" s="30">
        <v>66</v>
      </c>
      <c r="B76" s="311" t="s">
        <v>319</v>
      </c>
      <c r="C76" s="301">
        <v>11607.55</v>
      </c>
      <c r="D76" s="302">
        <v>11606.1</v>
      </c>
      <c r="E76" s="302">
        <v>11427.2</v>
      </c>
      <c r="F76" s="302">
        <v>11246.85</v>
      </c>
      <c r="G76" s="302">
        <v>11067.95</v>
      </c>
      <c r="H76" s="302">
        <v>11786.45</v>
      </c>
      <c r="I76" s="302">
        <v>11965.349999999999</v>
      </c>
      <c r="J76" s="302">
        <v>12145.7</v>
      </c>
      <c r="K76" s="301">
        <v>11785</v>
      </c>
      <c r="L76" s="301">
        <v>11425.75</v>
      </c>
      <c r="M76" s="301">
        <v>1.341E-2</v>
      </c>
      <c r="N76" s="1"/>
      <c r="O76" s="1"/>
    </row>
    <row r="77" spans="1:15" ht="12.75" customHeight="1">
      <c r="A77" s="30">
        <v>67</v>
      </c>
      <c r="B77" s="311" t="s">
        <v>75</v>
      </c>
      <c r="C77" s="301">
        <v>685.3</v>
      </c>
      <c r="D77" s="302">
        <v>681.94999999999993</v>
      </c>
      <c r="E77" s="302">
        <v>676.64999999999986</v>
      </c>
      <c r="F77" s="302">
        <v>667.99999999999989</v>
      </c>
      <c r="G77" s="302">
        <v>662.69999999999982</v>
      </c>
      <c r="H77" s="302">
        <v>690.59999999999991</v>
      </c>
      <c r="I77" s="302">
        <v>695.89999999999986</v>
      </c>
      <c r="J77" s="302">
        <v>704.55</v>
      </c>
      <c r="K77" s="301">
        <v>687.25</v>
      </c>
      <c r="L77" s="301">
        <v>673.3</v>
      </c>
      <c r="M77" s="301">
        <v>83.499030000000005</v>
      </c>
      <c r="N77" s="1"/>
      <c r="O77" s="1"/>
    </row>
    <row r="78" spans="1:15" ht="12.75" customHeight="1">
      <c r="A78" s="30">
        <v>68</v>
      </c>
      <c r="B78" s="311" t="s">
        <v>76</v>
      </c>
      <c r="C78" s="301">
        <v>50.5</v>
      </c>
      <c r="D78" s="302">
        <v>50.65</v>
      </c>
      <c r="E78" s="302">
        <v>49.949999999999996</v>
      </c>
      <c r="F78" s="302">
        <v>49.4</v>
      </c>
      <c r="G78" s="302">
        <v>48.699999999999996</v>
      </c>
      <c r="H78" s="302">
        <v>51.199999999999996</v>
      </c>
      <c r="I78" s="302">
        <v>51.9</v>
      </c>
      <c r="J78" s="302">
        <v>52.449999999999996</v>
      </c>
      <c r="K78" s="301">
        <v>51.35</v>
      </c>
      <c r="L78" s="301">
        <v>50.1</v>
      </c>
      <c r="M78" s="301">
        <v>124.61144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316.75</v>
      </c>
      <c r="D79" s="302">
        <v>316.95</v>
      </c>
      <c r="E79" s="302">
        <v>314.04999999999995</v>
      </c>
      <c r="F79" s="302">
        <v>311.34999999999997</v>
      </c>
      <c r="G79" s="302">
        <v>308.44999999999993</v>
      </c>
      <c r="H79" s="302">
        <v>319.64999999999998</v>
      </c>
      <c r="I79" s="302">
        <v>322.54999999999995</v>
      </c>
      <c r="J79" s="302">
        <v>325.25</v>
      </c>
      <c r="K79" s="301">
        <v>319.85000000000002</v>
      </c>
      <c r="L79" s="301">
        <v>314.25</v>
      </c>
      <c r="M79" s="301">
        <v>16.288900000000002</v>
      </c>
      <c r="N79" s="1"/>
      <c r="O79" s="1"/>
    </row>
    <row r="80" spans="1:15" ht="12.75" customHeight="1">
      <c r="A80" s="30">
        <v>70</v>
      </c>
      <c r="B80" s="311" t="s">
        <v>320</v>
      </c>
      <c r="C80" s="301">
        <v>860.45</v>
      </c>
      <c r="D80" s="302">
        <v>870.08333333333337</v>
      </c>
      <c r="E80" s="302">
        <v>842.61666666666679</v>
      </c>
      <c r="F80" s="302">
        <v>824.78333333333342</v>
      </c>
      <c r="G80" s="302">
        <v>797.31666666666683</v>
      </c>
      <c r="H80" s="302">
        <v>887.91666666666674</v>
      </c>
      <c r="I80" s="302">
        <v>915.38333333333321</v>
      </c>
      <c r="J80" s="302">
        <v>933.2166666666667</v>
      </c>
      <c r="K80" s="301">
        <v>897.55</v>
      </c>
      <c r="L80" s="301">
        <v>852.25</v>
      </c>
      <c r="M80" s="301">
        <v>1.6571199999999999</v>
      </c>
      <c r="N80" s="1"/>
      <c r="O80" s="1"/>
    </row>
    <row r="81" spans="1:15" ht="12.75" customHeight="1">
      <c r="A81" s="30">
        <v>71</v>
      </c>
      <c r="B81" s="311" t="s">
        <v>322</v>
      </c>
      <c r="C81" s="301">
        <v>7369.15</v>
      </c>
      <c r="D81" s="302">
        <v>7407.95</v>
      </c>
      <c r="E81" s="302">
        <v>7262.25</v>
      </c>
      <c r="F81" s="302">
        <v>7155.35</v>
      </c>
      <c r="G81" s="302">
        <v>7009.6500000000005</v>
      </c>
      <c r="H81" s="302">
        <v>7514.8499999999995</v>
      </c>
      <c r="I81" s="302">
        <v>7660.5499999999984</v>
      </c>
      <c r="J81" s="302">
        <v>7767.4499999999989</v>
      </c>
      <c r="K81" s="301">
        <v>7553.65</v>
      </c>
      <c r="L81" s="301">
        <v>7301.05</v>
      </c>
      <c r="M81" s="301">
        <v>7.8130000000000005E-2</v>
      </c>
      <c r="N81" s="1"/>
      <c r="O81" s="1"/>
    </row>
    <row r="82" spans="1:15" ht="12.75" customHeight="1">
      <c r="A82" s="30">
        <v>72</v>
      </c>
      <c r="B82" s="311" t="s">
        <v>323</v>
      </c>
      <c r="C82" s="301">
        <v>957.8</v>
      </c>
      <c r="D82" s="302">
        <v>964.25</v>
      </c>
      <c r="E82" s="302">
        <v>943.55</v>
      </c>
      <c r="F82" s="302">
        <v>929.3</v>
      </c>
      <c r="G82" s="302">
        <v>908.59999999999991</v>
      </c>
      <c r="H82" s="302">
        <v>978.5</v>
      </c>
      <c r="I82" s="302">
        <v>999.2</v>
      </c>
      <c r="J82" s="302">
        <v>1013.45</v>
      </c>
      <c r="K82" s="301">
        <v>984.95</v>
      </c>
      <c r="L82" s="301">
        <v>950</v>
      </c>
      <c r="M82" s="301">
        <v>0.41095999999999999</v>
      </c>
      <c r="N82" s="1"/>
      <c r="O82" s="1"/>
    </row>
    <row r="83" spans="1:15" ht="12.75" customHeight="1">
      <c r="A83" s="30">
        <v>73</v>
      </c>
      <c r="B83" s="311" t="s">
        <v>78</v>
      </c>
      <c r="C83" s="301">
        <v>14121.55</v>
      </c>
      <c r="D83" s="302">
        <v>14160</v>
      </c>
      <c r="E83" s="302">
        <v>13977.25</v>
      </c>
      <c r="F83" s="302">
        <v>13832.95</v>
      </c>
      <c r="G83" s="302">
        <v>13650.2</v>
      </c>
      <c r="H83" s="302">
        <v>14304.3</v>
      </c>
      <c r="I83" s="302">
        <v>14487.05</v>
      </c>
      <c r="J83" s="302">
        <v>14631.349999999999</v>
      </c>
      <c r="K83" s="301">
        <v>14342.75</v>
      </c>
      <c r="L83" s="301">
        <v>14015.7</v>
      </c>
      <c r="M83" s="301">
        <v>0.10559</v>
      </c>
      <c r="N83" s="1"/>
      <c r="O83" s="1"/>
    </row>
    <row r="84" spans="1:15" ht="12.75" customHeight="1">
      <c r="A84" s="30">
        <v>74</v>
      </c>
      <c r="B84" s="311" t="s">
        <v>80</v>
      </c>
      <c r="C84" s="301">
        <v>320.25</v>
      </c>
      <c r="D84" s="302">
        <v>319.95</v>
      </c>
      <c r="E84" s="302">
        <v>317.29999999999995</v>
      </c>
      <c r="F84" s="302">
        <v>314.34999999999997</v>
      </c>
      <c r="G84" s="302">
        <v>311.69999999999993</v>
      </c>
      <c r="H84" s="302">
        <v>322.89999999999998</v>
      </c>
      <c r="I84" s="302">
        <v>325.54999999999995</v>
      </c>
      <c r="J84" s="302">
        <v>328.5</v>
      </c>
      <c r="K84" s="301">
        <v>322.60000000000002</v>
      </c>
      <c r="L84" s="301">
        <v>317</v>
      </c>
      <c r="M84" s="301">
        <v>39.550759999999997</v>
      </c>
      <c r="N84" s="1"/>
      <c r="O84" s="1"/>
    </row>
    <row r="85" spans="1:15" ht="12.75" customHeight="1">
      <c r="A85" s="30">
        <v>75</v>
      </c>
      <c r="B85" s="311" t="s">
        <v>324</v>
      </c>
      <c r="C85" s="301">
        <v>453.55</v>
      </c>
      <c r="D85" s="302">
        <v>453.81666666666666</v>
      </c>
      <c r="E85" s="302">
        <v>449.73333333333335</v>
      </c>
      <c r="F85" s="302">
        <v>445.91666666666669</v>
      </c>
      <c r="G85" s="302">
        <v>441.83333333333337</v>
      </c>
      <c r="H85" s="302">
        <v>457.63333333333333</v>
      </c>
      <c r="I85" s="302">
        <v>461.7166666666667</v>
      </c>
      <c r="J85" s="302">
        <v>465.5333333333333</v>
      </c>
      <c r="K85" s="301">
        <v>457.9</v>
      </c>
      <c r="L85" s="301">
        <v>450</v>
      </c>
      <c r="M85" s="301">
        <v>4.3838200000000001</v>
      </c>
      <c r="N85" s="1"/>
      <c r="O85" s="1"/>
    </row>
    <row r="86" spans="1:15" ht="12.75" customHeight="1">
      <c r="A86" s="30">
        <v>76</v>
      </c>
      <c r="B86" s="311" t="s">
        <v>81</v>
      </c>
      <c r="C86" s="301">
        <v>3383.45</v>
      </c>
      <c r="D86" s="302">
        <v>3405.4500000000003</v>
      </c>
      <c r="E86" s="302">
        <v>3332.0000000000005</v>
      </c>
      <c r="F86" s="302">
        <v>3280.55</v>
      </c>
      <c r="G86" s="302">
        <v>3207.1000000000004</v>
      </c>
      <c r="H86" s="302">
        <v>3456.9000000000005</v>
      </c>
      <c r="I86" s="302">
        <v>3530.3500000000004</v>
      </c>
      <c r="J86" s="302">
        <v>3581.8000000000006</v>
      </c>
      <c r="K86" s="301">
        <v>3478.9</v>
      </c>
      <c r="L86" s="301">
        <v>3354</v>
      </c>
      <c r="M86" s="301">
        <v>3.3801800000000002</v>
      </c>
      <c r="N86" s="1"/>
      <c r="O86" s="1"/>
    </row>
    <row r="87" spans="1:15" ht="12.75" customHeight="1">
      <c r="A87" s="30">
        <v>77</v>
      </c>
      <c r="B87" s="311" t="s">
        <v>311</v>
      </c>
      <c r="C87" s="301">
        <v>724.15</v>
      </c>
      <c r="D87" s="302">
        <v>725.7166666666667</v>
      </c>
      <c r="E87" s="302">
        <v>718.83333333333337</v>
      </c>
      <c r="F87" s="302">
        <v>713.51666666666665</v>
      </c>
      <c r="G87" s="302">
        <v>706.63333333333333</v>
      </c>
      <c r="H87" s="302">
        <v>731.03333333333342</v>
      </c>
      <c r="I87" s="302">
        <v>737.91666666666663</v>
      </c>
      <c r="J87" s="302">
        <v>743.23333333333346</v>
      </c>
      <c r="K87" s="301">
        <v>732.6</v>
      </c>
      <c r="L87" s="301">
        <v>720.4</v>
      </c>
      <c r="M87" s="301">
        <v>5.3749000000000002</v>
      </c>
      <c r="N87" s="1"/>
      <c r="O87" s="1"/>
    </row>
    <row r="88" spans="1:15" ht="12.75" customHeight="1">
      <c r="A88" s="30">
        <v>78</v>
      </c>
      <c r="B88" s="311" t="s">
        <v>321</v>
      </c>
      <c r="C88" s="301">
        <v>361.4</v>
      </c>
      <c r="D88" s="302">
        <v>363.34999999999997</v>
      </c>
      <c r="E88" s="302">
        <v>358.29999999999995</v>
      </c>
      <c r="F88" s="302">
        <v>355.2</v>
      </c>
      <c r="G88" s="302">
        <v>350.15</v>
      </c>
      <c r="H88" s="302">
        <v>366.44999999999993</v>
      </c>
      <c r="I88" s="302">
        <v>371.5</v>
      </c>
      <c r="J88" s="302">
        <v>374.59999999999991</v>
      </c>
      <c r="K88" s="301">
        <v>368.4</v>
      </c>
      <c r="L88" s="301">
        <v>360.25</v>
      </c>
      <c r="M88" s="301">
        <v>9.8160799999999995</v>
      </c>
      <c r="N88" s="1"/>
      <c r="O88" s="1"/>
    </row>
    <row r="89" spans="1:15" ht="12.75" customHeight="1">
      <c r="A89" s="30">
        <v>79</v>
      </c>
      <c r="B89" s="311" t="s">
        <v>412</v>
      </c>
      <c r="C89" s="301">
        <v>661.65</v>
      </c>
      <c r="D89" s="302">
        <v>660.69999999999993</v>
      </c>
      <c r="E89" s="302">
        <v>653.94999999999982</v>
      </c>
      <c r="F89" s="302">
        <v>646.24999999999989</v>
      </c>
      <c r="G89" s="302">
        <v>639.49999999999977</v>
      </c>
      <c r="H89" s="302">
        <v>668.39999999999986</v>
      </c>
      <c r="I89" s="302">
        <v>675.15000000000009</v>
      </c>
      <c r="J89" s="302">
        <v>682.84999999999991</v>
      </c>
      <c r="K89" s="301">
        <v>667.45</v>
      </c>
      <c r="L89" s="301">
        <v>653</v>
      </c>
      <c r="M89" s="301">
        <v>2.0275500000000002</v>
      </c>
      <c r="N89" s="1"/>
      <c r="O89" s="1"/>
    </row>
    <row r="90" spans="1:15" ht="12.75" customHeight="1">
      <c r="A90" s="30">
        <v>80</v>
      </c>
      <c r="B90" s="311" t="s">
        <v>342</v>
      </c>
      <c r="C90" s="301">
        <v>2434.4499999999998</v>
      </c>
      <c r="D90" s="302">
        <v>2418.1666666666665</v>
      </c>
      <c r="E90" s="302">
        <v>2391.333333333333</v>
      </c>
      <c r="F90" s="302">
        <v>2348.2166666666667</v>
      </c>
      <c r="G90" s="302">
        <v>2321.3833333333332</v>
      </c>
      <c r="H90" s="302">
        <v>2461.2833333333328</v>
      </c>
      <c r="I90" s="302">
        <v>2488.1166666666659</v>
      </c>
      <c r="J90" s="302">
        <v>2531.2333333333327</v>
      </c>
      <c r="K90" s="301">
        <v>2445</v>
      </c>
      <c r="L90" s="301">
        <v>2375.0500000000002</v>
      </c>
      <c r="M90" s="301">
        <v>1.4179200000000001</v>
      </c>
      <c r="N90" s="1"/>
      <c r="O90" s="1"/>
    </row>
    <row r="91" spans="1:15" ht="12.75" customHeight="1">
      <c r="A91" s="30">
        <v>81</v>
      </c>
      <c r="B91" s="311" t="s">
        <v>82</v>
      </c>
      <c r="C91" s="301">
        <v>209.05</v>
      </c>
      <c r="D91" s="302">
        <v>209.88333333333333</v>
      </c>
      <c r="E91" s="302">
        <v>206.51666666666665</v>
      </c>
      <c r="F91" s="302">
        <v>203.98333333333332</v>
      </c>
      <c r="G91" s="302">
        <v>200.61666666666665</v>
      </c>
      <c r="H91" s="302">
        <v>212.41666666666666</v>
      </c>
      <c r="I91" s="302">
        <v>215.78333333333333</v>
      </c>
      <c r="J91" s="302">
        <v>218.31666666666666</v>
      </c>
      <c r="K91" s="301">
        <v>213.25</v>
      </c>
      <c r="L91" s="301">
        <v>207.35</v>
      </c>
      <c r="M91" s="301">
        <v>82.178749999999994</v>
      </c>
      <c r="N91" s="1"/>
      <c r="O91" s="1"/>
    </row>
    <row r="92" spans="1:15" ht="12.75" customHeight="1">
      <c r="A92" s="30">
        <v>82</v>
      </c>
      <c r="B92" s="311" t="s">
        <v>328</v>
      </c>
      <c r="C92" s="301">
        <v>465.15</v>
      </c>
      <c r="D92" s="302">
        <v>465.56666666666666</v>
      </c>
      <c r="E92" s="302">
        <v>459.83333333333331</v>
      </c>
      <c r="F92" s="302">
        <v>454.51666666666665</v>
      </c>
      <c r="G92" s="302">
        <v>448.7833333333333</v>
      </c>
      <c r="H92" s="302">
        <v>470.88333333333333</v>
      </c>
      <c r="I92" s="302">
        <v>476.61666666666667</v>
      </c>
      <c r="J92" s="302">
        <v>481.93333333333334</v>
      </c>
      <c r="K92" s="301">
        <v>471.3</v>
      </c>
      <c r="L92" s="301">
        <v>460.25</v>
      </c>
      <c r="M92" s="301">
        <v>3.1782900000000001</v>
      </c>
      <c r="N92" s="1"/>
      <c r="O92" s="1"/>
    </row>
    <row r="93" spans="1:15" ht="12.75" customHeight="1">
      <c r="A93" s="30">
        <v>83</v>
      </c>
      <c r="B93" s="311" t="s">
        <v>329</v>
      </c>
      <c r="C93" s="301">
        <v>783.15</v>
      </c>
      <c r="D93" s="302">
        <v>779.30000000000007</v>
      </c>
      <c r="E93" s="302">
        <v>769.60000000000014</v>
      </c>
      <c r="F93" s="302">
        <v>756.05000000000007</v>
      </c>
      <c r="G93" s="302">
        <v>746.35000000000014</v>
      </c>
      <c r="H93" s="302">
        <v>792.85000000000014</v>
      </c>
      <c r="I93" s="302">
        <v>802.55000000000018</v>
      </c>
      <c r="J93" s="302">
        <v>816.10000000000014</v>
      </c>
      <c r="K93" s="301">
        <v>789</v>
      </c>
      <c r="L93" s="301">
        <v>765.75</v>
      </c>
      <c r="M93" s="301">
        <v>1.02763</v>
      </c>
      <c r="N93" s="1"/>
      <c r="O93" s="1"/>
    </row>
    <row r="94" spans="1:15" ht="12.75" customHeight="1">
      <c r="A94" s="30">
        <v>84</v>
      </c>
      <c r="B94" s="311" t="s">
        <v>331</v>
      </c>
      <c r="C94" s="301">
        <v>684.8</v>
      </c>
      <c r="D94" s="302">
        <v>685.29999999999984</v>
      </c>
      <c r="E94" s="302">
        <v>677.54999999999973</v>
      </c>
      <c r="F94" s="302">
        <v>670.29999999999984</v>
      </c>
      <c r="G94" s="302">
        <v>662.54999999999973</v>
      </c>
      <c r="H94" s="302">
        <v>692.54999999999973</v>
      </c>
      <c r="I94" s="302">
        <v>700.3</v>
      </c>
      <c r="J94" s="302">
        <v>707.54999999999973</v>
      </c>
      <c r="K94" s="301">
        <v>693.05</v>
      </c>
      <c r="L94" s="301">
        <v>678.05</v>
      </c>
      <c r="M94" s="301">
        <v>0.91096999999999995</v>
      </c>
      <c r="N94" s="1"/>
      <c r="O94" s="1"/>
    </row>
    <row r="95" spans="1:15" ht="12.75" customHeight="1">
      <c r="A95" s="30">
        <v>85</v>
      </c>
      <c r="B95" s="311" t="s">
        <v>249</v>
      </c>
      <c r="C95" s="301">
        <v>106.55</v>
      </c>
      <c r="D95" s="302">
        <v>106.95</v>
      </c>
      <c r="E95" s="302">
        <v>105.9</v>
      </c>
      <c r="F95" s="302">
        <v>105.25</v>
      </c>
      <c r="G95" s="302">
        <v>104.2</v>
      </c>
      <c r="H95" s="302">
        <v>107.60000000000001</v>
      </c>
      <c r="I95" s="302">
        <v>108.64999999999999</v>
      </c>
      <c r="J95" s="302">
        <v>109.30000000000001</v>
      </c>
      <c r="K95" s="301">
        <v>108</v>
      </c>
      <c r="L95" s="301">
        <v>106.3</v>
      </c>
      <c r="M95" s="301">
        <v>2.86199</v>
      </c>
      <c r="N95" s="1"/>
      <c r="O95" s="1"/>
    </row>
    <row r="96" spans="1:15" ht="12.75" customHeight="1">
      <c r="A96" s="30">
        <v>86</v>
      </c>
      <c r="B96" s="311" t="s">
        <v>325</v>
      </c>
      <c r="C96" s="301">
        <v>365.3</v>
      </c>
      <c r="D96" s="302">
        <v>363.38333333333338</v>
      </c>
      <c r="E96" s="302">
        <v>359.96666666666675</v>
      </c>
      <c r="F96" s="302">
        <v>354.63333333333338</v>
      </c>
      <c r="G96" s="302">
        <v>351.21666666666675</v>
      </c>
      <c r="H96" s="302">
        <v>368.71666666666675</v>
      </c>
      <c r="I96" s="302">
        <v>372.13333333333338</v>
      </c>
      <c r="J96" s="302">
        <v>377.46666666666675</v>
      </c>
      <c r="K96" s="301">
        <v>366.8</v>
      </c>
      <c r="L96" s="301">
        <v>358.05</v>
      </c>
      <c r="M96" s="301">
        <v>1.20387</v>
      </c>
      <c r="N96" s="1"/>
      <c r="O96" s="1"/>
    </row>
    <row r="97" spans="1:15" ht="12.75" customHeight="1">
      <c r="A97" s="30">
        <v>87</v>
      </c>
      <c r="B97" s="311" t="s">
        <v>334</v>
      </c>
      <c r="C97" s="301">
        <v>1152.4000000000001</v>
      </c>
      <c r="D97" s="302">
        <v>1155.5</v>
      </c>
      <c r="E97" s="302">
        <v>1136</v>
      </c>
      <c r="F97" s="302">
        <v>1119.5999999999999</v>
      </c>
      <c r="G97" s="302">
        <v>1100.0999999999999</v>
      </c>
      <c r="H97" s="302">
        <v>1171.9000000000001</v>
      </c>
      <c r="I97" s="302">
        <v>1191.4000000000001</v>
      </c>
      <c r="J97" s="302">
        <v>1207.8000000000002</v>
      </c>
      <c r="K97" s="301">
        <v>1175</v>
      </c>
      <c r="L97" s="301">
        <v>1139.0999999999999</v>
      </c>
      <c r="M97" s="301">
        <v>4.5059899999999997</v>
      </c>
      <c r="N97" s="1"/>
      <c r="O97" s="1"/>
    </row>
    <row r="98" spans="1:15" ht="12.75" customHeight="1">
      <c r="A98" s="30">
        <v>88</v>
      </c>
      <c r="B98" s="311" t="s">
        <v>332</v>
      </c>
      <c r="C98" s="301">
        <v>977.3</v>
      </c>
      <c r="D98" s="302">
        <v>981.01666666666677</v>
      </c>
      <c r="E98" s="302">
        <v>964.28333333333353</v>
      </c>
      <c r="F98" s="302">
        <v>951.26666666666677</v>
      </c>
      <c r="G98" s="302">
        <v>934.53333333333353</v>
      </c>
      <c r="H98" s="302">
        <v>994.03333333333353</v>
      </c>
      <c r="I98" s="302">
        <v>1010.7666666666669</v>
      </c>
      <c r="J98" s="302">
        <v>1023.7833333333335</v>
      </c>
      <c r="K98" s="301">
        <v>997.75</v>
      </c>
      <c r="L98" s="301">
        <v>968</v>
      </c>
      <c r="M98" s="301">
        <v>0.63366999999999996</v>
      </c>
      <c r="N98" s="1"/>
      <c r="O98" s="1"/>
    </row>
    <row r="99" spans="1:15" ht="12.75" customHeight="1">
      <c r="A99" s="30">
        <v>89</v>
      </c>
      <c r="B99" s="311" t="s">
        <v>333</v>
      </c>
      <c r="C99" s="301">
        <v>18.05</v>
      </c>
      <c r="D99" s="302">
        <v>18.150000000000002</v>
      </c>
      <c r="E99" s="302">
        <v>17.850000000000005</v>
      </c>
      <c r="F99" s="302">
        <v>17.650000000000002</v>
      </c>
      <c r="G99" s="302">
        <v>17.350000000000005</v>
      </c>
      <c r="H99" s="302">
        <v>18.350000000000005</v>
      </c>
      <c r="I99" s="302">
        <v>18.650000000000002</v>
      </c>
      <c r="J99" s="302">
        <v>18.850000000000005</v>
      </c>
      <c r="K99" s="301">
        <v>18.45</v>
      </c>
      <c r="L99" s="301">
        <v>17.95</v>
      </c>
      <c r="M99" s="301">
        <v>14.49615</v>
      </c>
      <c r="N99" s="1"/>
      <c r="O99" s="1"/>
    </row>
    <row r="100" spans="1:15" ht="12.75" customHeight="1">
      <c r="A100" s="30">
        <v>90</v>
      </c>
      <c r="B100" s="311" t="s">
        <v>335</v>
      </c>
      <c r="C100" s="301">
        <v>556.25</v>
      </c>
      <c r="D100" s="302">
        <v>561.08333333333337</v>
      </c>
      <c r="E100" s="302">
        <v>549.16666666666674</v>
      </c>
      <c r="F100" s="302">
        <v>542.08333333333337</v>
      </c>
      <c r="G100" s="302">
        <v>530.16666666666674</v>
      </c>
      <c r="H100" s="302">
        <v>568.16666666666674</v>
      </c>
      <c r="I100" s="302">
        <v>580.08333333333348</v>
      </c>
      <c r="J100" s="302">
        <v>587.16666666666674</v>
      </c>
      <c r="K100" s="301">
        <v>573</v>
      </c>
      <c r="L100" s="301">
        <v>554</v>
      </c>
      <c r="M100" s="301">
        <v>0.95367000000000002</v>
      </c>
      <c r="N100" s="1"/>
      <c r="O100" s="1"/>
    </row>
    <row r="101" spans="1:15" ht="12.75" customHeight="1">
      <c r="A101" s="30">
        <v>91</v>
      </c>
      <c r="B101" s="311" t="s">
        <v>336</v>
      </c>
      <c r="C101" s="301">
        <v>828.35</v>
      </c>
      <c r="D101" s="302">
        <v>836.46666666666658</v>
      </c>
      <c r="E101" s="302">
        <v>814.93333333333317</v>
      </c>
      <c r="F101" s="302">
        <v>801.51666666666654</v>
      </c>
      <c r="G101" s="302">
        <v>779.98333333333312</v>
      </c>
      <c r="H101" s="302">
        <v>849.88333333333321</v>
      </c>
      <c r="I101" s="302">
        <v>871.41666666666674</v>
      </c>
      <c r="J101" s="302">
        <v>884.83333333333326</v>
      </c>
      <c r="K101" s="301">
        <v>858</v>
      </c>
      <c r="L101" s="301">
        <v>823.05</v>
      </c>
      <c r="M101" s="301">
        <v>3.2466599999999999</v>
      </c>
      <c r="N101" s="1"/>
      <c r="O101" s="1"/>
    </row>
    <row r="102" spans="1:15" ht="12.75" customHeight="1">
      <c r="A102" s="30">
        <v>92</v>
      </c>
      <c r="B102" s="311" t="s">
        <v>337</v>
      </c>
      <c r="C102" s="301">
        <v>4074</v>
      </c>
      <c r="D102" s="302">
        <v>4114.333333333333</v>
      </c>
      <c r="E102" s="302">
        <v>4014.6666666666661</v>
      </c>
      <c r="F102" s="302">
        <v>3955.333333333333</v>
      </c>
      <c r="G102" s="302">
        <v>3855.6666666666661</v>
      </c>
      <c r="H102" s="302">
        <v>4173.6666666666661</v>
      </c>
      <c r="I102" s="302">
        <v>4273.3333333333321</v>
      </c>
      <c r="J102" s="302">
        <v>4332.6666666666661</v>
      </c>
      <c r="K102" s="301">
        <v>4214</v>
      </c>
      <c r="L102" s="301">
        <v>4055</v>
      </c>
      <c r="M102" s="301">
        <v>8.7559999999999999E-2</v>
      </c>
      <c r="N102" s="1"/>
      <c r="O102" s="1"/>
    </row>
    <row r="103" spans="1:15" ht="12.75" customHeight="1">
      <c r="A103" s="30">
        <v>93</v>
      </c>
      <c r="B103" s="311" t="s">
        <v>248</v>
      </c>
      <c r="C103" s="301">
        <v>78.2</v>
      </c>
      <c r="D103" s="302">
        <v>78.033333333333346</v>
      </c>
      <c r="E103" s="302">
        <v>77.616666666666688</v>
      </c>
      <c r="F103" s="302">
        <v>77.033333333333346</v>
      </c>
      <c r="G103" s="302">
        <v>76.616666666666688</v>
      </c>
      <c r="H103" s="302">
        <v>78.616666666666688</v>
      </c>
      <c r="I103" s="302">
        <v>79.033333333333346</v>
      </c>
      <c r="J103" s="302">
        <v>79.616666666666688</v>
      </c>
      <c r="K103" s="301">
        <v>78.45</v>
      </c>
      <c r="L103" s="301">
        <v>77.45</v>
      </c>
      <c r="M103" s="301">
        <v>17.052700000000002</v>
      </c>
      <c r="N103" s="1"/>
      <c r="O103" s="1"/>
    </row>
    <row r="104" spans="1:15" ht="12.75" customHeight="1">
      <c r="A104" s="30">
        <v>94</v>
      </c>
      <c r="B104" s="311" t="s">
        <v>330</v>
      </c>
      <c r="C104" s="301">
        <v>703.75</v>
      </c>
      <c r="D104" s="302">
        <v>705.05000000000007</v>
      </c>
      <c r="E104" s="302">
        <v>700.10000000000014</v>
      </c>
      <c r="F104" s="302">
        <v>696.45</v>
      </c>
      <c r="G104" s="302">
        <v>691.50000000000011</v>
      </c>
      <c r="H104" s="302">
        <v>708.70000000000016</v>
      </c>
      <c r="I104" s="302">
        <v>713.6500000000002</v>
      </c>
      <c r="J104" s="302">
        <v>717.30000000000018</v>
      </c>
      <c r="K104" s="301">
        <v>710</v>
      </c>
      <c r="L104" s="301">
        <v>701.4</v>
      </c>
      <c r="M104" s="301">
        <v>1.5682199999999999</v>
      </c>
      <c r="N104" s="1"/>
      <c r="O104" s="1"/>
    </row>
    <row r="105" spans="1:15" ht="12.75" customHeight="1">
      <c r="A105" s="30">
        <v>95</v>
      </c>
      <c r="B105" s="311" t="s">
        <v>827</v>
      </c>
      <c r="C105" s="301">
        <v>181.15</v>
      </c>
      <c r="D105" s="302">
        <v>181.70000000000002</v>
      </c>
      <c r="E105" s="302">
        <v>179.70000000000005</v>
      </c>
      <c r="F105" s="302">
        <v>178.25000000000003</v>
      </c>
      <c r="G105" s="302">
        <v>176.25000000000006</v>
      </c>
      <c r="H105" s="302">
        <v>183.15000000000003</v>
      </c>
      <c r="I105" s="302">
        <v>185.14999999999998</v>
      </c>
      <c r="J105" s="302">
        <v>186.60000000000002</v>
      </c>
      <c r="K105" s="301">
        <v>183.7</v>
      </c>
      <c r="L105" s="301">
        <v>180.25</v>
      </c>
      <c r="M105" s="301">
        <v>4.30023</v>
      </c>
      <c r="N105" s="1"/>
      <c r="O105" s="1"/>
    </row>
    <row r="106" spans="1:15" ht="12.75" customHeight="1">
      <c r="A106" s="30">
        <v>96</v>
      </c>
      <c r="B106" s="311" t="s">
        <v>338</v>
      </c>
      <c r="C106" s="301">
        <v>293.39999999999998</v>
      </c>
      <c r="D106" s="302">
        <v>291.75</v>
      </c>
      <c r="E106" s="302">
        <v>287.7</v>
      </c>
      <c r="F106" s="302">
        <v>282</v>
      </c>
      <c r="G106" s="302">
        <v>277.95</v>
      </c>
      <c r="H106" s="302">
        <v>297.45</v>
      </c>
      <c r="I106" s="302">
        <v>301.49999999999994</v>
      </c>
      <c r="J106" s="302">
        <v>307.2</v>
      </c>
      <c r="K106" s="301">
        <v>295.8</v>
      </c>
      <c r="L106" s="301">
        <v>286.05</v>
      </c>
      <c r="M106" s="301">
        <v>1.3244400000000001</v>
      </c>
      <c r="N106" s="1"/>
      <c r="O106" s="1"/>
    </row>
    <row r="107" spans="1:15" ht="12.75" customHeight="1">
      <c r="A107" s="30">
        <v>97</v>
      </c>
      <c r="B107" s="311" t="s">
        <v>339</v>
      </c>
      <c r="C107" s="301">
        <v>346.45</v>
      </c>
      <c r="D107" s="302">
        <v>349.23333333333335</v>
      </c>
      <c r="E107" s="302">
        <v>342.2166666666667</v>
      </c>
      <c r="F107" s="302">
        <v>337.98333333333335</v>
      </c>
      <c r="G107" s="302">
        <v>330.9666666666667</v>
      </c>
      <c r="H107" s="302">
        <v>353.4666666666667</v>
      </c>
      <c r="I107" s="302">
        <v>360.48333333333335</v>
      </c>
      <c r="J107" s="302">
        <v>364.7166666666667</v>
      </c>
      <c r="K107" s="301">
        <v>356.25</v>
      </c>
      <c r="L107" s="301">
        <v>345</v>
      </c>
      <c r="M107" s="301">
        <v>12.592779999999999</v>
      </c>
      <c r="N107" s="1"/>
      <c r="O107" s="1"/>
    </row>
    <row r="108" spans="1:15" ht="12.75" customHeight="1">
      <c r="A108" s="30">
        <v>98</v>
      </c>
      <c r="B108" s="311" t="s">
        <v>83</v>
      </c>
      <c r="C108" s="301">
        <v>659.8</v>
      </c>
      <c r="D108" s="302">
        <v>655.44999999999993</v>
      </c>
      <c r="E108" s="302">
        <v>649.34999999999991</v>
      </c>
      <c r="F108" s="302">
        <v>638.9</v>
      </c>
      <c r="G108" s="302">
        <v>632.79999999999995</v>
      </c>
      <c r="H108" s="302">
        <v>665.89999999999986</v>
      </c>
      <c r="I108" s="302">
        <v>672</v>
      </c>
      <c r="J108" s="302">
        <v>682.44999999999982</v>
      </c>
      <c r="K108" s="301">
        <v>661.55</v>
      </c>
      <c r="L108" s="301">
        <v>645</v>
      </c>
      <c r="M108" s="301">
        <v>13.064640000000001</v>
      </c>
      <c r="N108" s="1"/>
      <c r="O108" s="1"/>
    </row>
    <row r="109" spans="1:15" ht="12.75" customHeight="1">
      <c r="A109" s="30">
        <v>99</v>
      </c>
      <c r="B109" s="311" t="s">
        <v>340</v>
      </c>
      <c r="C109" s="301">
        <v>622.45000000000005</v>
      </c>
      <c r="D109" s="302">
        <v>624.86666666666667</v>
      </c>
      <c r="E109" s="302">
        <v>617.93333333333339</v>
      </c>
      <c r="F109" s="302">
        <v>613.41666666666674</v>
      </c>
      <c r="G109" s="302">
        <v>606.48333333333346</v>
      </c>
      <c r="H109" s="302">
        <v>629.38333333333333</v>
      </c>
      <c r="I109" s="302">
        <v>636.31666666666649</v>
      </c>
      <c r="J109" s="302">
        <v>640.83333333333326</v>
      </c>
      <c r="K109" s="301">
        <v>631.79999999999995</v>
      </c>
      <c r="L109" s="301">
        <v>620.35</v>
      </c>
      <c r="M109" s="301">
        <v>6.5350000000000005E-2</v>
      </c>
      <c r="N109" s="1"/>
      <c r="O109" s="1"/>
    </row>
    <row r="110" spans="1:15" ht="12.75" customHeight="1">
      <c r="A110" s="30">
        <v>100</v>
      </c>
      <c r="B110" s="311" t="s">
        <v>84</v>
      </c>
      <c r="C110" s="301">
        <v>972.75</v>
      </c>
      <c r="D110" s="302">
        <v>971.4666666666667</v>
      </c>
      <c r="E110" s="302">
        <v>963.28333333333342</v>
      </c>
      <c r="F110" s="302">
        <v>953.81666666666672</v>
      </c>
      <c r="G110" s="302">
        <v>945.63333333333344</v>
      </c>
      <c r="H110" s="302">
        <v>980.93333333333339</v>
      </c>
      <c r="I110" s="302">
        <v>989.11666666666679</v>
      </c>
      <c r="J110" s="302">
        <v>998.58333333333337</v>
      </c>
      <c r="K110" s="301">
        <v>979.65</v>
      </c>
      <c r="L110" s="301">
        <v>962</v>
      </c>
      <c r="M110" s="301">
        <v>17.59986</v>
      </c>
      <c r="N110" s="1"/>
      <c r="O110" s="1"/>
    </row>
    <row r="111" spans="1:15" ht="12.75" customHeight="1">
      <c r="A111" s="30">
        <v>101</v>
      </c>
      <c r="B111" s="311" t="s">
        <v>85</v>
      </c>
      <c r="C111" s="301">
        <v>197.55</v>
      </c>
      <c r="D111" s="302">
        <v>197.03333333333333</v>
      </c>
      <c r="E111" s="302">
        <v>194.11666666666667</v>
      </c>
      <c r="F111" s="302">
        <v>190.68333333333334</v>
      </c>
      <c r="G111" s="302">
        <v>187.76666666666668</v>
      </c>
      <c r="H111" s="302">
        <v>200.46666666666667</v>
      </c>
      <c r="I111" s="302">
        <v>203.38333333333335</v>
      </c>
      <c r="J111" s="302">
        <v>206.81666666666666</v>
      </c>
      <c r="K111" s="301">
        <v>199.95</v>
      </c>
      <c r="L111" s="301">
        <v>193.6</v>
      </c>
      <c r="M111" s="301">
        <v>129.61285000000001</v>
      </c>
      <c r="N111" s="1"/>
      <c r="O111" s="1"/>
    </row>
    <row r="112" spans="1:15" ht="12.75" customHeight="1">
      <c r="A112" s="30">
        <v>102</v>
      </c>
      <c r="B112" s="311" t="s">
        <v>341</v>
      </c>
      <c r="C112" s="301">
        <v>321</v>
      </c>
      <c r="D112" s="302">
        <v>320.58333333333331</v>
      </c>
      <c r="E112" s="302">
        <v>316.46666666666664</v>
      </c>
      <c r="F112" s="302">
        <v>311.93333333333334</v>
      </c>
      <c r="G112" s="302">
        <v>307.81666666666666</v>
      </c>
      <c r="H112" s="302">
        <v>325.11666666666662</v>
      </c>
      <c r="I112" s="302">
        <v>329.23333333333329</v>
      </c>
      <c r="J112" s="302">
        <v>333.76666666666659</v>
      </c>
      <c r="K112" s="301">
        <v>324.7</v>
      </c>
      <c r="L112" s="301">
        <v>316.05</v>
      </c>
      <c r="M112" s="301">
        <v>1.9406099999999999</v>
      </c>
      <c r="N112" s="1"/>
      <c r="O112" s="1"/>
    </row>
    <row r="113" spans="1:15" ht="12.75" customHeight="1">
      <c r="A113" s="30">
        <v>103</v>
      </c>
      <c r="B113" s="311" t="s">
        <v>87</v>
      </c>
      <c r="C113" s="301">
        <v>3550.35</v>
      </c>
      <c r="D113" s="302">
        <v>3574.2833333333328</v>
      </c>
      <c r="E113" s="302">
        <v>3508.6166666666659</v>
      </c>
      <c r="F113" s="302">
        <v>3466.8833333333332</v>
      </c>
      <c r="G113" s="302">
        <v>3401.2166666666662</v>
      </c>
      <c r="H113" s="302">
        <v>3616.0166666666655</v>
      </c>
      <c r="I113" s="302">
        <v>3681.6833333333325</v>
      </c>
      <c r="J113" s="302">
        <v>3723.4166666666652</v>
      </c>
      <c r="K113" s="301">
        <v>3639.95</v>
      </c>
      <c r="L113" s="301">
        <v>3532.55</v>
      </c>
      <c r="M113" s="301">
        <v>2.88049</v>
      </c>
      <c r="N113" s="1"/>
      <c r="O113" s="1"/>
    </row>
    <row r="114" spans="1:15" ht="12.75" customHeight="1">
      <c r="A114" s="30">
        <v>104</v>
      </c>
      <c r="B114" s="311" t="s">
        <v>88</v>
      </c>
      <c r="C114" s="301">
        <v>1518.2</v>
      </c>
      <c r="D114" s="302">
        <v>1516.0666666666666</v>
      </c>
      <c r="E114" s="302">
        <v>1502.1333333333332</v>
      </c>
      <c r="F114" s="302">
        <v>1486.0666666666666</v>
      </c>
      <c r="G114" s="302">
        <v>1472.1333333333332</v>
      </c>
      <c r="H114" s="302">
        <v>1532.1333333333332</v>
      </c>
      <c r="I114" s="302">
        <v>1546.0666666666666</v>
      </c>
      <c r="J114" s="302">
        <v>1562.1333333333332</v>
      </c>
      <c r="K114" s="301">
        <v>1530</v>
      </c>
      <c r="L114" s="301">
        <v>1500</v>
      </c>
      <c r="M114" s="301">
        <v>1.99634</v>
      </c>
      <c r="N114" s="1"/>
      <c r="O114" s="1"/>
    </row>
    <row r="115" spans="1:15" ht="12.75" customHeight="1">
      <c r="A115" s="30">
        <v>105</v>
      </c>
      <c r="B115" s="311" t="s">
        <v>89</v>
      </c>
      <c r="C115" s="301">
        <v>626.20000000000005</v>
      </c>
      <c r="D115" s="302">
        <v>628.4</v>
      </c>
      <c r="E115" s="302">
        <v>621.79999999999995</v>
      </c>
      <c r="F115" s="302">
        <v>617.4</v>
      </c>
      <c r="G115" s="302">
        <v>610.79999999999995</v>
      </c>
      <c r="H115" s="302">
        <v>632.79999999999995</v>
      </c>
      <c r="I115" s="302">
        <v>639.40000000000009</v>
      </c>
      <c r="J115" s="302">
        <v>643.79999999999995</v>
      </c>
      <c r="K115" s="301">
        <v>635</v>
      </c>
      <c r="L115" s="301">
        <v>624</v>
      </c>
      <c r="M115" s="301">
        <v>8.3870100000000001</v>
      </c>
      <c r="N115" s="1"/>
      <c r="O115" s="1"/>
    </row>
    <row r="116" spans="1:15" ht="12.75" customHeight="1">
      <c r="A116" s="30">
        <v>106</v>
      </c>
      <c r="B116" s="311" t="s">
        <v>90</v>
      </c>
      <c r="C116" s="301">
        <v>942.1</v>
      </c>
      <c r="D116" s="302">
        <v>948.79999999999984</v>
      </c>
      <c r="E116" s="302">
        <v>930.59999999999968</v>
      </c>
      <c r="F116" s="302">
        <v>919.0999999999998</v>
      </c>
      <c r="G116" s="302">
        <v>900.89999999999964</v>
      </c>
      <c r="H116" s="302">
        <v>960.29999999999973</v>
      </c>
      <c r="I116" s="302">
        <v>978.49999999999977</v>
      </c>
      <c r="J116" s="302">
        <v>989.99999999999977</v>
      </c>
      <c r="K116" s="301">
        <v>967</v>
      </c>
      <c r="L116" s="301">
        <v>937.3</v>
      </c>
      <c r="M116" s="301">
        <v>2.8412899999999999</v>
      </c>
      <c r="N116" s="1"/>
      <c r="O116" s="1"/>
    </row>
    <row r="117" spans="1:15" ht="12.75" customHeight="1">
      <c r="A117" s="30">
        <v>107</v>
      </c>
      <c r="B117" s="311" t="s">
        <v>343</v>
      </c>
      <c r="C117" s="301">
        <v>1081</v>
      </c>
      <c r="D117" s="302">
        <v>1076.8</v>
      </c>
      <c r="E117" s="302">
        <v>1052.1999999999998</v>
      </c>
      <c r="F117" s="302">
        <v>1023.3999999999999</v>
      </c>
      <c r="G117" s="302">
        <v>998.79999999999973</v>
      </c>
      <c r="H117" s="302">
        <v>1105.5999999999999</v>
      </c>
      <c r="I117" s="302">
        <v>1130.1999999999998</v>
      </c>
      <c r="J117" s="302">
        <v>1159</v>
      </c>
      <c r="K117" s="301">
        <v>1101.4000000000001</v>
      </c>
      <c r="L117" s="301">
        <v>1048</v>
      </c>
      <c r="M117" s="301">
        <v>1.7633000000000001</v>
      </c>
      <c r="N117" s="1"/>
      <c r="O117" s="1"/>
    </row>
    <row r="118" spans="1:15" ht="12.75" customHeight="1">
      <c r="A118" s="30">
        <v>108</v>
      </c>
      <c r="B118" s="311" t="s">
        <v>326</v>
      </c>
      <c r="C118" s="301">
        <v>3523.9</v>
      </c>
      <c r="D118" s="302">
        <v>3523.6166666666668</v>
      </c>
      <c r="E118" s="302">
        <v>3491.2833333333338</v>
      </c>
      <c r="F118" s="302">
        <v>3458.666666666667</v>
      </c>
      <c r="G118" s="302">
        <v>3426.3333333333339</v>
      </c>
      <c r="H118" s="302">
        <v>3556.2333333333336</v>
      </c>
      <c r="I118" s="302">
        <v>3588.5666666666666</v>
      </c>
      <c r="J118" s="302">
        <v>3621.1833333333334</v>
      </c>
      <c r="K118" s="301">
        <v>3555.95</v>
      </c>
      <c r="L118" s="301">
        <v>3491</v>
      </c>
      <c r="M118" s="301">
        <v>0.12558</v>
      </c>
      <c r="N118" s="1"/>
      <c r="O118" s="1"/>
    </row>
    <row r="119" spans="1:15" ht="12.75" customHeight="1">
      <c r="A119" s="30">
        <v>109</v>
      </c>
      <c r="B119" s="311" t="s">
        <v>250</v>
      </c>
      <c r="C119" s="301">
        <v>359.5</v>
      </c>
      <c r="D119" s="302">
        <v>359.59999999999997</v>
      </c>
      <c r="E119" s="302">
        <v>355.39999999999992</v>
      </c>
      <c r="F119" s="302">
        <v>351.29999999999995</v>
      </c>
      <c r="G119" s="302">
        <v>347.09999999999991</v>
      </c>
      <c r="H119" s="302">
        <v>363.69999999999993</v>
      </c>
      <c r="I119" s="302">
        <v>367.9</v>
      </c>
      <c r="J119" s="302">
        <v>371.99999999999994</v>
      </c>
      <c r="K119" s="301">
        <v>363.8</v>
      </c>
      <c r="L119" s="301">
        <v>355.5</v>
      </c>
      <c r="M119" s="301">
        <v>4.3056900000000002</v>
      </c>
      <c r="N119" s="1"/>
      <c r="O119" s="1"/>
    </row>
    <row r="120" spans="1:15" ht="12.75" customHeight="1">
      <c r="A120" s="30">
        <v>110</v>
      </c>
      <c r="B120" s="311" t="s">
        <v>327</v>
      </c>
      <c r="C120" s="301">
        <v>181.45</v>
      </c>
      <c r="D120" s="302">
        <v>182.51666666666665</v>
      </c>
      <c r="E120" s="302">
        <v>179.93333333333331</v>
      </c>
      <c r="F120" s="302">
        <v>178.41666666666666</v>
      </c>
      <c r="G120" s="302">
        <v>175.83333333333331</v>
      </c>
      <c r="H120" s="302">
        <v>184.0333333333333</v>
      </c>
      <c r="I120" s="302">
        <v>186.61666666666667</v>
      </c>
      <c r="J120" s="302">
        <v>188.1333333333333</v>
      </c>
      <c r="K120" s="301">
        <v>185.1</v>
      </c>
      <c r="L120" s="301">
        <v>181</v>
      </c>
      <c r="M120" s="301">
        <v>1.5756399999999999</v>
      </c>
      <c r="N120" s="1"/>
      <c r="O120" s="1"/>
    </row>
    <row r="121" spans="1:15" ht="12.75" customHeight="1">
      <c r="A121" s="30">
        <v>111</v>
      </c>
      <c r="B121" s="311" t="s">
        <v>91</v>
      </c>
      <c r="C121" s="301">
        <v>140.75</v>
      </c>
      <c r="D121" s="302">
        <v>139.78333333333333</v>
      </c>
      <c r="E121" s="302">
        <v>138.46666666666667</v>
      </c>
      <c r="F121" s="302">
        <v>136.18333333333334</v>
      </c>
      <c r="G121" s="302">
        <v>134.86666666666667</v>
      </c>
      <c r="H121" s="302">
        <v>142.06666666666666</v>
      </c>
      <c r="I121" s="302">
        <v>143.38333333333333</v>
      </c>
      <c r="J121" s="302">
        <v>145.66666666666666</v>
      </c>
      <c r="K121" s="301">
        <v>141.1</v>
      </c>
      <c r="L121" s="301">
        <v>137.5</v>
      </c>
      <c r="M121" s="301">
        <v>12.50695</v>
      </c>
      <c r="N121" s="1"/>
      <c r="O121" s="1"/>
    </row>
    <row r="122" spans="1:15" ht="12.75" customHeight="1">
      <c r="A122" s="30">
        <v>112</v>
      </c>
      <c r="B122" s="311" t="s">
        <v>92</v>
      </c>
      <c r="C122" s="301">
        <v>1010.2</v>
      </c>
      <c r="D122" s="302">
        <v>1008.1666666666666</v>
      </c>
      <c r="E122" s="302">
        <v>1001.8333333333333</v>
      </c>
      <c r="F122" s="302">
        <v>993.46666666666658</v>
      </c>
      <c r="G122" s="302">
        <v>987.13333333333321</v>
      </c>
      <c r="H122" s="302">
        <v>1016.5333333333333</v>
      </c>
      <c r="I122" s="302">
        <v>1022.8666666666666</v>
      </c>
      <c r="J122" s="302">
        <v>1031.2333333333333</v>
      </c>
      <c r="K122" s="301">
        <v>1014.5</v>
      </c>
      <c r="L122" s="301">
        <v>999.8</v>
      </c>
      <c r="M122" s="301">
        <v>1.5403100000000001</v>
      </c>
      <c r="N122" s="1"/>
      <c r="O122" s="1"/>
    </row>
    <row r="123" spans="1:15" ht="12.75" customHeight="1">
      <c r="A123" s="30">
        <v>113</v>
      </c>
      <c r="B123" s="311" t="s">
        <v>344</v>
      </c>
      <c r="C123" s="301">
        <v>829.9</v>
      </c>
      <c r="D123" s="302">
        <v>816.83333333333337</v>
      </c>
      <c r="E123" s="302">
        <v>796.26666666666677</v>
      </c>
      <c r="F123" s="302">
        <v>762.63333333333344</v>
      </c>
      <c r="G123" s="302">
        <v>742.06666666666683</v>
      </c>
      <c r="H123" s="302">
        <v>850.4666666666667</v>
      </c>
      <c r="I123" s="302">
        <v>871.0333333333333</v>
      </c>
      <c r="J123" s="302">
        <v>904.66666666666663</v>
      </c>
      <c r="K123" s="301">
        <v>837.4</v>
      </c>
      <c r="L123" s="301">
        <v>783.2</v>
      </c>
      <c r="M123" s="301">
        <v>3.9911099999999999</v>
      </c>
      <c r="N123" s="1"/>
      <c r="O123" s="1"/>
    </row>
    <row r="124" spans="1:15" ht="12.75" customHeight="1">
      <c r="A124" s="30">
        <v>114</v>
      </c>
      <c r="B124" s="311" t="s">
        <v>93</v>
      </c>
      <c r="C124" s="301">
        <v>501.25</v>
      </c>
      <c r="D124" s="302">
        <v>501.95</v>
      </c>
      <c r="E124" s="302">
        <v>496</v>
      </c>
      <c r="F124" s="302">
        <v>490.75</v>
      </c>
      <c r="G124" s="302">
        <v>484.8</v>
      </c>
      <c r="H124" s="302">
        <v>507.2</v>
      </c>
      <c r="I124" s="302">
        <v>513.14999999999986</v>
      </c>
      <c r="J124" s="302">
        <v>518.4</v>
      </c>
      <c r="K124" s="301">
        <v>507.9</v>
      </c>
      <c r="L124" s="301">
        <v>496.7</v>
      </c>
      <c r="M124" s="301">
        <v>12.136839999999999</v>
      </c>
      <c r="N124" s="1"/>
      <c r="O124" s="1"/>
    </row>
    <row r="125" spans="1:15" ht="12.75" customHeight="1">
      <c r="A125" s="30">
        <v>115</v>
      </c>
      <c r="B125" s="311" t="s">
        <v>251</v>
      </c>
      <c r="C125" s="301">
        <v>1237.75</v>
      </c>
      <c r="D125" s="302">
        <v>1247.2666666666667</v>
      </c>
      <c r="E125" s="302">
        <v>1218.5833333333333</v>
      </c>
      <c r="F125" s="302">
        <v>1199.4166666666665</v>
      </c>
      <c r="G125" s="302">
        <v>1170.7333333333331</v>
      </c>
      <c r="H125" s="302">
        <v>1266.4333333333334</v>
      </c>
      <c r="I125" s="302">
        <v>1295.1166666666668</v>
      </c>
      <c r="J125" s="302">
        <v>1314.2833333333335</v>
      </c>
      <c r="K125" s="301">
        <v>1275.95</v>
      </c>
      <c r="L125" s="301">
        <v>1228.0999999999999</v>
      </c>
      <c r="M125" s="301">
        <v>7.4599500000000001</v>
      </c>
      <c r="N125" s="1"/>
      <c r="O125" s="1"/>
    </row>
    <row r="126" spans="1:15" ht="12.75" customHeight="1">
      <c r="A126" s="30">
        <v>116</v>
      </c>
      <c r="B126" s="311" t="s">
        <v>349</v>
      </c>
      <c r="C126" s="301">
        <v>229.05</v>
      </c>
      <c r="D126" s="302">
        <v>230.51666666666665</v>
      </c>
      <c r="E126" s="302">
        <v>226.08333333333331</v>
      </c>
      <c r="F126" s="302">
        <v>223.11666666666667</v>
      </c>
      <c r="G126" s="302">
        <v>218.68333333333334</v>
      </c>
      <c r="H126" s="302">
        <v>233.48333333333329</v>
      </c>
      <c r="I126" s="302">
        <v>237.91666666666663</v>
      </c>
      <c r="J126" s="302">
        <v>240.88333333333327</v>
      </c>
      <c r="K126" s="301">
        <v>234.95</v>
      </c>
      <c r="L126" s="301">
        <v>227.55</v>
      </c>
      <c r="M126" s="301">
        <v>1.84259</v>
      </c>
      <c r="N126" s="1"/>
      <c r="O126" s="1"/>
    </row>
    <row r="127" spans="1:15" ht="12.75" customHeight="1">
      <c r="A127" s="30">
        <v>117</v>
      </c>
      <c r="B127" s="311" t="s">
        <v>345</v>
      </c>
      <c r="C127" s="301">
        <v>85.25</v>
      </c>
      <c r="D127" s="302">
        <v>85.016666666666666</v>
      </c>
      <c r="E127" s="302">
        <v>83.783333333333331</v>
      </c>
      <c r="F127" s="302">
        <v>82.316666666666663</v>
      </c>
      <c r="G127" s="302">
        <v>81.083333333333329</v>
      </c>
      <c r="H127" s="302">
        <v>86.483333333333334</v>
      </c>
      <c r="I127" s="302">
        <v>87.716666666666654</v>
      </c>
      <c r="J127" s="302">
        <v>89.183333333333337</v>
      </c>
      <c r="K127" s="301">
        <v>86.25</v>
      </c>
      <c r="L127" s="301">
        <v>83.55</v>
      </c>
      <c r="M127" s="301">
        <v>11.89005</v>
      </c>
      <c r="N127" s="1"/>
      <c r="O127" s="1"/>
    </row>
    <row r="128" spans="1:15" ht="12.75" customHeight="1">
      <c r="A128" s="30">
        <v>118</v>
      </c>
      <c r="B128" s="311" t="s">
        <v>346</v>
      </c>
      <c r="C128" s="301">
        <v>981.85</v>
      </c>
      <c r="D128" s="302">
        <v>982.20000000000016</v>
      </c>
      <c r="E128" s="302">
        <v>970.70000000000027</v>
      </c>
      <c r="F128" s="302">
        <v>959.55000000000007</v>
      </c>
      <c r="G128" s="302">
        <v>948.05000000000018</v>
      </c>
      <c r="H128" s="302">
        <v>993.35000000000036</v>
      </c>
      <c r="I128" s="302">
        <v>1004.8500000000001</v>
      </c>
      <c r="J128" s="302">
        <v>1016.0000000000005</v>
      </c>
      <c r="K128" s="301">
        <v>993.7</v>
      </c>
      <c r="L128" s="301">
        <v>971.05</v>
      </c>
      <c r="M128" s="301">
        <v>0.26180999999999999</v>
      </c>
      <c r="N128" s="1"/>
      <c r="O128" s="1"/>
    </row>
    <row r="129" spans="1:15" ht="12.75" customHeight="1">
      <c r="A129" s="30">
        <v>119</v>
      </c>
      <c r="B129" s="311" t="s">
        <v>94</v>
      </c>
      <c r="C129" s="301">
        <v>1889.9</v>
      </c>
      <c r="D129" s="302">
        <v>1897.3</v>
      </c>
      <c r="E129" s="302">
        <v>1862.6</v>
      </c>
      <c r="F129" s="302">
        <v>1835.3</v>
      </c>
      <c r="G129" s="302">
        <v>1800.6</v>
      </c>
      <c r="H129" s="302">
        <v>1924.6</v>
      </c>
      <c r="I129" s="302">
        <v>1959.3000000000002</v>
      </c>
      <c r="J129" s="302">
        <v>1986.6</v>
      </c>
      <c r="K129" s="301">
        <v>1932</v>
      </c>
      <c r="L129" s="301">
        <v>1870</v>
      </c>
      <c r="M129" s="301">
        <v>7.7154999999999996</v>
      </c>
      <c r="N129" s="1"/>
      <c r="O129" s="1"/>
    </row>
    <row r="130" spans="1:15" ht="12.75" customHeight="1">
      <c r="A130" s="30">
        <v>120</v>
      </c>
      <c r="B130" s="311" t="s">
        <v>347</v>
      </c>
      <c r="C130" s="301">
        <v>197</v>
      </c>
      <c r="D130" s="302">
        <v>198.6</v>
      </c>
      <c r="E130" s="302">
        <v>193.89999999999998</v>
      </c>
      <c r="F130" s="302">
        <v>190.79999999999998</v>
      </c>
      <c r="G130" s="302">
        <v>186.09999999999997</v>
      </c>
      <c r="H130" s="302">
        <v>201.7</v>
      </c>
      <c r="I130" s="302">
        <v>206.39999999999998</v>
      </c>
      <c r="J130" s="302">
        <v>209.5</v>
      </c>
      <c r="K130" s="301">
        <v>203.3</v>
      </c>
      <c r="L130" s="301">
        <v>195.5</v>
      </c>
      <c r="M130" s="301">
        <v>49.188470000000002</v>
      </c>
      <c r="N130" s="1"/>
      <c r="O130" s="1"/>
    </row>
    <row r="131" spans="1:15" ht="12.75" customHeight="1">
      <c r="A131" s="30">
        <v>121</v>
      </c>
      <c r="B131" s="311" t="s">
        <v>252</v>
      </c>
      <c r="C131" s="301">
        <v>44.95</v>
      </c>
      <c r="D131" s="302">
        <v>44.683333333333337</v>
      </c>
      <c r="E131" s="302">
        <v>43.466666666666676</v>
      </c>
      <c r="F131" s="302">
        <v>41.983333333333341</v>
      </c>
      <c r="G131" s="302">
        <v>40.76666666666668</v>
      </c>
      <c r="H131" s="302">
        <v>46.166666666666671</v>
      </c>
      <c r="I131" s="302">
        <v>47.38333333333334</v>
      </c>
      <c r="J131" s="302">
        <v>48.866666666666667</v>
      </c>
      <c r="K131" s="301">
        <v>45.9</v>
      </c>
      <c r="L131" s="301">
        <v>43.2</v>
      </c>
      <c r="M131" s="301">
        <v>21.48724</v>
      </c>
      <c r="N131" s="1"/>
      <c r="O131" s="1"/>
    </row>
    <row r="132" spans="1:15" ht="12.75" customHeight="1">
      <c r="A132" s="30">
        <v>122</v>
      </c>
      <c r="B132" s="311" t="s">
        <v>348</v>
      </c>
      <c r="C132" s="301">
        <v>713.05</v>
      </c>
      <c r="D132" s="302">
        <v>711.9666666666667</v>
      </c>
      <c r="E132" s="302">
        <v>707.33333333333337</v>
      </c>
      <c r="F132" s="302">
        <v>701.61666666666667</v>
      </c>
      <c r="G132" s="302">
        <v>696.98333333333335</v>
      </c>
      <c r="H132" s="302">
        <v>717.68333333333339</v>
      </c>
      <c r="I132" s="302">
        <v>722.31666666666661</v>
      </c>
      <c r="J132" s="302">
        <v>728.03333333333342</v>
      </c>
      <c r="K132" s="301">
        <v>716.6</v>
      </c>
      <c r="L132" s="301">
        <v>706.25</v>
      </c>
      <c r="M132" s="301">
        <v>0.21201999999999999</v>
      </c>
      <c r="N132" s="1"/>
      <c r="O132" s="1"/>
    </row>
    <row r="133" spans="1:15" ht="12.75" customHeight="1">
      <c r="A133" s="30">
        <v>123</v>
      </c>
      <c r="B133" s="311" t="s">
        <v>95</v>
      </c>
      <c r="C133" s="301">
        <v>3501.25</v>
      </c>
      <c r="D133" s="302">
        <v>3489.0666666666671</v>
      </c>
      <c r="E133" s="302">
        <v>3462.2833333333342</v>
      </c>
      <c r="F133" s="302">
        <v>3423.3166666666671</v>
      </c>
      <c r="G133" s="302">
        <v>3396.5333333333342</v>
      </c>
      <c r="H133" s="302">
        <v>3528.0333333333342</v>
      </c>
      <c r="I133" s="302">
        <v>3554.8166666666671</v>
      </c>
      <c r="J133" s="302">
        <v>3593.7833333333342</v>
      </c>
      <c r="K133" s="301">
        <v>3515.85</v>
      </c>
      <c r="L133" s="301">
        <v>3450.1</v>
      </c>
      <c r="M133" s="301">
        <v>4.1499699999999997</v>
      </c>
      <c r="N133" s="1"/>
      <c r="O133" s="1"/>
    </row>
    <row r="134" spans="1:15" ht="12.75" customHeight="1">
      <c r="A134" s="30">
        <v>124</v>
      </c>
      <c r="B134" s="311" t="s">
        <v>253</v>
      </c>
      <c r="C134" s="301">
        <v>3617.6</v>
      </c>
      <c r="D134" s="302">
        <v>3619.2999999999997</v>
      </c>
      <c r="E134" s="302">
        <v>3568.6499999999996</v>
      </c>
      <c r="F134" s="302">
        <v>3519.7</v>
      </c>
      <c r="G134" s="302">
        <v>3469.0499999999997</v>
      </c>
      <c r="H134" s="302">
        <v>3668.2499999999995</v>
      </c>
      <c r="I134" s="302">
        <v>3718.9</v>
      </c>
      <c r="J134" s="302">
        <v>3767.8499999999995</v>
      </c>
      <c r="K134" s="301">
        <v>3669.95</v>
      </c>
      <c r="L134" s="301">
        <v>3570.35</v>
      </c>
      <c r="M134" s="301">
        <v>2.4443800000000002</v>
      </c>
      <c r="N134" s="1"/>
      <c r="O134" s="1"/>
    </row>
    <row r="135" spans="1:15" ht="12.75" customHeight="1">
      <c r="A135" s="30">
        <v>125</v>
      </c>
      <c r="B135" s="311" t="s">
        <v>97</v>
      </c>
      <c r="C135" s="301">
        <v>318.75</v>
      </c>
      <c r="D135" s="302">
        <v>319.88333333333333</v>
      </c>
      <c r="E135" s="302">
        <v>313.96666666666664</v>
      </c>
      <c r="F135" s="302">
        <v>309.18333333333334</v>
      </c>
      <c r="G135" s="302">
        <v>303.26666666666665</v>
      </c>
      <c r="H135" s="302">
        <v>324.66666666666663</v>
      </c>
      <c r="I135" s="302">
        <v>330.58333333333337</v>
      </c>
      <c r="J135" s="302">
        <v>335.36666666666662</v>
      </c>
      <c r="K135" s="301">
        <v>325.8</v>
      </c>
      <c r="L135" s="301">
        <v>315.10000000000002</v>
      </c>
      <c r="M135" s="301">
        <v>50.978639999999999</v>
      </c>
      <c r="N135" s="1"/>
      <c r="O135" s="1"/>
    </row>
    <row r="136" spans="1:15" ht="12.75" customHeight="1">
      <c r="A136" s="30">
        <v>126</v>
      </c>
      <c r="B136" s="311" t="s">
        <v>244</v>
      </c>
      <c r="C136" s="301">
        <v>3726.7</v>
      </c>
      <c r="D136" s="302">
        <v>3719.1833333333329</v>
      </c>
      <c r="E136" s="302">
        <v>3659.5666666666657</v>
      </c>
      <c r="F136" s="302">
        <v>3592.4333333333329</v>
      </c>
      <c r="G136" s="302">
        <v>3532.8166666666657</v>
      </c>
      <c r="H136" s="302">
        <v>3786.3166666666657</v>
      </c>
      <c r="I136" s="302">
        <v>3845.9333333333334</v>
      </c>
      <c r="J136" s="302">
        <v>3913.0666666666657</v>
      </c>
      <c r="K136" s="301">
        <v>3778.8</v>
      </c>
      <c r="L136" s="301">
        <v>3652.05</v>
      </c>
      <c r="M136" s="301">
        <v>3.01552</v>
      </c>
      <c r="N136" s="1"/>
      <c r="O136" s="1"/>
    </row>
    <row r="137" spans="1:15" ht="12.75" customHeight="1">
      <c r="A137" s="30">
        <v>127</v>
      </c>
      <c r="B137" s="311" t="s">
        <v>98</v>
      </c>
      <c r="C137" s="301">
        <v>4143.95</v>
      </c>
      <c r="D137" s="302">
        <v>4174.2166666666672</v>
      </c>
      <c r="E137" s="302">
        <v>4073.4333333333343</v>
      </c>
      <c r="F137" s="302">
        <v>4002.916666666667</v>
      </c>
      <c r="G137" s="302">
        <v>3902.1333333333341</v>
      </c>
      <c r="H137" s="302">
        <v>4244.7333333333345</v>
      </c>
      <c r="I137" s="302">
        <v>4345.5166666666673</v>
      </c>
      <c r="J137" s="302">
        <v>4416.0333333333347</v>
      </c>
      <c r="K137" s="301">
        <v>4275</v>
      </c>
      <c r="L137" s="301">
        <v>4103.7</v>
      </c>
      <c r="M137" s="301">
        <v>7.2100299999999997</v>
      </c>
      <c r="N137" s="1"/>
      <c r="O137" s="1"/>
    </row>
    <row r="138" spans="1:15" ht="12.75" customHeight="1">
      <c r="A138" s="30">
        <v>128</v>
      </c>
      <c r="B138" s="311" t="s">
        <v>561</v>
      </c>
      <c r="C138" s="301">
        <v>2101.25</v>
      </c>
      <c r="D138" s="302">
        <v>2104.5333333333333</v>
      </c>
      <c r="E138" s="302">
        <v>2082.7166666666667</v>
      </c>
      <c r="F138" s="302">
        <v>2064.1833333333334</v>
      </c>
      <c r="G138" s="302">
        <v>2042.3666666666668</v>
      </c>
      <c r="H138" s="302">
        <v>2123.0666666666666</v>
      </c>
      <c r="I138" s="302">
        <v>2144.8833333333332</v>
      </c>
      <c r="J138" s="302">
        <v>2163.4166666666665</v>
      </c>
      <c r="K138" s="301">
        <v>2126.35</v>
      </c>
      <c r="L138" s="301">
        <v>2086</v>
      </c>
      <c r="M138" s="301">
        <v>0.18546000000000001</v>
      </c>
      <c r="N138" s="1"/>
      <c r="O138" s="1"/>
    </row>
    <row r="139" spans="1:15" ht="12.75" customHeight="1">
      <c r="A139" s="30">
        <v>129</v>
      </c>
      <c r="B139" s="311" t="s">
        <v>353</v>
      </c>
      <c r="C139" s="301">
        <v>54.75</v>
      </c>
      <c r="D139" s="302">
        <v>54.516666666666673</v>
      </c>
      <c r="E139" s="302">
        <v>53.283333333333346</v>
      </c>
      <c r="F139" s="302">
        <v>51.81666666666667</v>
      </c>
      <c r="G139" s="302">
        <v>50.583333333333343</v>
      </c>
      <c r="H139" s="302">
        <v>55.983333333333348</v>
      </c>
      <c r="I139" s="302">
        <v>57.216666666666683</v>
      </c>
      <c r="J139" s="302">
        <v>58.683333333333351</v>
      </c>
      <c r="K139" s="301">
        <v>55.75</v>
      </c>
      <c r="L139" s="301">
        <v>53.05</v>
      </c>
      <c r="M139" s="301">
        <v>5.3216900000000003</v>
      </c>
      <c r="N139" s="1"/>
      <c r="O139" s="1"/>
    </row>
    <row r="140" spans="1:15" ht="12.75" customHeight="1">
      <c r="A140" s="30">
        <v>130</v>
      </c>
      <c r="B140" s="311" t="s">
        <v>99</v>
      </c>
      <c r="C140" s="301">
        <v>2647.9</v>
      </c>
      <c r="D140" s="302">
        <v>2638.4333333333338</v>
      </c>
      <c r="E140" s="302">
        <v>2620.0666666666675</v>
      </c>
      <c r="F140" s="302">
        <v>2592.2333333333336</v>
      </c>
      <c r="G140" s="302">
        <v>2573.8666666666672</v>
      </c>
      <c r="H140" s="302">
        <v>2666.2666666666678</v>
      </c>
      <c r="I140" s="302">
        <v>2684.6333333333337</v>
      </c>
      <c r="J140" s="302">
        <v>2712.4666666666681</v>
      </c>
      <c r="K140" s="301">
        <v>2656.8</v>
      </c>
      <c r="L140" s="301">
        <v>2610.6</v>
      </c>
      <c r="M140" s="301">
        <v>4.5393600000000003</v>
      </c>
      <c r="N140" s="1"/>
      <c r="O140" s="1"/>
    </row>
    <row r="141" spans="1:15" ht="12.75" customHeight="1">
      <c r="A141" s="30">
        <v>131</v>
      </c>
      <c r="B141" s="311" t="s">
        <v>350</v>
      </c>
      <c r="C141" s="301">
        <v>545.25</v>
      </c>
      <c r="D141" s="302">
        <v>541.86666666666667</v>
      </c>
      <c r="E141" s="302">
        <v>533.93333333333339</v>
      </c>
      <c r="F141" s="302">
        <v>522.61666666666667</v>
      </c>
      <c r="G141" s="302">
        <v>514.68333333333339</v>
      </c>
      <c r="H141" s="302">
        <v>553.18333333333339</v>
      </c>
      <c r="I141" s="302">
        <v>561.11666666666656</v>
      </c>
      <c r="J141" s="302">
        <v>572.43333333333339</v>
      </c>
      <c r="K141" s="301">
        <v>549.79999999999995</v>
      </c>
      <c r="L141" s="301">
        <v>530.54999999999995</v>
      </c>
      <c r="M141" s="301">
        <v>4.16479</v>
      </c>
      <c r="N141" s="1"/>
      <c r="O141" s="1"/>
    </row>
    <row r="142" spans="1:15" ht="12.75" customHeight="1">
      <c r="A142" s="30">
        <v>132</v>
      </c>
      <c r="B142" s="311" t="s">
        <v>351</v>
      </c>
      <c r="C142" s="301">
        <v>134.4</v>
      </c>
      <c r="D142" s="302">
        <v>134.56666666666669</v>
      </c>
      <c r="E142" s="302">
        <v>132.93333333333339</v>
      </c>
      <c r="F142" s="302">
        <v>131.4666666666667</v>
      </c>
      <c r="G142" s="302">
        <v>129.8333333333334</v>
      </c>
      <c r="H142" s="302">
        <v>136.03333333333339</v>
      </c>
      <c r="I142" s="302">
        <v>137.66666666666666</v>
      </c>
      <c r="J142" s="302">
        <v>139.13333333333338</v>
      </c>
      <c r="K142" s="301">
        <v>136.19999999999999</v>
      </c>
      <c r="L142" s="301">
        <v>133.1</v>
      </c>
      <c r="M142" s="301">
        <v>1.3252200000000001</v>
      </c>
      <c r="N142" s="1"/>
      <c r="O142" s="1"/>
    </row>
    <row r="143" spans="1:15" ht="12.75" customHeight="1">
      <c r="A143" s="30">
        <v>133</v>
      </c>
      <c r="B143" s="311" t="s">
        <v>354</v>
      </c>
      <c r="C143" s="301">
        <v>380.4</v>
      </c>
      <c r="D143" s="302">
        <v>377.88333333333338</v>
      </c>
      <c r="E143" s="302">
        <v>372.76666666666677</v>
      </c>
      <c r="F143" s="302">
        <v>365.13333333333338</v>
      </c>
      <c r="G143" s="302">
        <v>360.01666666666677</v>
      </c>
      <c r="H143" s="302">
        <v>385.51666666666677</v>
      </c>
      <c r="I143" s="302">
        <v>390.63333333333344</v>
      </c>
      <c r="J143" s="302">
        <v>398.26666666666677</v>
      </c>
      <c r="K143" s="301">
        <v>383</v>
      </c>
      <c r="L143" s="301">
        <v>370.25</v>
      </c>
      <c r="M143" s="301">
        <v>1.30209</v>
      </c>
      <c r="N143" s="1"/>
      <c r="O143" s="1"/>
    </row>
    <row r="144" spans="1:15" ht="12.75" customHeight="1">
      <c r="A144" s="30">
        <v>134</v>
      </c>
      <c r="B144" s="311" t="s">
        <v>254</v>
      </c>
      <c r="C144" s="301">
        <v>417.8</v>
      </c>
      <c r="D144" s="302">
        <v>418.05</v>
      </c>
      <c r="E144" s="302">
        <v>414.20000000000005</v>
      </c>
      <c r="F144" s="302">
        <v>410.6</v>
      </c>
      <c r="G144" s="302">
        <v>406.75000000000006</v>
      </c>
      <c r="H144" s="302">
        <v>421.65000000000003</v>
      </c>
      <c r="I144" s="302">
        <v>425.50000000000006</v>
      </c>
      <c r="J144" s="302">
        <v>429.1</v>
      </c>
      <c r="K144" s="301">
        <v>421.9</v>
      </c>
      <c r="L144" s="301">
        <v>414.45</v>
      </c>
      <c r="M144" s="301">
        <v>0.81166000000000005</v>
      </c>
      <c r="N144" s="1"/>
      <c r="O144" s="1"/>
    </row>
    <row r="145" spans="1:15" ht="12.75" customHeight="1">
      <c r="A145" s="30">
        <v>135</v>
      </c>
      <c r="B145" s="311" t="s">
        <v>255</v>
      </c>
      <c r="C145" s="301">
        <v>1279.25</v>
      </c>
      <c r="D145" s="302">
        <v>1273.9166666666667</v>
      </c>
      <c r="E145" s="302">
        <v>1262.7333333333336</v>
      </c>
      <c r="F145" s="302">
        <v>1246.2166666666669</v>
      </c>
      <c r="G145" s="302">
        <v>1235.0333333333338</v>
      </c>
      <c r="H145" s="302">
        <v>1290.4333333333334</v>
      </c>
      <c r="I145" s="302">
        <v>1301.6166666666663</v>
      </c>
      <c r="J145" s="302">
        <v>1318.1333333333332</v>
      </c>
      <c r="K145" s="301">
        <v>1285.0999999999999</v>
      </c>
      <c r="L145" s="301">
        <v>1257.4000000000001</v>
      </c>
      <c r="M145" s="301">
        <v>1.3944399999999999</v>
      </c>
      <c r="N145" s="1"/>
      <c r="O145" s="1"/>
    </row>
    <row r="146" spans="1:15" ht="12.75" customHeight="1">
      <c r="A146" s="30">
        <v>136</v>
      </c>
      <c r="B146" s="311" t="s">
        <v>355</v>
      </c>
      <c r="C146" s="301">
        <v>60.05</v>
      </c>
      <c r="D146" s="302">
        <v>60.35</v>
      </c>
      <c r="E146" s="302">
        <v>59.6</v>
      </c>
      <c r="F146" s="302">
        <v>59.15</v>
      </c>
      <c r="G146" s="302">
        <v>58.4</v>
      </c>
      <c r="H146" s="302">
        <v>60.800000000000004</v>
      </c>
      <c r="I146" s="302">
        <v>61.550000000000004</v>
      </c>
      <c r="J146" s="302">
        <v>62.000000000000007</v>
      </c>
      <c r="K146" s="301">
        <v>61.1</v>
      </c>
      <c r="L146" s="301">
        <v>59.9</v>
      </c>
      <c r="M146" s="301">
        <v>4.5901199999999998</v>
      </c>
      <c r="N146" s="1"/>
      <c r="O146" s="1"/>
    </row>
    <row r="147" spans="1:15" ht="12.75" customHeight="1">
      <c r="A147" s="30">
        <v>137</v>
      </c>
      <c r="B147" s="311" t="s">
        <v>352</v>
      </c>
      <c r="C147" s="301">
        <v>172.9</v>
      </c>
      <c r="D147" s="302">
        <v>171.35</v>
      </c>
      <c r="E147" s="302">
        <v>164.29999999999998</v>
      </c>
      <c r="F147" s="302">
        <v>155.69999999999999</v>
      </c>
      <c r="G147" s="302">
        <v>148.64999999999998</v>
      </c>
      <c r="H147" s="302">
        <v>179.95</v>
      </c>
      <c r="I147" s="302">
        <v>187</v>
      </c>
      <c r="J147" s="302">
        <v>195.6</v>
      </c>
      <c r="K147" s="301">
        <v>178.4</v>
      </c>
      <c r="L147" s="301">
        <v>162.75</v>
      </c>
      <c r="M147" s="301">
        <v>3.1463899999999998</v>
      </c>
      <c r="N147" s="1"/>
      <c r="O147" s="1"/>
    </row>
    <row r="148" spans="1:15" ht="12.75" customHeight="1">
      <c r="A148" s="30">
        <v>138</v>
      </c>
      <c r="B148" s="311" t="s">
        <v>356</v>
      </c>
      <c r="C148" s="301">
        <v>90.15</v>
      </c>
      <c r="D148" s="302">
        <v>90.616666666666674</v>
      </c>
      <c r="E148" s="302">
        <v>89.233333333333348</v>
      </c>
      <c r="F148" s="302">
        <v>88.316666666666677</v>
      </c>
      <c r="G148" s="302">
        <v>86.933333333333351</v>
      </c>
      <c r="H148" s="302">
        <v>91.533333333333346</v>
      </c>
      <c r="I148" s="302">
        <v>92.916666666666671</v>
      </c>
      <c r="J148" s="302">
        <v>93.833333333333343</v>
      </c>
      <c r="K148" s="301">
        <v>92</v>
      </c>
      <c r="L148" s="301">
        <v>89.7</v>
      </c>
      <c r="M148" s="301">
        <v>2.7094900000000002</v>
      </c>
      <c r="N148" s="1"/>
      <c r="O148" s="1"/>
    </row>
    <row r="149" spans="1:15" ht="12.75" customHeight="1">
      <c r="A149" s="30">
        <v>139</v>
      </c>
      <c r="B149" s="311" t="s">
        <v>828</v>
      </c>
      <c r="C149" s="301">
        <v>40.5</v>
      </c>
      <c r="D149" s="302">
        <v>40.783333333333331</v>
      </c>
      <c r="E149" s="302">
        <v>40.016666666666666</v>
      </c>
      <c r="F149" s="302">
        <v>39.533333333333331</v>
      </c>
      <c r="G149" s="302">
        <v>38.766666666666666</v>
      </c>
      <c r="H149" s="302">
        <v>41.266666666666666</v>
      </c>
      <c r="I149" s="302">
        <v>42.033333333333331</v>
      </c>
      <c r="J149" s="302">
        <v>42.516666666666666</v>
      </c>
      <c r="K149" s="301">
        <v>41.55</v>
      </c>
      <c r="L149" s="301">
        <v>40.299999999999997</v>
      </c>
      <c r="M149" s="301">
        <v>10.052160000000001</v>
      </c>
      <c r="N149" s="1"/>
      <c r="O149" s="1"/>
    </row>
    <row r="150" spans="1:15" ht="12.75" customHeight="1">
      <c r="A150" s="30">
        <v>140</v>
      </c>
      <c r="B150" s="311" t="s">
        <v>357</v>
      </c>
      <c r="C150" s="301">
        <v>650.95000000000005</v>
      </c>
      <c r="D150" s="302">
        <v>654.31666666666672</v>
      </c>
      <c r="E150" s="302">
        <v>646.63333333333344</v>
      </c>
      <c r="F150" s="302">
        <v>642.31666666666672</v>
      </c>
      <c r="G150" s="302">
        <v>634.63333333333344</v>
      </c>
      <c r="H150" s="302">
        <v>658.63333333333344</v>
      </c>
      <c r="I150" s="302">
        <v>666.31666666666661</v>
      </c>
      <c r="J150" s="302">
        <v>670.63333333333344</v>
      </c>
      <c r="K150" s="301">
        <v>662</v>
      </c>
      <c r="L150" s="301">
        <v>650</v>
      </c>
      <c r="M150" s="301">
        <v>0.23172000000000001</v>
      </c>
      <c r="N150" s="1"/>
      <c r="O150" s="1"/>
    </row>
    <row r="151" spans="1:15" ht="12.75" customHeight="1">
      <c r="A151" s="30">
        <v>141</v>
      </c>
      <c r="B151" s="311" t="s">
        <v>100</v>
      </c>
      <c r="C151" s="301">
        <v>1601.45</v>
      </c>
      <c r="D151" s="302">
        <v>1596.3500000000001</v>
      </c>
      <c r="E151" s="302">
        <v>1582.9000000000003</v>
      </c>
      <c r="F151" s="302">
        <v>1564.3500000000001</v>
      </c>
      <c r="G151" s="302">
        <v>1550.9000000000003</v>
      </c>
      <c r="H151" s="302">
        <v>1614.9000000000003</v>
      </c>
      <c r="I151" s="302">
        <v>1628.3500000000001</v>
      </c>
      <c r="J151" s="302">
        <v>1646.9000000000003</v>
      </c>
      <c r="K151" s="301">
        <v>1609.8</v>
      </c>
      <c r="L151" s="301">
        <v>1577.8</v>
      </c>
      <c r="M151" s="301">
        <v>2.3049300000000001</v>
      </c>
      <c r="N151" s="1"/>
      <c r="O151" s="1"/>
    </row>
    <row r="152" spans="1:15" ht="12.75" customHeight="1">
      <c r="A152" s="30">
        <v>142</v>
      </c>
      <c r="B152" s="311" t="s">
        <v>101</v>
      </c>
      <c r="C152" s="301">
        <v>148.25</v>
      </c>
      <c r="D152" s="302">
        <v>147.61666666666667</v>
      </c>
      <c r="E152" s="302">
        <v>146.03333333333336</v>
      </c>
      <c r="F152" s="302">
        <v>143.81666666666669</v>
      </c>
      <c r="G152" s="302">
        <v>142.23333333333338</v>
      </c>
      <c r="H152" s="302">
        <v>149.83333333333334</v>
      </c>
      <c r="I152" s="302">
        <v>151.41666666666666</v>
      </c>
      <c r="J152" s="302">
        <v>153.63333333333333</v>
      </c>
      <c r="K152" s="301">
        <v>149.19999999999999</v>
      </c>
      <c r="L152" s="301">
        <v>145.4</v>
      </c>
      <c r="M152" s="301">
        <v>14.573740000000001</v>
      </c>
      <c r="N152" s="1"/>
      <c r="O152" s="1"/>
    </row>
    <row r="153" spans="1:15" ht="12.75" customHeight="1">
      <c r="A153" s="30">
        <v>143</v>
      </c>
      <c r="B153" s="311" t="s">
        <v>829</v>
      </c>
      <c r="C153" s="301">
        <v>125.9</v>
      </c>
      <c r="D153" s="302">
        <v>126.68333333333334</v>
      </c>
      <c r="E153" s="302">
        <v>123.46666666666667</v>
      </c>
      <c r="F153" s="302">
        <v>121.03333333333333</v>
      </c>
      <c r="G153" s="302">
        <v>117.81666666666666</v>
      </c>
      <c r="H153" s="302">
        <v>129.11666666666667</v>
      </c>
      <c r="I153" s="302">
        <v>132.33333333333337</v>
      </c>
      <c r="J153" s="302">
        <v>134.76666666666668</v>
      </c>
      <c r="K153" s="301">
        <v>129.9</v>
      </c>
      <c r="L153" s="301">
        <v>124.25</v>
      </c>
      <c r="M153" s="301">
        <v>2.0746600000000002</v>
      </c>
      <c r="N153" s="1"/>
      <c r="O153" s="1"/>
    </row>
    <row r="154" spans="1:15" ht="12.75" customHeight="1">
      <c r="A154" s="30">
        <v>144</v>
      </c>
      <c r="B154" s="311" t="s">
        <v>358</v>
      </c>
      <c r="C154" s="301">
        <v>244.1</v>
      </c>
      <c r="D154" s="302">
        <v>243.93333333333331</v>
      </c>
      <c r="E154" s="302">
        <v>243.06666666666661</v>
      </c>
      <c r="F154" s="302">
        <v>242.0333333333333</v>
      </c>
      <c r="G154" s="302">
        <v>241.1666666666666</v>
      </c>
      <c r="H154" s="302">
        <v>244.96666666666661</v>
      </c>
      <c r="I154" s="302">
        <v>245.83333333333334</v>
      </c>
      <c r="J154" s="302">
        <v>246.86666666666662</v>
      </c>
      <c r="K154" s="301">
        <v>244.8</v>
      </c>
      <c r="L154" s="301">
        <v>242.9</v>
      </c>
      <c r="M154" s="301">
        <v>0.57387999999999995</v>
      </c>
      <c r="N154" s="1"/>
      <c r="O154" s="1"/>
    </row>
    <row r="155" spans="1:15" ht="12.75" customHeight="1">
      <c r="A155" s="30">
        <v>145</v>
      </c>
      <c r="B155" s="311" t="s">
        <v>102</v>
      </c>
      <c r="C155" s="301">
        <v>91.15</v>
      </c>
      <c r="D155" s="302">
        <v>90.833333333333329</v>
      </c>
      <c r="E155" s="302">
        <v>90.216666666666654</v>
      </c>
      <c r="F155" s="302">
        <v>89.283333333333331</v>
      </c>
      <c r="G155" s="302">
        <v>88.666666666666657</v>
      </c>
      <c r="H155" s="302">
        <v>91.766666666666652</v>
      </c>
      <c r="I155" s="302">
        <v>92.383333333333326</v>
      </c>
      <c r="J155" s="302">
        <v>93.316666666666649</v>
      </c>
      <c r="K155" s="301">
        <v>91.45</v>
      </c>
      <c r="L155" s="301">
        <v>89.9</v>
      </c>
      <c r="M155" s="301">
        <v>91.948890000000006</v>
      </c>
      <c r="N155" s="1"/>
      <c r="O155" s="1"/>
    </row>
    <row r="156" spans="1:15" ht="12.75" customHeight="1">
      <c r="A156" s="30">
        <v>146</v>
      </c>
      <c r="B156" s="311" t="s">
        <v>360</v>
      </c>
      <c r="C156" s="301">
        <v>391.3</v>
      </c>
      <c r="D156" s="302">
        <v>390.08333333333331</v>
      </c>
      <c r="E156" s="302">
        <v>385.31666666666661</v>
      </c>
      <c r="F156" s="302">
        <v>379.33333333333331</v>
      </c>
      <c r="G156" s="302">
        <v>374.56666666666661</v>
      </c>
      <c r="H156" s="302">
        <v>396.06666666666661</v>
      </c>
      <c r="I156" s="302">
        <v>400.83333333333337</v>
      </c>
      <c r="J156" s="302">
        <v>406.81666666666661</v>
      </c>
      <c r="K156" s="301">
        <v>394.85</v>
      </c>
      <c r="L156" s="301">
        <v>384.1</v>
      </c>
      <c r="M156" s="301">
        <v>1.9466000000000001</v>
      </c>
      <c r="N156" s="1"/>
      <c r="O156" s="1"/>
    </row>
    <row r="157" spans="1:15" ht="12.75" customHeight="1">
      <c r="A157" s="30">
        <v>147</v>
      </c>
      <c r="B157" s="311" t="s">
        <v>359</v>
      </c>
      <c r="C157" s="301">
        <v>5047.3999999999996</v>
      </c>
      <c r="D157" s="302">
        <v>5078.8</v>
      </c>
      <c r="E157" s="302">
        <v>4988.6000000000004</v>
      </c>
      <c r="F157" s="302">
        <v>4929.8</v>
      </c>
      <c r="G157" s="302">
        <v>4839.6000000000004</v>
      </c>
      <c r="H157" s="302">
        <v>5137.6000000000004</v>
      </c>
      <c r="I157" s="302">
        <v>5227.7999999999993</v>
      </c>
      <c r="J157" s="302">
        <v>5286.6</v>
      </c>
      <c r="K157" s="301">
        <v>5169</v>
      </c>
      <c r="L157" s="301">
        <v>5020</v>
      </c>
      <c r="M157" s="301">
        <v>0.91393000000000002</v>
      </c>
      <c r="N157" s="1"/>
      <c r="O157" s="1"/>
    </row>
    <row r="158" spans="1:15" ht="12.75" customHeight="1">
      <c r="A158" s="30">
        <v>148</v>
      </c>
      <c r="B158" s="311" t="s">
        <v>361</v>
      </c>
      <c r="C158" s="301">
        <v>158.75</v>
      </c>
      <c r="D158" s="302">
        <v>160.15</v>
      </c>
      <c r="E158" s="302">
        <v>156.60000000000002</v>
      </c>
      <c r="F158" s="302">
        <v>154.45000000000002</v>
      </c>
      <c r="G158" s="302">
        <v>150.90000000000003</v>
      </c>
      <c r="H158" s="302">
        <v>162.30000000000001</v>
      </c>
      <c r="I158" s="302">
        <v>165.85000000000002</v>
      </c>
      <c r="J158" s="302">
        <v>168</v>
      </c>
      <c r="K158" s="301">
        <v>163.69999999999999</v>
      </c>
      <c r="L158" s="301">
        <v>158</v>
      </c>
      <c r="M158" s="301">
        <v>2.4941200000000001</v>
      </c>
      <c r="N158" s="1"/>
      <c r="O158" s="1"/>
    </row>
    <row r="159" spans="1:15" ht="12.75" customHeight="1">
      <c r="A159" s="30">
        <v>149</v>
      </c>
      <c r="B159" s="311" t="s">
        <v>378</v>
      </c>
      <c r="C159" s="301">
        <v>2765.05</v>
      </c>
      <c r="D159" s="302">
        <v>2773.0666666666671</v>
      </c>
      <c r="E159" s="302">
        <v>2698.1833333333343</v>
      </c>
      <c r="F159" s="302">
        <v>2631.3166666666671</v>
      </c>
      <c r="G159" s="302">
        <v>2556.4333333333343</v>
      </c>
      <c r="H159" s="302">
        <v>2839.9333333333343</v>
      </c>
      <c r="I159" s="302">
        <v>2914.8166666666666</v>
      </c>
      <c r="J159" s="302">
        <v>2981.6833333333343</v>
      </c>
      <c r="K159" s="301">
        <v>2847.95</v>
      </c>
      <c r="L159" s="301">
        <v>2706.2</v>
      </c>
      <c r="M159" s="301">
        <v>0.28804000000000002</v>
      </c>
      <c r="N159" s="1"/>
      <c r="O159" s="1"/>
    </row>
    <row r="160" spans="1:15" ht="12.75" customHeight="1">
      <c r="A160" s="30">
        <v>150</v>
      </c>
      <c r="B160" s="311" t="s">
        <v>256</v>
      </c>
      <c r="C160" s="301">
        <v>241.2</v>
      </c>
      <c r="D160" s="302">
        <v>241.19999999999996</v>
      </c>
      <c r="E160" s="302">
        <v>239.54999999999993</v>
      </c>
      <c r="F160" s="302">
        <v>237.89999999999998</v>
      </c>
      <c r="G160" s="302">
        <v>236.24999999999994</v>
      </c>
      <c r="H160" s="302">
        <v>242.84999999999991</v>
      </c>
      <c r="I160" s="302">
        <v>244.49999999999994</v>
      </c>
      <c r="J160" s="302">
        <v>246.14999999999989</v>
      </c>
      <c r="K160" s="301">
        <v>242.85</v>
      </c>
      <c r="L160" s="301">
        <v>239.55</v>
      </c>
      <c r="M160" s="301">
        <v>6.4528400000000001</v>
      </c>
      <c r="N160" s="1"/>
      <c r="O160" s="1"/>
    </row>
    <row r="161" spans="1:15" ht="12.75" customHeight="1">
      <c r="A161" s="30">
        <v>151</v>
      </c>
      <c r="B161" s="311" t="s">
        <v>364</v>
      </c>
      <c r="C161" s="301">
        <v>7</v>
      </c>
      <c r="D161" s="302">
        <v>6.8</v>
      </c>
      <c r="E161" s="302">
        <v>6.6</v>
      </c>
      <c r="F161" s="302">
        <v>6.2</v>
      </c>
      <c r="G161" s="302">
        <v>6</v>
      </c>
      <c r="H161" s="302">
        <v>7.1999999999999993</v>
      </c>
      <c r="I161" s="302">
        <v>7.4</v>
      </c>
      <c r="J161" s="302">
        <v>7.7999999999999989</v>
      </c>
      <c r="K161" s="301">
        <v>7</v>
      </c>
      <c r="L161" s="301">
        <v>6.4</v>
      </c>
      <c r="M161" s="301">
        <v>621.79273999999998</v>
      </c>
      <c r="N161" s="1"/>
      <c r="O161" s="1"/>
    </row>
    <row r="162" spans="1:15" ht="12.75" customHeight="1">
      <c r="A162" s="30">
        <v>152</v>
      </c>
      <c r="B162" s="311" t="s">
        <v>362</v>
      </c>
      <c r="C162" s="301">
        <v>112.4</v>
      </c>
      <c r="D162" s="302">
        <v>111.81666666666666</v>
      </c>
      <c r="E162" s="302">
        <v>110.63333333333333</v>
      </c>
      <c r="F162" s="302">
        <v>108.86666666666666</v>
      </c>
      <c r="G162" s="302">
        <v>107.68333333333332</v>
      </c>
      <c r="H162" s="302">
        <v>113.58333333333333</v>
      </c>
      <c r="I162" s="302">
        <v>114.76666666666667</v>
      </c>
      <c r="J162" s="302">
        <v>116.53333333333333</v>
      </c>
      <c r="K162" s="301">
        <v>113</v>
      </c>
      <c r="L162" s="301">
        <v>110.05</v>
      </c>
      <c r="M162" s="301">
        <v>12.307309999999999</v>
      </c>
      <c r="N162" s="1"/>
      <c r="O162" s="1"/>
    </row>
    <row r="163" spans="1:15" ht="12.75" customHeight="1">
      <c r="A163" s="30">
        <v>153</v>
      </c>
      <c r="B163" s="311" t="s">
        <v>377</v>
      </c>
      <c r="C163" s="301">
        <v>309.25</v>
      </c>
      <c r="D163" s="302">
        <v>311.16666666666669</v>
      </c>
      <c r="E163" s="302">
        <v>300.08333333333337</v>
      </c>
      <c r="F163" s="302">
        <v>290.91666666666669</v>
      </c>
      <c r="G163" s="302">
        <v>279.83333333333337</v>
      </c>
      <c r="H163" s="302">
        <v>320.33333333333337</v>
      </c>
      <c r="I163" s="302">
        <v>331.41666666666674</v>
      </c>
      <c r="J163" s="302">
        <v>340.58333333333337</v>
      </c>
      <c r="K163" s="301">
        <v>322.25</v>
      </c>
      <c r="L163" s="301">
        <v>302</v>
      </c>
      <c r="M163" s="301">
        <v>4.8068200000000001</v>
      </c>
      <c r="N163" s="1"/>
      <c r="O163" s="1"/>
    </row>
    <row r="164" spans="1:15" ht="12.75" customHeight="1">
      <c r="A164" s="30">
        <v>154</v>
      </c>
      <c r="B164" s="311" t="s">
        <v>103</v>
      </c>
      <c r="C164" s="301">
        <v>151</v>
      </c>
      <c r="D164" s="302">
        <v>150.81666666666666</v>
      </c>
      <c r="E164" s="302">
        <v>148.43333333333334</v>
      </c>
      <c r="F164" s="302">
        <v>145.86666666666667</v>
      </c>
      <c r="G164" s="302">
        <v>143.48333333333335</v>
      </c>
      <c r="H164" s="302">
        <v>153.38333333333333</v>
      </c>
      <c r="I164" s="302">
        <v>155.76666666666665</v>
      </c>
      <c r="J164" s="302">
        <v>158.33333333333331</v>
      </c>
      <c r="K164" s="301">
        <v>153.19999999999999</v>
      </c>
      <c r="L164" s="301">
        <v>148.25</v>
      </c>
      <c r="M164" s="301">
        <v>127.55092</v>
      </c>
      <c r="N164" s="1"/>
      <c r="O164" s="1"/>
    </row>
    <row r="165" spans="1:15" ht="12.75" customHeight="1">
      <c r="A165" s="30">
        <v>155</v>
      </c>
      <c r="B165" s="311" t="s">
        <v>366</v>
      </c>
      <c r="C165" s="301">
        <v>2895.6</v>
      </c>
      <c r="D165" s="302">
        <v>2893.9333333333329</v>
      </c>
      <c r="E165" s="302">
        <v>2852.9666666666658</v>
      </c>
      <c r="F165" s="302">
        <v>2810.333333333333</v>
      </c>
      <c r="G165" s="302">
        <v>2769.3666666666659</v>
      </c>
      <c r="H165" s="302">
        <v>2936.5666666666657</v>
      </c>
      <c r="I165" s="302">
        <v>2977.5333333333328</v>
      </c>
      <c r="J165" s="302">
        <v>3020.1666666666656</v>
      </c>
      <c r="K165" s="301">
        <v>2934.9</v>
      </c>
      <c r="L165" s="301">
        <v>2851.3</v>
      </c>
      <c r="M165" s="301">
        <v>7.4039999999999995E-2</v>
      </c>
      <c r="N165" s="1"/>
      <c r="O165" s="1"/>
    </row>
    <row r="166" spans="1:15" ht="12.75" customHeight="1">
      <c r="A166" s="30">
        <v>156</v>
      </c>
      <c r="B166" s="311" t="s">
        <v>367</v>
      </c>
      <c r="C166" s="301">
        <v>3149.1</v>
      </c>
      <c r="D166" s="302">
        <v>3153.8666666666668</v>
      </c>
      <c r="E166" s="302">
        <v>3117.2333333333336</v>
      </c>
      <c r="F166" s="302">
        <v>3085.3666666666668</v>
      </c>
      <c r="G166" s="302">
        <v>3048.7333333333336</v>
      </c>
      <c r="H166" s="302">
        <v>3185.7333333333336</v>
      </c>
      <c r="I166" s="302">
        <v>3222.3666666666668</v>
      </c>
      <c r="J166" s="302">
        <v>3254.2333333333336</v>
      </c>
      <c r="K166" s="301">
        <v>3190.5</v>
      </c>
      <c r="L166" s="301">
        <v>3122</v>
      </c>
      <c r="M166" s="301">
        <v>5.9040000000000002E-2</v>
      </c>
      <c r="N166" s="1"/>
      <c r="O166" s="1"/>
    </row>
    <row r="167" spans="1:15" ht="12.75" customHeight="1">
      <c r="A167" s="30">
        <v>157</v>
      </c>
      <c r="B167" s="311" t="s">
        <v>373</v>
      </c>
      <c r="C167" s="301">
        <v>398</v>
      </c>
      <c r="D167" s="302">
        <v>402.08333333333331</v>
      </c>
      <c r="E167" s="302">
        <v>391.16666666666663</v>
      </c>
      <c r="F167" s="302">
        <v>384.33333333333331</v>
      </c>
      <c r="G167" s="302">
        <v>373.41666666666663</v>
      </c>
      <c r="H167" s="302">
        <v>408.91666666666663</v>
      </c>
      <c r="I167" s="302">
        <v>419.83333333333326</v>
      </c>
      <c r="J167" s="302">
        <v>426.66666666666663</v>
      </c>
      <c r="K167" s="301">
        <v>413</v>
      </c>
      <c r="L167" s="301">
        <v>395.25</v>
      </c>
      <c r="M167" s="301">
        <v>1.3856200000000001</v>
      </c>
      <c r="N167" s="1"/>
      <c r="O167" s="1"/>
    </row>
    <row r="168" spans="1:15" ht="12.75" customHeight="1">
      <c r="A168" s="30">
        <v>158</v>
      </c>
      <c r="B168" s="311" t="s">
        <v>368</v>
      </c>
      <c r="C168" s="301">
        <v>121.8</v>
      </c>
      <c r="D168" s="302">
        <v>120.38333333333333</v>
      </c>
      <c r="E168" s="302">
        <v>116.66666666666666</v>
      </c>
      <c r="F168" s="302">
        <v>111.53333333333333</v>
      </c>
      <c r="G168" s="302">
        <v>107.81666666666666</v>
      </c>
      <c r="H168" s="302">
        <v>125.51666666666665</v>
      </c>
      <c r="I168" s="302">
        <v>129.23333333333332</v>
      </c>
      <c r="J168" s="302">
        <v>134.36666666666665</v>
      </c>
      <c r="K168" s="301">
        <v>124.1</v>
      </c>
      <c r="L168" s="301">
        <v>115.25</v>
      </c>
      <c r="M168" s="301">
        <v>8.6745400000000004</v>
      </c>
      <c r="N168" s="1"/>
      <c r="O168" s="1"/>
    </row>
    <row r="169" spans="1:15" ht="12.75" customHeight="1">
      <c r="A169" s="30">
        <v>159</v>
      </c>
      <c r="B169" s="311" t="s">
        <v>369</v>
      </c>
      <c r="C169" s="301">
        <v>4929.3500000000004</v>
      </c>
      <c r="D169" s="302">
        <v>4908.6833333333334</v>
      </c>
      <c r="E169" s="302">
        <v>4872.3666666666668</v>
      </c>
      <c r="F169" s="302">
        <v>4815.3833333333332</v>
      </c>
      <c r="G169" s="302">
        <v>4779.0666666666666</v>
      </c>
      <c r="H169" s="302">
        <v>4965.666666666667</v>
      </c>
      <c r="I169" s="302">
        <v>5001.9833333333345</v>
      </c>
      <c r="J169" s="302">
        <v>5058.9666666666672</v>
      </c>
      <c r="K169" s="301">
        <v>4945</v>
      </c>
      <c r="L169" s="301">
        <v>4851.7</v>
      </c>
      <c r="M169" s="301">
        <v>2.8740000000000002E-2</v>
      </c>
      <c r="N169" s="1"/>
      <c r="O169" s="1"/>
    </row>
    <row r="170" spans="1:15" ht="12.75" customHeight="1">
      <c r="A170" s="30">
        <v>160</v>
      </c>
      <c r="B170" s="311" t="s">
        <v>257</v>
      </c>
      <c r="C170" s="301">
        <v>2814.8</v>
      </c>
      <c r="D170" s="302">
        <v>2809.8666666666668</v>
      </c>
      <c r="E170" s="302">
        <v>2779.9333333333334</v>
      </c>
      <c r="F170" s="302">
        <v>2745.0666666666666</v>
      </c>
      <c r="G170" s="302">
        <v>2715.1333333333332</v>
      </c>
      <c r="H170" s="302">
        <v>2844.7333333333336</v>
      </c>
      <c r="I170" s="302">
        <v>2874.666666666667</v>
      </c>
      <c r="J170" s="302">
        <v>2909.5333333333338</v>
      </c>
      <c r="K170" s="301">
        <v>2839.8</v>
      </c>
      <c r="L170" s="301">
        <v>2775</v>
      </c>
      <c r="M170" s="301">
        <v>1.3279700000000001</v>
      </c>
      <c r="N170" s="1"/>
      <c r="O170" s="1"/>
    </row>
    <row r="171" spans="1:15" ht="12.75" customHeight="1">
      <c r="A171" s="30">
        <v>161</v>
      </c>
      <c r="B171" s="311" t="s">
        <v>370</v>
      </c>
      <c r="C171" s="301">
        <v>1511.7</v>
      </c>
      <c r="D171" s="302">
        <v>1509.2333333333333</v>
      </c>
      <c r="E171" s="302">
        <v>1503.4666666666667</v>
      </c>
      <c r="F171" s="302">
        <v>1495.2333333333333</v>
      </c>
      <c r="G171" s="302">
        <v>1489.4666666666667</v>
      </c>
      <c r="H171" s="302">
        <v>1517.4666666666667</v>
      </c>
      <c r="I171" s="302">
        <v>1523.2333333333336</v>
      </c>
      <c r="J171" s="302">
        <v>1531.4666666666667</v>
      </c>
      <c r="K171" s="301">
        <v>1515</v>
      </c>
      <c r="L171" s="301">
        <v>1501</v>
      </c>
      <c r="M171" s="301">
        <v>0.12071999999999999</v>
      </c>
      <c r="N171" s="1"/>
      <c r="O171" s="1"/>
    </row>
    <row r="172" spans="1:15" ht="12.75" customHeight="1">
      <c r="A172" s="30">
        <v>162</v>
      </c>
      <c r="B172" s="311" t="s">
        <v>104</v>
      </c>
      <c r="C172" s="301">
        <v>380.1</v>
      </c>
      <c r="D172" s="302">
        <v>383.5</v>
      </c>
      <c r="E172" s="302">
        <v>374.6</v>
      </c>
      <c r="F172" s="302">
        <v>369.1</v>
      </c>
      <c r="G172" s="302">
        <v>360.20000000000005</v>
      </c>
      <c r="H172" s="302">
        <v>389</v>
      </c>
      <c r="I172" s="302">
        <v>397.9</v>
      </c>
      <c r="J172" s="302">
        <v>403.4</v>
      </c>
      <c r="K172" s="301">
        <v>392.4</v>
      </c>
      <c r="L172" s="301">
        <v>378</v>
      </c>
      <c r="M172" s="301">
        <v>9.5383099999999992</v>
      </c>
      <c r="N172" s="1"/>
      <c r="O172" s="1"/>
    </row>
    <row r="173" spans="1:15" ht="12.75" customHeight="1">
      <c r="A173" s="30">
        <v>163</v>
      </c>
      <c r="B173" s="311" t="s">
        <v>365</v>
      </c>
      <c r="C173" s="301">
        <v>4109.3</v>
      </c>
      <c r="D173" s="302">
        <v>4117.5999999999995</v>
      </c>
      <c r="E173" s="302">
        <v>4077.6999999999989</v>
      </c>
      <c r="F173" s="302">
        <v>4046.0999999999995</v>
      </c>
      <c r="G173" s="302">
        <v>4006.1999999999989</v>
      </c>
      <c r="H173" s="302">
        <v>4149.1999999999989</v>
      </c>
      <c r="I173" s="302">
        <v>4189.0999999999985</v>
      </c>
      <c r="J173" s="302">
        <v>4220.6999999999989</v>
      </c>
      <c r="K173" s="301">
        <v>4157.5</v>
      </c>
      <c r="L173" s="301">
        <v>4086</v>
      </c>
      <c r="M173" s="301">
        <v>0.27010000000000001</v>
      </c>
      <c r="N173" s="1"/>
      <c r="O173" s="1"/>
    </row>
    <row r="174" spans="1:15" ht="12.75" customHeight="1">
      <c r="A174" s="30">
        <v>164</v>
      </c>
      <c r="B174" s="311" t="s">
        <v>379</v>
      </c>
      <c r="C174" s="301">
        <v>662.55</v>
      </c>
      <c r="D174" s="302">
        <v>667.5</v>
      </c>
      <c r="E174" s="302">
        <v>651.20000000000005</v>
      </c>
      <c r="F174" s="302">
        <v>639.85</v>
      </c>
      <c r="G174" s="302">
        <v>623.55000000000007</v>
      </c>
      <c r="H174" s="302">
        <v>678.85</v>
      </c>
      <c r="I174" s="302">
        <v>695.15</v>
      </c>
      <c r="J174" s="302">
        <v>706.5</v>
      </c>
      <c r="K174" s="301">
        <v>683.8</v>
      </c>
      <c r="L174" s="301">
        <v>656.15</v>
      </c>
      <c r="M174" s="301">
        <v>11.0878</v>
      </c>
      <c r="N174" s="1"/>
      <c r="O174" s="1"/>
    </row>
    <row r="175" spans="1:15" ht="12.75" customHeight="1">
      <c r="A175" s="30">
        <v>165</v>
      </c>
      <c r="B175" s="311" t="s">
        <v>371</v>
      </c>
      <c r="C175" s="301">
        <v>1214.0999999999999</v>
      </c>
      <c r="D175" s="302">
        <v>1210.7</v>
      </c>
      <c r="E175" s="302">
        <v>1188.4000000000001</v>
      </c>
      <c r="F175" s="302">
        <v>1162.7</v>
      </c>
      <c r="G175" s="302">
        <v>1140.4000000000001</v>
      </c>
      <c r="H175" s="302">
        <v>1236.4000000000001</v>
      </c>
      <c r="I175" s="302">
        <v>1258.6999999999998</v>
      </c>
      <c r="J175" s="302">
        <v>1284.4000000000001</v>
      </c>
      <c r="K175" s="301">
        <v>1233</v>
      </c>
      <c r="L175" s="301">
        <v>1185</v>
      </c>
      <c r="M175" s="301">
        <v>0.53878000000000004</v>
      </c>
      <c r="N175" s="1"/>
      <c r="O175" s="1"/>
    </row>
    <row r="176" spans="1:15" ht="12.75" customHeight="1">
      <c r="A176" s="30">
        <v>166</v>
      </c>
      <c r="B176" s="311" t="s">
        <v>258</v>
      </c>
      <c r="C176" s="301">
        <v>521.70000000000005</v>
      </c>
      <c r="D176" s="302">
        <v>520.6</v>
      </c>
      <c r="E176" s="302">
        <v>513.45000000000005</v>
      </c>
      <c r="F176" s="302">
        <v>505.20000000000005</v>
      </c>
      <c r="G176" s="302">
        <v>498.05000000000007</v>
      </c>
      <c r="H176" s="302">
        <v>528.85</v>
      </c>
      <c r="I176" s="302">
        <v>535.99999999999989</v>
      </c>
      <c r="J176" s="302">
        <v>544.25</v>
      </c>
      <c r="K176" s="301">
        <v>527.75</v>
      </c>
      <c r="L176" s="301">
        <v>512.35</v>
      </c>
      <c r="M176" s="301">
        <v>0.74500999999999995</v>
      </c>
      <c r="N176" s="1"/>
      <c r="O176" s="1"/>
    </row>
    <row r="177" spans="1:15" ht="12.75" customHeight="1">
      <c r="A177" s="30">
        <v>167</v>
      </c>
      <c r="B177" s="311" t="s">
        <v>107</v>
      </c>
      <c r="C177" s="301">
        <v>749.8</v>
      </c>
      <c r="D177" s="302">
        <v>749.93333333333339</v>
      </c>
      <c r="E177" s="302">
        <v>744.86666666666679</v>
      </c>
      <c r="F177" s="302">
        <v>739.93333333333339</v>
      </c>
      <c r="G177" s="302">
        <v>734.86666666666679</v>
      </c>
      <c r="H177" s="302">
        <v>754.86666666666679</v>
      </c>
      <c r="I177" s="302">
        <v>759.93333333333339</v>
      </c>
      <c r="J177" s="302">
        <v>764.86666666666679</v>
      </c>
      <c r="K177" s="301">
        <v>755</v>
      </c>
      <c r="L177" s="301">
        <v>745</v>
      </c>
      <c r="M177" s="301">
        <v>10.436059999999999</v>
      </c>
      <c r="N177" s="1"/>
      <c r="O177" s="1"/>
    </row>
    <row r="178" spans="1:15" ht="12.75" customHeight="1">
      <c r="A178" s="30">
        <v>168</v>
      </c>
      <c r="B178" s="311" t="s">
        <v>259</v>
      </c>
      <c r="C178" s="301">
        <v>473.8</v>
      </c>
      <c r="D178" s="302">
        <v>475.5</v>
      </c>
      <c r="E178" s="302">
        <v>469.3</v>
      </c>
      <c r="F178" s="302">
        <v>464.8</v>
      </c>
      <c r="G178" s="302">
        <v>458.6</v>
      </c>
      <c r="H178" s="302">
        <v>480</v>
      </c>
      <c r="I178" s="302">
        <v>486.20000000000005</v>
      </c>
      <c r="J178" s="302">
        <v>490.7</v>
      </c>
      <c r="K178" s="301">
        <v>481.7</v>
      </c>
      <c r="L178" s="301">
        <v>471</v>
      </c>
      <c r="M178" s="301">
        <v>0.39304</v>
      </c>
      <c r="N178" s="1"/>
      <c r="O178" s="1"/>
    </row>
    <row r="179" spans="1:15" ht="12.75" customHeight="1">
      <c r="A179" s="30">
        <v>169</v>
      </c>
      <c r="B179" s="311" t="s">
        <v>108</v>
      </c>
      <c r="C179" s="301">
        <v>1325.1</v>
      </c>
      <c r="D179" s="302">
        <v>1332.7</v>
      </c>
      <c r="E179" s="302">
        <v>1310.4000000000001</v>
      </c>
      <c r="F179" s="302">
        <v>1295.7</v>
      </c>
      <c r="G179" s="302">
        <v>1273.4000000000001</v>
      </c>
      <c r="H179" s="302">
        <v>1347.4</v>
      </c>
      <c r="I179" s="302">
        <v>1369.6999999999998</v>
      </c>
      <c r="J179" s="302">
        <v>1384.4</v>
      </c>
      <c r="K179" s="301">
        <v>1355</v>
      </c>
      <c r="L179" s="301">
        <v>1318</v>
      </c>
      <c r="M179" s="301">
        <v>4.5473999999999997</v>
      </c>
      <c r="N179" s="1"/>
      <c r="O179" s="1"/>
    </row>
    <row r="180" spans="1:15" ht="12.75" customHeight="1">
      <c r="A180" s="30">
        <v>170</v>
      </c>
      <c r="B180" s="311" t="s">
        <v>380</v>
      </c>
      <c r="C180" s="301">
        <v>78.7</v>
      </c>
      <c r="D180" s="302">
        <v>78.766666666666666</v>
      </c>
      <c r="E180" s="302">
        <v>78.333333333333329</v>
      </c>
      <c r="F180" s="302">
        <v>77.966666666666669</v>
      </c>
      <c r="G180" s="302">
        <v>77.533333333333331</v>
      </c>
      <c r="H180" s="302">
        <v>79.133333333333326</v>
      </c>
      <c r="I180" s="302">
        <v>79.566666666666663</v>
      </c>
      <c r="J180" s="302">
        <v>79.933333333333323</v>
      </c>
      <c r="K180" s="301">
        <v>79.2</v>
      </c>
      <c r="L180" s="301">
        <v>78.400000000000006</v>
      </c>
      <c r="M180" s="301">
        <v>2.6392099999999998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270.8</v>
      </c>
      <c r="D181" s="302">
        <v>270.15000000000003</v>
      </c>
      <c r="E181" s="302">
        <v>267.85000000000008</v>
      </c>
      <c r="F181" s="302">
        <v>264.90000000000003</v>
      </c>
      <c r="G181" s="302">
        <v>262.60000000000008</v>
      </c>
      <c r="H181" s="302">
        <v>273.10000000000008</v>
      </c>
      <c r="I181" s="302">
        <v>275.40000000000003</v>
      </c>
      <c r="J181" s="302">
        <v>278.35000000000008</v>
      </c>
      <c r="K181" s="301">
        <v>272.45</v>
      </c>
      <c r="L181" s="301">
        <v>267.2</v>
      </c>
      <c r="M181" s="301">
        <v>4.5831299999999997</v>
      </c>
      <c r="N181" s="1"/>
      <c r="O181" s="1"/>
    </row>
    <row r="182" spans="1:15" ht="12.75" customHeight="1">
      <c r="A182" s="30">
        <v>172</v>
      </c>
      <c r="B182" s="311" t="s">
        <v>372</v>
      </c>
      <c r="C182" s="301">
        <v>434.8</v>
      </c>
      <c r="D182" s="302">
        <v>438.95</v>
      </c>
      <c r="E182" s="302">
        <v>428.95</v>
      </c>
      <c r="F182" s="302">
        <v>423.1</v>
      </c>
      <c r="G182" s="302">
        <v>413.1</v>
      </c>
      <c r="H182" s="302">
        <v>444.79999999999995</v>
      </c>
      <c r="I182" s="302">
        <v>454.79999999999995</v>
      </c>
      <c r="J182" s="302">
        <v>460.64999999999992</v>
      </c>
      <c r="K182" s="301">
        <v>448.95</v>
      </c>
      <c r="L182" s="301">
        <v>433.1</v>
      </c>
      <c r="M182" s="301">
        <v>2.7275700000000001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1326.65</v>
      </c>
      <c r="D183" s="302">
        <v>1320.3833333333334</v>
      </c>
      <c r="E183" s="302">
        <v>1303.7666666666669</v>
      </c>
      <c r="F183" s="302">
        <v>1280.8833333333334</v>
      </c>
      <c r="G183" s="302">
        <v>1264.2666666666669</v>
      </c>
      <c r="H183" s="302">
        <v>1343.2666666666669</v>
      </c>
      <c r="I183" s="302">
        <v>1359.8833333333332</v>
      </c>
      <c r="J183" s="302">
        <v>1382.7666666666669</v>
      </c>
      <c r="K183" s="301">
        <v>1337</v>
      </c>
      <c r="L183" s="301">
        <v>1297.5</v>
      </c>
      <c r="M183" s="301">
        <v>20.035160000000001</v>
      </c>
      <c r="N183" s="1"/>
      <c r="O183" s="1"/>
    </row>
    <row r="184" spans="1:15" ht="12.75" customHeight="1">
      <c r="A184" s="30">
        <v>174</v>
      </c>
      <c r="B184" s="311" t="s">
        <v>374</v>
      </c>
      <c r="C184" s="301">
        <v>150.55000000000001</v>
      </c>
      <c r="D184" s="302">
        <v>152.29999999999998</v>
      </c>
      <c r="E184" s="302">
        <v>147.59999999999997</v>
      </c>
      <c r="F184" s="302">
        <v>144.64999999999998</v>
      </c>
      <c r="G184" s="302">
        <v>139.94999999999996</v>
      </c>
      <c r="H184" s="302">
        <v>155.24999999999997</v>
      </c>
      <c r="I184" s="302">
        <v>159.94999999999996</v>
      </c>
      <c r="J184" s="302">
        <v>162.89999999999998</v>
      </c>
      <c r="K184" s="301">
        <v>157</v>
      </c>
      <c r="L184" s="301">
        <v>149.35</v>
      </c>
      <c r="M184" s="301">
        <v>31.026039999999998</v>
      </c>
      <c r="N184" s="1"/>
      <c r="O184" s="1"/>
    </row>
    <row r="185" spans="1:15" ht="12.75" customHeight="1">
      <c r="A185" s="30">
        <v>175</v>
      </c>
      <c r="B185" s="311" t="s">
        <v>375</v>
      </c>
      <c r="C185" s="301">
        <v>1713.65</v>
      </c>
      <c r="D185" s="302">
        <v>1714.75</v>
      </c>
      <c r="E185" s="302">
        <v>1702.05</v>
      </c>
      <c r="F185" s="302">
        <v>1690.45</v>
      </c>
      <c r="G185" s="302">
        <v>1677.75</v>
      </c>
      <c r="H185" s="302">
        <v>1726.35</v>
      </c>
      <c r="I185" s="302">
        <v>1739.0499999999997</v>
      </c>
      <c r="J185" s="302">
        <v>1750.6499999999999</v>
      </c>
      <c r="K185" s="301">
        <v>1727.45</v>
      </c>
      <c r="L185" s="301">
        <v>1703.15</v>
      </c>
      <c r="M185" s="301">
        <v>0.10397000000000001</v>
      </c>
      <c r="N185" s="1"/>
      <c r="O185" s="1"/>
    </row>
    <row r="186" spans="1:15" ht="12.75" customHeight="1">
      <c r="A186" s="30">
        <v>176</v>
      </c>
      <c r="B186" s="311" t="s">
        <v>381</v>
      </c>
      <c r="C186" s="301">
        <v>159.9</v>
      </c>
      <c r="D186" s="302">
        <v>161.73333333333332</v>
      </c>
      <c r="E186" s="302">
        <v>156.71666666666664</v>
      </c>
      <c r="F186" s="302">
        <v>153.53333333333333</v>
      </c>
      <c r="G186" s="302">
        <v>148.51666666666665</v>
      </c>
      <c r="H186" s="302">
        <v>164.91666666666663</v>
      </c>
      <c r="I186" s="302">
        <v>169.93333333333334</v>
      </c>
      <c r="J186" s="302">
        <v>173.11666666666662</v>
      </c>
      <c r="K186" s="301">
        <v>166.75</v>
      </c>
      <c r="L186" s="301">
        <v>158.55000000000001</v>
      </c>
      <c r="M186" s="301">
        <v>11.55416</v>
      </c>
      <c r="N186" s="1"/>
      <c r="O186" s="1"/>
    </row>
    <row r="187" spans="1:15" ht="12.75" customHeight="1">
      <c r="A187" s="30">
        <v>177</v>
      </c>
      <c r="B187" s="311" t="s">
        <v>260</v>
      </c>
      <c r="C187" s="301">
        <v>247.05</v>
      </c>
      <c r="D187" s="302">
        <v>249.05000000000004</v>
      </c>
      <c r="E187" s="302">
        <v>243.55000000000007</v>
      </c>
      <c r="F187" s="302">
        <v>240.05000000000004</v>
      </c>
      <c r="G187" s="302">
        <v>234.55000000000007</v>
      </c>
      <c r="H187" s="302">
        <v>252.55000000000007</v>
      </c>
      <c r="I187" s="302">
        <v>258.05</v>
      </c>
      <c r="J187" s="302">
        <v>261.55000000000007</v>
      </c>
      <c r="K187" s="301">
        <v>254.55</v>
      </c>
      <c r="L187" s="301">
        <v>245.55</v>
      </c>
      <c r="M187" s="301">
        <v>4.8240100000000004</v>
      </c>
      <c r="N187" s="1"/>
      <c r="O187" s="1"/>
    </row>
    <row r="188" spans="1:15" ht="12.75" customHeight="1">
      <c r="A188" s="30">
        <v>178</v>
      </c>
      <c r="B188" s="311" t="s">
        <v>376</v>
      </c>
      <c r="C188" s="301">
        <v>793.35</v>
      </c>
      <c r="D188" s="302">
        <v>799.61666666666667</v>
      </c>
      <c r="E188" s="302">
        <v>783.83333333333337</v>
      </c>
      <c r="F188" s="302">
        <v>774.31666666666672</v>
      </c>
      <c r="G188" s="302">
        <v>758.53333333333342</v>
      </c>
      <c r="H188" s="302">
        <v>809.13333333333333</v>
      </c>
      <c r="I188" s="302">
        <v>824.91666666666663</v>
      </c>
      <c r="J188" s="302">
        <v>834.43333333333328</v>
      </c>
      <c r="K188" s="301">
        <v>815.4</v>
      </c>
      <c r="L188" s="301">
        <v>790.1</v>
      </c>
      <c r="M188" s="301">
        <v>2.2296299999999998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526.1</v>
      </c>
      <c r="D189" s="302">
        <v>529.61666666666667</v>
      </c>
      <c r="E189" s="302">
        <v>509.33333333333337</v>
      </c>
      <c r="F189" s="302">
        <v>492.56666666666672</v>
      </c>
      <c r="G189" s="302">
        <v>472.28333333333342</v>
      </c>
      <c r="H189" s="302">
        <v>546.38333333333333</v>
      </c>
      <c r="I189" s="302">
        <v>566.66666666666663</v>
      </c>
      <c r="J189" s="302">
        <v>583.43333333333328</v>
      </c>
      <c r="K189" s="301">
        <v>549.9</v>
      </c>
      <c r="L189" s="301">
        <v>512.85</v>
      </c>
      <c r="M189" s="301">
        <v>39.140479999999997</v>
      </c>
      <c r="N189" s="1"/>
      <c r="O189" s="1"/>
    </row>
    <row r="190" spans="1:15" ht="12.75" customHeight="1">
      <c r="A190" s="30">
        <v>180</v>
      </c>
      <c r="B190" s="311" t="s">
        <v>261</v>
      </c>
      <c r="C190" s="301">
        <v>1898.6</v>
      </c>
      <c r="D190" s="302">
        <v>1910.2166666666665</v>
      </c>
      <c r="E190" s="302">
        <v>1878.883333333333</v>
      </c>
      <c r="F190" s="302">
        <v>1859.1666666666665</v>
      </c>
      <c r="G190" s="302">
        <v>1827.833333333333</v>
      </c>
      <c r="H190" s="302">
        <v>1929.9333333333329</v>
      </c>
      <c r="I190" s="302">
        <v>1961.2666666666664</v>
      </c>
      <c r="J190" s="302">
        <v>1980.9833333333329</v>
      </c>
      <c r="K190" s="301">
        <v>1941.55</v>
      </c>
      <c r="L190" s="301">
        <v>1890.5</v>
      </c>
      <c r="M190" s="301">
        <v>17.181329999999999</v>
      </c>
      <c r="N190" s="1"/>
      <c r="O190" s="1"/>
    </row>
    <row r="191" spans="1:15" ht="12.75" customHeight="1">
      <c r="A191" s="30">
        <v>181</v>
      </c>
      <c r="B191" s="311" t="s">
        <v>385</v>
      </c>
      <c r="C191" s="301">
        <v>918.6</v>
      </c>
      <c r="D191" s="302">
        <v>923.58333333333337</v>
      </c>
      <c r="E191" s="302">
        <v>902.16666666666674</v>
      </c>
      <c r="F191" s="302">
        <v>885.73333333333335</v>
      </c>
      <c r="G191" s="302">
        <v>864.31666666666672</v>
      </c>
      <c r="H191" s="302">
        <v>940.01666666666677</v>
      </c>
      <c r="I191" s="302">
        <v>961.43333333333351</v>
      </c>
      <c r="J191" s="302">
        <v>977.86666666666679</v>
      </c>
      <c r="K191" s="301">
        <v>945</v>
      </c>
      <c r="L191" s="301">
        <v>907.15</v>
      </c>
      <c r="M191" s="301">
        <v>3.5476200000000002</v>
      </c>
      <c r="N191" s="1"/>
      <c r="O191" s="1"/>
    </row>
    <row r="192" spans="1:15" ht="12.75" customHeight="1">
      <c r="A192" s="30">
        <v>182</v>
      </c>
      <c r="B192" s="311" t="s">
        <v>830</v>
      </c>
      <c r="C192" s="301">
        <v>17.5</v>
      </c>
      <c r="D192" s="302">
        <v>17.566666666666666</v>
      </c>
      <c r="E192" s="302">
        <v>17.283333333333331</v>
      </c>
      <c r="F192" s="302">
        <v>17.066666666666666</v>
      </c>
      <c r="G192" s="302">
        <v>16.783333333333331</v>
      </c>
      <c r="H192" s="302">
        <v>17.783333333333331</v>
      </c>
      <c r="I192" s="302">
        <v>18.06666666666667</v>
      </c>
      <c r="J192" s="302">
        <v>18.283333333333331</v>
      </c>
      <c r="K192" s="301">
        <v>17.850000000000001</v>
      </c>
      <c r="L192" s="301">
        <v>17.350000000000001</v>
      </c>
      <c r="M192" s="301">
        <v>12.74184</v>
      </c>
      <c r="N192" s="1"/>
      <c r="O192" s="1"/>
    </row>
    <row r="193" spans="1:15" ht="12.75" customHeight="1">
      <c r="A193" s="30">
        <v>183</v>
      </c>
      <c r="B193" s="311" t="s">
        <v>386</v>
      </c>
      <c r="C193" s="301">
        <v>884.55</v>
      </c>
      <c r="D193" s="302">
        <v>887.48333333333323</v>
      </c>
      <c r="E193" s="302">
        <v>877.81666666666649</v>
      </c>
      <c r="F193" s="302">
        <v>871.08333333333326</v>
      </c>
      <c r="G193" s="302">
        <v>861.41666666666652</v>
      </c>
      <c r="H193" s="302">
        <v>894.21666666666647</v>
      </c>
      <c r="I193" s="302">
        <v>903.88333333333321</v>
      </c>
      <c r="J193" s="302">
        <v>910.61666666666645</v>
      </c>
      <c r="K193" s="301">
        <v>897.15</v>
      </c>
      <c r="L193" s="301">
        <v>880.75</v>
      </c>
      <c r="M193" s="301">
        <v>9.5850000000000005E-2</v>
      </c>
      <c r="N193" s="1"/>
      <c r="O193" s="1"/>
    </row>
    <row r="194" spans="1:15" ht="12.75" customHeight="1">
      <c r="A194" s="30">
        <v>184</v>
      </c>
      <c r="B194" s="311" t="s">
        <v>112</v>
      </c>
      <c r="C194" s="301">
        <v>1132.8499999999999</v>
      </c>
      <c r="D194" s="302">
        <v>1131.6333333333334</v>
      </c>
      <c r="E194" s="302">
        <v>1113.3666666666668</v>
      </c>
      <c r="F194" s="302">
        <v>1093.8833333333334</v>
      </c>
      <c r="G194" s="302">
        <v>1075.6166666666668</v>
      </c>
      <c r="H194" s="302">
        <v>1151.1166666666668</v>
      </c>
      <c r="I194" s="302">
        <v>1169.3833333333337</v>
      </c>
      <c r="J194" s="302">
        <v>1188.8666666666668</v>
      </c>
      <c r="K194" s="301">
        <v>1149.9000000000001</v>
      </c>
      <c r="L194" s="301">
        <v>1112.1500000000001</v>
      </c>
      <c r="M194" s="301">
        <v>6.38957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1022.9</v>
      </c>
      <c r="D195" s="302">
        <v>1023.2666666666668</v>
      </c>
      <c r="E195" s="302">
        <v>1012.7833333333335</v>
      </c>
      <c r="F195" s="302">
        <v>1002.6666666666667</v>
      </c>
      <c r="G195" s="302">
        <v>992.18333333333351</v>
      </c>
      <c r="H195" s="302">
        <v>1033.3833333333337</v>
      </c>
      <c r="I195" s="302">
        <v>1043.8666666666668</v>
      </c>
      <c r="J195" s="302">
        <v>1053.9833333333336</v>
      </c>
      <c r="K195" s="301">
        <v>1033.75</v>
      </c>
      <c r="L195" s="301">
        <v>1013.15</v>
      </c>
      <c r="M195" s="301">
        <v>18.392479999999999</v>
      </c>
      <c r="N195" s="1"/>
      <c r="O195" s="1"/>
    </row>
    <row r="196" spans="1:15" ht="12.75" customHeight="1">
      <c r="A196" s="30">
        <v>186</v>
      </c>
      <c r="B196" s="311" t="s">
        <v>114</v>
      </c>
      <c r="C196" s="301">
        <v>2259.5</v>
      </c>
      <c r="D196" s="302">
        <v>2249.5</v>
      </c>
      <c r="E196" s="302">
        <v>2236</v>
      </c>
      <c r="F196" s="302">
        <v>2212.5</v>
      </c>
      <c r="G196" s="302">
        <v>2199</v>
      </c>
      <c r="H196" s="302">
        <v>2273</v>
      </c>
      <c r="I196" s="302">
        <v>2286.5</v>
      </c>
      <c r="J196" s="302">
        <v>2310</v>
      </c>
      <c r="K196" s="301">
        <v>2263</v>
      </c>
      <c r="L196" s="301">
        <v>2226</v>
      </c>
      <c r="M196" s="301">
        <v>21.12189</v>
      </c>
      <c r="N196" s="1"/>
      <c r="O196" s="1"/>
    </row>
    <row r="197" spans="1:15" ht="12.75" customHeight="1">
      <c r="A197" s="30">
        <v>187</v>
      </c>
      <c r="B197" s="311" t="s">
        <v>115</v>
      </c>
      <c r="C197" s="301">
        <v>1870.85</v>
      </c>
      <c r="D197" s="302">
        <v>1853.25</v>
      </c>
      <c r="E197" s="302">
        <v>1829.1</v>
      </c>
      <c r="F197" s="302">
        <v>1787.35</v>
      </c>
      <c r="G197" s="302">
        <v>1763.1999999999998</v>
      </c>
      <c r="H197" s="302">
        <v>1895</v>
      </c>
      <c r="I197" s="302">
        <v>1919.15</v>
      </c>
      <c r="J197" s="302">
        <v>1960.9</v>
      </c>
      <c r="K197" s="301">
        <v>1877.4</v>
      </c>
      <c r="L197" s="301">
        <v>1811.5</v>
      </c>
      <c r="M197" s="301">
        <v>5.4796899999999997</v>
      </c>
      <c r="N197" s="1"/>
      <c r="O197" s="1"/>
    </row>
    <row r="198" spans="1:15" ht="12.75" customHeight="1">
      <c r="A198" s="30">
        <v>188</v>
      </c>
      <c r="B198" s="311" t="s">
        <v>116</v>
      </c>
      <c r="C198" s="301">
        <v>1362.6</v>
      </c>
      <c r="D198" s="302">
        <v>1363.6666666666665</v>
      </c>
      <c r="E198" s="302">
        <v>1353.0333333333331</v>
      </c>
      <c r="F198" s="302">
        <v>1343.4666666666665</v>
      </c>
      <c r="G198" s="302">
        <v>1332.833333333333</v>
      </c>
      <c r="H198" s="302">
        <v>1373.2333333333331</v>
      </c>
      <c r="I198" s="302">
        <v>1383.8666666666663</v>
      </c>
      <c r="J198" s="302">
        <v>1393.4333333333332</v>
      </c>
      <c r="K198" s="301">
        <v>1374.3</v>
      </c>
      <c r="L198" s="301">
        <v>1354.1</v>
      </c>
      <c r="M198" s="301">
        <v>51.269829999999999</v>
      </c>
      <c r="N198" s="1"/>
      <c r="O198" s="1"/>
    </row>
    <row r="199" spans="1:15" ht="12.75" customHeight="1">
      <c r="A199" s="30">
        <v>189</v>
      </c>
      <c r="B199" s="311" t="s">
        <v>117</v>
      </c>
      <c r="C199" s="301">
        <v>605.29999999999995</v>
      </c>
      <c r="D199" s="302">
        <v>601.83333333333326</v>
      </c>
      <c r="E199" s="302">
        <v>596.51666666666654</v>
      </c>
      <c r="F199" s="302">
        <v>587.73333333333323</v>
      </c>
      <c r="G199" s="302">
        <v>582.41666666666652</v>
      </c>
      <c r="H199" s="302">
        <v>610.61666666666656</v>
      </c>
      <c r="I199" s="302">
        <v>615.93333333333317</v>
      </c>
      <c r="J199" s="302">
        <v>624.71666666666658</v>
      </c>
      <c r="K199" s="301">
        <v>607.15</v>
      </c>
      <c r="L199" s="301">
        <v>593.04999999999995</v>
      </c>
      <c r="M199" s="301">
        <v>16.524080000000001</v>
      </c>
      <c r="N199" s="1"/>
      <c r="O199" s="1"/>
    </row>
    <row r="200" spans="1:15" ht="12.75" customHeight="1">
      <c r="A200" s="30">
        <v>190</v>
      </c>
      <c r="B200" s="311" t="s">
        <v>383</v>
      </c>
      <c r="C200" s="301">
        <v>1101</v>
      </c>
      <c r="D200" s="302">
        <v>1104.55</v>
      </c>
      <c r="E200" s="302">
        <v>1089.4499999999998</v>
      </c>
      <c r="F200" s="302">
        <v>1077.8999999999999</v>
      </c>
      <c r="G200" s="302">
        <v>1062.7999999999997</v>
      </c>
      <c r="H200" s="302">
        <v>1116.0999999999999</v>
      </c>
      <c r="I200" s="302">
        <v>1131.1999999999998</v>
      </c>
      <c r="J200" s="302">
        <v>1142.75</v>
      </c>
      <c r="K200" s="301">
        <v>1119.6500000000001</v>
      </c>
      <c r="L200" s="301">
        <v>1093</v>
      </c>
      <c r="M200" s="301">
        <v>0.71099999999999997</v>
      </c>
      <c r="N200" s="1"/>
      <c r="O200" s="1"/>
    </row>
    <row r="201" spans="1:15" ht="12.75" customHeight="1">
      <c r="A201" s="30">
        <v>191</v>
      </c>
      <c r="B201" s="311" t="s">
        <v>387</v>
      </c>
      <c r="C201" s="301">
        <v>181.15</v>
      </c>
      <c r="D201" s="302">
        <v>181.7166666666667</v>
      </c>
      <c r="E201" s="302">
        <v>178.48333333333341</v>
      </c>
      <c r="F201" s="302">
        <v>175.81666666666672</v>
      </c>
      <c r="G201" s="302">
        <v>172.58333333333343</v>
      </c>
      <c r="H201" s="302">
        <v>184.38333333333338</v>
      </c>
      <c r="I201" s="302">
        <v>187.61666666666667</v>
      </c>
      <c r="J201" s="302">
        <v>190.28333333333336</v>
      </c>
      <c r="K201" s="301">
        <v>184.95</v>
      </c>
      <c r="L201" s="301">
        <v>179.05</v>
      </c>
      <c r="M201" s="301">
        <v>0.80174000000000001</v>
      </c>
      <c r="N201" s="1"/>
      <c r="O201" s="1"/>
    </row>
    <row r="202" spans="1:15" ht="12.75" customHeight="1">
      <c r="A202" s="30">
        <v>192</v>
      </c>
      <c r="B202" s="311" t="s">
        <v>388</v>
      </c>
      <c r="C202" s="301">
        <v>122.95</v>
      </c>
      <c r="D202" s="302">
        <v>121.61666666666667</v>
      </c>
      <c r="E202" s="302">
        <v>117.43333333333335</v>
      </c>
      <c r="F202" s="302">
        <v>111.91666666666667</v>
      </c>
      <c r="G202" s="302">
        <v>107.73333333333335</v>
      </c>
      <c r="H202" s="302">
        <v>127.13333333333335</v>
      </c>
      <c r="I202" s="302">
        <v>131.31666666666669</v>
      </c>
      <c r="J202" s="302">
        <v>136.83333333333337</v>
      </c>
      <c r="K202" s="301">
        <v>125.8</v>
      </c>
      <c r="L202" s="301">
        <v>116.1</v>
      </c>
      <c r="M202" s="301">
        <v>48.034309999999998</v>
      </c>
      <c r="N202" s="1"/>
      <c r="O202" s="1"/>
    </row>
    <row r="203" spans="1:15" ht="12.75" customHeight="1">
      <c r="A203" s="30">
        <v>193</v>
      </c>
      <c r="B203" s="311" t="s">
        <v>118</v>
      </c>
      <c r="C203" s="301">
        <v>2570.85</v>
      </c>
      <c r="D203" s="302">
        <v>2549.6333333333332</v>
      </c>
      <c r="E203" s="302">
        <v>2521.2166666666662</v>
      </c>
      <c r="F203" s="302">
        <v>2471.583333333333</v>
      </c>
      <c r="G203" s="302">
        <v>2443.1666666666661</v>
      </c>
      <c r="H203" s="302">
        <v>2599.2666666666664</v>
      </c>
      <c r="I203" s="302">
        <v>2627.6833333333334</v>
      </c>
      <c r="J203" s="302">
        <v>2677.3166666666666</v>
      </c>
      <c r="K203" s="301">
        <v>2578.0500000000002</v>
      </c>
      <c r="L203" s="301">
        <v>2500</v>
      </c>
      <c r="M203" s="301">
        <v>5.5025700000000004</v>
      </c>
      <c r="N203" s="1"/>
      <c r="O203" s="1"/>
    </row>
    <row r="204" spans="1:15" ht="12.75" customHeight="1">
      <c r="A204" s="30">
        <v>194</v>
      </c>
      <c r="B204" s="311" t="s">
        <v>384</v>
      </c>
      <c r="C204" s="301">
        <v>64.3</v>
      </c>
      <c r="D204" s="302">
        <v>64.066666666666663</v>
      </c>
      <c r="E204" s="302">
        <v>63.283333333333331</v>
      </c>
      <c r="F204" s="302">
        <v>62.266666666666666</v>
      </c>
      <c r="G204" s="302">
        <v>61.483333333333334</v>
      </c>
      <c r="H204" s="302">
        <v>65.083333333333329</v>
      </c>
      <c r="I204" s="302">
        <v>65.86666666666666</v>
      </c>
      <c r="J204" s="302">
        <v>66.883333333333326</v>
      </c>
      <c r="K204" s="301">
        <v>64.849999999999994</v>
      </c>
      <c r="L204" s="301">
        <v>63.05</v>
      </c>
      <c r="M204" s="301">
        <v>27.80424</v>
      </c>
      <c r="N204" s="1"/>
      <c r="O204" s="1"/>
    </row>
    <row r="205" spans="1:15" ht="12.75" customHeight="1">
      <c r="A205" s="30">
        <v>195</v>
      </c>
      <c r="B205" s="311" t="s">
        <v>831</v>
      </c>
      <c r="C205" s="301">
        <v>967.2</v>
      </c>
      <c r="D205" s="302">
        <v>965.9666666666667</v>
      </c>
      <c r="E205" s="302">
        <v>956.93333333333339</v>
      </c>
      <c r="F205" s="302">
        <v>946.66666666666674</v>
      </c>
      <c r="G205" s="302">
        <v>937.63333333333344</v>
      </c>
      <c r="H205" s="302">
        <v>976.23333333333335</v>
      </c>
      <c r="I205" s="302">
        <v>985.26666666666665</v>
      </c>
      <c r="J205" s="302">
        <v>995.5333333333333</v>
      </c>
      <c r="K205" s="301">
        <v>975</v>
      </c>
      <c r="L205" s="301">
        <v>955.7</v>
      </c>
      <c r="M205" s="301">
        <v>0.39731</v>
      </c>
      <c r="N205" s="1"/>
      <c r="O205" s="1"/>
    </row>
    <row r="206" spans="1:15" ht="12.75" customHeight="1">
      <c r="A206" s="30">
        <v>196</v>
      </c>
      <c r="B206" s="311" t="s">
        <v>820</v>
      </c>
      <c r="C206" s="301">
        <v>297.10000000000002</v>
      </c>
      <c r="D206" s="302">
        <v>297.15000000000003</v>
      </c>
      <c r="E206" s="302">
        <v>293.95000000000005</v>
      </c>
      <c r="F206" s="302">
        <v>290.8</v>
      </c>
      <c r="G206" s="302">
        <v>287.60000000000002</v>
      </c>
      <c r="H206" s="302">
        <v>300.30000000000007</v>
      </c>
      <c r="I206" s="302">
        <v>303.5</v>
      </c>
      <c r="J206" s="302">
        <v>306.65000000000009</v>
      </c>
      <c r="K206" s="301">
        <v>300.35000000000002</v>
      </c>
      <c r="L206" s="301">
        <v>294</v>
      </c>
      <c r="M206" s="301">
        <v>1.97411</v>
      </c>
      <c r="N206" s="1"/>
      <c r="O206" s="1"/>
    </row>
    <row r="207" spans="1:15" ht="12.75" customHeight="1">
      <c r="A207" s="30">
        <v>197</v>
      </c>
      <c r="B207" s="311" t="s">
        <v>120</v>
      </c>
      <c r="C207" s="301">
        <v>404.2</v>
      </c>
      <c r="D207" s="302">
        <v>406.4666666666667</v>
      </c>
      <c r="E207" s="302">
        <v>399.93333333333339</v>
      </c>
      <c r="F207" s="302">
        <v>395.66666666666669</v>
      </c>
      <c r="G207" s="302">
        <v>389.13333333333338</v>
      </c>
      <c r="H207" s="302">
        <v>410.73333333333341</v>
      </c>
      <c r="I207" s="302">
        <v>417.26666666666671</v>
      </c>
      <c r="J207" s="302">
        <v>421.53333333333342</v>
      </c>
      <c r="K207" s="301">
        <v>413</v>
      </c>
      <c r="L207" s="301">
        <v>402.2</v>
      </c>
      <c r="M207" s="301">
        <v>76.366709999999998</v>
      </c>
      <c r="N207" s="1"/>
      <c r="O207" s="1"/>
    </row>
    <row r="208" spans="1:15" ht="12.75" customHeight="1">
      <c r="A208" s="30">
        <v>198</v>
      </c>
      <c r="B208" s="311" t="s">
        <v>389</v>
      </c>
      <c r="C208" s="301">
        <v>104</v>
      </c>
      <c r="D208" s="302">
        <v>104.36666666666667</v>
      </c>
      <c r="E208" s="302">
        <v>102.68333333333335</v>
      </c>
      <c r="F208" s="302">
        <v>101.36666666666667</v>
      </c>
      <c r="G208" s="302">
        <v>99.683333333333351</v>
      </c>
      <c r="H208" s="302">
        <v>105.68333333333335</v>
      </c>
      <c r="I208" s="302">
        <v>107.36666666666669</v>
      </c>
      <c r="J208" s="302">
        <v>108.68333333333335</v>
      </c>
      <c r="K208" s="301">
        <v>106.05</v>
      </c>
      <c r="L208" s="301">
        <v>103.05</v>
      </c>
      <c r="M208" s="301">
        <v>19.53349</v>
      </c>
      <c r="N208" s="1"/>
      <c r="O208" s="1"/>
    </row>
    <row r="209" spans="1:15" ht="12.75" customHeight="1">
      <c r="A209" s="30">
        <v>199</v>
      </c>
      <c r="B209" s="311" t="s">
        <v>121</v>
      </c>
      <c r="C209" s="301">
        <v>230.55</v>
      </c>
      <c r="D209" s="302">
        <v>229.73333333333335</v>
      </c>
      <c r="E209" s="302">
        <v>227.2166666666667</v>
      </c>
      <c r="F209" s="302">
        <v>223.88333333333335</v>
      </c>
      <c r="G209" s="302">
        <v>221.3666666666667</v>
      </c>
      <c r="H209" s="302">
        <v>233.06666666666669</v>
      </c>
      <c r="I209" s="302">
        <v>235.58333333333334</v>
      </c>
      <c r="J209" s="302">
        <v>238.91666666666669</v>
      </c>
      <c r="K209" s="301">
        <v>232.25</v>
      </c>
      <c r="L209" s="301">
        <v>226.4</v>
      </c>
      <c r="M209" s="301">
        <v>30.749230000000001</v>
      </c>
      <c r="N209" s="1"/>
      <c r="O209" s="1"/>
    </row>
    <row r="210" spans="1:15" ht="12.75" customHeight="1">
      <c r="A210" s="30">
        <v>200</v>
      </c>
      <c r="B210" s="311" t="s">
        <v>122</v>
      </c>
      <c r="C210" s="301">
        <v>2211.6</v>
      </c>
      <c r="D210" s="302">
        <v>2226.1666666666665</v>
      </c>
      <c r="E210" s="302">
        <v>2192.4833333333331</v>
      </c>
      <c r="F210" s="302">
        <v>2173.3666666666668</v>
      </c>
      <c r="G210" s="302">
        <v>2139.6833333333334</v>
      </c>
      <c r="H210" s="302">
        <v>2245.2833333333328</v>
      </c>
      <c r="I210" s="302">
        <v>2278.9666666666662</v>
      </c>
      <c r="J210" s="302">
        <v>2298.0833333333326</v>
      </c>
      <c r="K210" s="301">
        <v>2259.85</v>
      </c>
      <c r="L210" s="301">
        <v>2207.0500000000002</v>
      </c>
      <c r="M210" s="301">
        <v>20.347300000000001</v>
      </c>
      <c r="N210" s="1"/>
      <c r="O210" s="1"/>
    </row>
    <row r="211" spans="1:15" ht="12.75" customHeight="1">
      <c r="A211" s="30">
        <v>201</v>
      </c>
      <c r="B211" s="311" t="s">
        <v>262</v>
      </c>
      <c r="C211" s="301">
        <v>301.8</v>
      </c>
      <c r="D211" s="302">
        <v>302.89999999999998</v>
      </c>
      <c r="E211" s="302">
        <v>298.79999999999995</v>
      </c>
      <c r="F211" s="302">
        <v>295.79999999999995</v>
      </c>
      <c r="G211" s="302">
        <v>291.69999999999993</v>
      </c>
      <c r="H211" s="302">
        <v>305.89999999999998</v>
      </c>
      <c r="I211" s="302">
        <v>310</v>
      </c>
      <c r="J211" s="302">
        <v>313</v>
      </c>
      <c r="K211" s="301">
        <v>307</v>
      </c>
      <c r="L211" s="301">
        <v>299.89999999999998</v>
      </c>
      <c r="M211" s="301">
        <v>6.07057</v>
      </c>
      <c r="N211" s="1"/>
      <c r="O211" s="1"/>
    </row>
    <row r="212" spans="1:15" ht="12.75" customHeight="1">
      <c r="A212" s="30">
        <v>202</v>
      </c>
      <c r="B212" s="311" t="s">
        <v>832</v>
      </c>
      <c r="C212" s="301">
        <v>757.7</v>
      </c>
      <c r="D212" s="302">
        <v>756.7833333333333</v>
      </c>
      <c r="E212" s="302">
        <v>751.56666666666661</v>
      </c>
      <c r="F212" s="302">
        <v>745.43333333333328</v>
      </c>
      <c r="G212" s="302">
        <v>740.21666666666658</v>
      </c>
      <c r="H212" s="302">
        <v>762.91666666666663</v>
      </c>
      <c r="I212" s="302">
        <v>768.13333333333333</v>
      </c>
      <c r="J212" s="302">
        <v>774.26666666666665</v>
      </c>
      <c r="K212" s="301">
        <v>762</v>
      </c>
      <c r="L212" s="301">
        <v>750.65</v>
      </c>
      <c r="M212" s="301">
        <v>0.27464</v>
      </c>
      <c r="N212" s="1"/>
      <c r="O212" s="1"/>
    </row>
    <row r="213" spans="1:15" ht="12.75" customHeight="1">
      <c r="A213" s="30">
        <v>203</v>
      </c>
      <c r="B213" s="311" t="s">
        <v>390</v>
      </c>
      <c r="C213" s="301">
        <v>32452.05</v>
      </c>
      <c r="D213" s="302">
        <v>32026.350000000002</v>
      </c>
      <c r="E213" s="302">
        <v>31425.700000000004</v>
      </c>
      <c r="F213" s="302">
        <v>30399.350000000002</v>
      </c>
      <c r="G213" s="302">
        <v>29798.700000000004</v>
      </c>
      <c r="H213" s="302">
        <v>33052.700000000004</v>
      </c>
      <c r="I213" s="302">
        <v>33653.350000000006</v>
      </c>
      <c r="J213" s="302">
        <v>34679.700000000004</v>
      </c>
      <c r="K213" s="301">
        <v>32627</v>
      </c>
      <c r="L213" s="301">
        <v>31000</v>
      </c>
      <c r="M213" s="301">
        <v>5.8020000000000002E-2</v>
      </c>
      <c r="N213" s="1"/>
      <c r="O213" s="1"/>
    </row>
    <row r="214" spans="1:15" ht="12.75" customHeight="1">
      <c r="A214" s="30">
        <v>204</v>
      </c>
      <c r="B214" s="311" t="s">
        <v>391</v>
      </c>
      <c r="C214" s="301">
        <v>35.549999999999997</v>
      </c>
      <c r="D214" s="302">
        <v>35.683333333333337</v>
      </c>
      <c r="E214" s="302">
        <v>35.266666666666673</v>
      </c>
      <c r="F214" s="302">
        <v>34.983333333333334</v>
      </c>
      <c r="G214" s="302">
        <v>34.56666666666667</v>
      </c>
      <c r="H214" s="302">
        <v>35.966666666666676</v>
      </c>
      <c r="I214" s="302">
        <v>36.383333333333333</v>
      </c>
      <c r="J214" s="302">
        <v>36.666666666666679</v>
      </c>
      <c r="K214" s="301">
        <v>36.1</v>
      </c>
      <c r="L214" s="301">
        <v>35.4</v>
      </c>
      <c r="M214" s="301">
        <v>7.4246800000000004</v>
      </c>
      <c r="N214" s="1"/>
      <c r="O214" s="1"/>
    </row>
    <row r="215" spans="1:15" ht="12.75" customHeight="1">
      <c r="A215" s="30">
        <v>205</v>
      </c>
      <c r="B215" s="311" t="s">
        <v>403</v>
      </c>
      <c r="C215" s="301">
        <v>71.95</v>
      </c>
      <c r="D215" s="302">
        <v>72.966666666666683</v>
      </c>
      <c r="E215" s="302">
        <v>70.53333333333336</v>
      </c>
      <c r="F215" s="302">
        <v>69.116666666666674</v>
      </c>
      <c r="G215" s="302">
        <v>66.683333333333351</v>
      </c>
      <c r="H215" s="302">
        <v>74.383333333333368</v>
      </c>
      <c r="I215" s="302">
        <v>76.816666666666677</v>
      </c>
      <c r="J215" s="302">
        <v>78.233333333333377</v>
      </c>
      <c r="K215" s="301">
        <v>75.400000000000006</v>
      </c>
      <c r="L215" s="301">
        <v>71.55</v>
      </c>
      <c r="M215" s="301">
        <v>81.847059999999999</v>
      </c>
      <c r="N215" s="1"/>
      <c r="O215" s="1"/>
    </row>
    <row r="216" spans="1:15" ht="12.75" customHeight="1">
      <c r="A216" s="30">
        <v>206</v>
      </c>
      <c r="B216" s="311" t="s">
        <v>123</v>
      </c>
      <c r="C216" s="301">
        <v>117.7</v>
      </c>
      <c r="D216" s="302">
        <v>117.55</v>
      </c>
      <c r="E216" s="302">
        <v>114.5</v>
      </c>
      <c r="F216" s="302">
        <v>111.3</v>
      </c>
      <c r="G216" s="302">
        <v>108.25</v>
      </c>
      <c r="H216" s="302">
        <v>120.75</v>
      </c>
      <c r="I216" s="302">
        <v>123.79999999999998</v>
      </c>
      <c r="J216" s="302">
        <v>127</v>
      </c>
      <c r="K216" s="301">
        <v>120.6</v>
      </c>
      <c r="L216" s="301">
        <v>114.35</v>
      </c>
      <c r="M216" s="301">
        <v>168.44812999999999</v>
      </c>
      <c r="N216" s="1"/>
      <c r="O216" s="1"/>
    </row>
    <row r="217" spans="1:15" ht="12.75" customHeight="1">
      <c r="A217" s="30">
        <v>207</v>
      </c>
      <c r="B217" s="311" t="s">
        <v>124</v>
      </c>
      <c r="C217" s="301">
        <v>735.25</v>
      </c>
      <c r="D217" s="302">
        <v>736.85</v>
      </c>
      <c r="E217" s="302">
        <v>730.75</v>
      </c>
      <c r="F217" s="302">
        <v>726.25</v>
      </c>
      <c r="G217" s="302">
        <v>720.15</v>
      </c>
      <c r="H217" s="302">
        <v>741.35</v>
      </c>
      <c r="I217" s="302">
        <v>747.45000000000016</v>
      </c>
      <c r="J217" s="302">
        <v>751.95</v>
      </c>
      <c r="K217" s="301">
        <v>742.95</v>
      </c>
      <c r="L217" s="301">
        <v>732.35</v>
      </c>
      <c r="M217" s="301">
        <v>99.389120000000005</v>
      </c>
      <c r="N217" s="1"/>
      <c r="O217" s="1"/>
    </row>
    <row r="218" spans="1:15" ht="12.75" customHeight="1">
      <c r="A218" s="30">
        <v>208</v>
      </c>
      <c r="B218" s="311" t="s">
        <v>125</v>
      </c>
      <c r="C218" s="301">
        <v>1151.55</v>
      </c>
      <c r="D218" s="302">
        <v>1163.9333333333334</v>
      </c>
      <c r="E218" s="302">
        <v>1130.9166666666667</v>
      </c>
      <c r="F218" s="302">
        <v>1110.2833333333333</v>
      </c>
      <c r="G218" s="302">
        <v>1077.2666666666667</v>
      </c>
      <c r="H218" s="302">
        <v>1184.5666666666668</v>
      </c>
      <c r="I218" s="302">
        <v>1217.5833333333333</v>
      </c>
      <c r="J218" s="302">
        <v>1238.2166666666669</v>
      </c>
      <c r="K218" s="301">
        <v>1196.95</v>
      </c>
      <c r="L218" s="301">
        <v>1143.3</v>
      </c>
      <c r="M218" s="301">
        <v>11.17981</v>
      </c>
      <c r="N218" s="1"/>
      <c r="O218" s="1"/>
    </row>
    <row r="219" spans="1:15" ht="12.75" customHeight="1">
      <c r="A219" s="30">
        <v>209</v>
      </c>
      <c r="B219" s="311" t="s">
        <v>126</v>
      </c>
      <c r="C219" s="301">
        <v>556.15</v>
      </c>
      <c r="D219" s="302">
        <v>557.4</v>
      </c>
      <c r="E219" s="302">
        <v>548.79999999999995</v>
      </c>
      <c r="F219" s="302">
        <v>541.44999999999993</v>
      </c>
      <c r="G219" s="302">
        <v>532.84999999999991</v>
      </c>
      <c r="H219" s="302">
        <v>564.75</v>
      </c>
      <c r="I219" s="302">
        <v>573.35000000000014</v>
      </c>
      <c r="J219" s="302">
        <v>580.70000000000005</v>
      </c>
      <c r="K219" s="301">
        <v>566</v>
      </c>
      <c r="L219" s="301">
        <v>550.04999999999995</v>
      </c>
      <c r="M219" s="301">
        <v>26.089009999999998</v>
      </c>
      <c r="N219" s="1"/>
      <c r="O219" s="1"/>
    </row>
    <row r="220" spans="1:15" ht="12.75" customHeight="1">
      <c r="A220" s="30">
        <v>210</v>
      </c>
      <c r="B220" s="311" t="s">
        <v>407</v>
      </c>
      <c r="C220" s="301">
        <v>143.30000000000001</v>
      </c>
      <c r="D220" s="302">
        <v>144.18333333333334</v>
      </c>
      <c r="E220" s="302">
        <v>141.91666666666669</v>
      </c>
      <c r="F220" s="302">
        <v>140.53333333333336</v>
      </c>
      <c r="G220" s="302">
        <v>138.26666666666671</v>
      </c>
      <c r="H220" s="302">
        <v>145.56666666666666</v>
      </c>
      <c r="I220" s="302">
        <v>147.83333333333331</v>
      </c>
      <c r="J220" s="302">
        <v>149.21666666666664</v>
      </c>
      <c r="K220" s="301">
        <v>146.44999999999999</v>
      </c>
      <c r="L220" s="301">
        <v>142.80000000000001</v>
      </c>
      <c r="M220" s="301">
        <v>1.0098800000000001</v>
      </c>
      <c r="N220" s="1"/>
      <c r="O220" s="1"/>
    </row>
    <row r="221" spans="1:15" ht="12.75" customHeight="1">
      <c r="A221" s="30">
        <v>211</v>
      </c>
      <c r="B221" s="311" t="s">
        <v>393</v>
      </c>
      <c r="C221" s="301">
        <v>37.299999999999997</v>
      </c>
      <c r="D221" s="302">
        <v>37.266666666666666</v>
      </c>
      <c r="E221" s="302">
        <v>36.833333333333329</v>
      </c>
      <c r="F221" s="302">
        <v>36.36666666666666</v>
      </c>
      <c r="G221" s="302">
        <v>35.933333333333323</v>
      </c>
      <c r="H221" s="302">
        <v>37.733333333333334</v>
      </c>
      <c r="I221" s="302">
        <v>38.166666666666671</v>
      </c>
      <c r="J221" s="302">
        <v>38.63333333333334</v>
      </c>
      <c r="K221" s="301">
        <v>37.700000000000003</v>
      </c>
      <c r="L221" s="301">
        <v>36.799999999999997</v>
      </c>
      <c r="M221" s="301">
        <v>47.94153</v>
      </c>
      <c r="N221" s="1"/>
      <c r="O221" s="1"/>
    </row>
    <row r="222" spans="1:15" ht="12.75" customHeight="1">
      <c r="A222" s="30">
        <v>212</v>
      </c>
      <c r="B222" s="311" t="s">
        <v>127</v>
      </c>
      <c r="C222" s="301">
        <v>9.1999999999999993</v>
      </c>
      <c r="D222" s="302">
        <v>9.25</v>
      </c>
      <c r="E222" s="302">
        <v>9.0500000000000007</v>
      </c>
      <c r="F222" s="302">
        <v>8.9</v>
      </c>
      <c r="G222" s="302">
        <v>8.7000000000000011</v>
      </c>
      <c r="H222" s="302">
        <v>9.4</v>
      </c>
      <c r="I222" s="302">
        <v>9.6</v>
      </c>
      <c r="J222" s="302">
        <v>9.75</v>
      </c>
      <c r="K222" s="301">
        <v>9.4499999999999993</v>
      </c>
      <c r="L222" s="301">
        <v>9.1</v>
      </c>
      <c r="M222" s="301">
        <v>815.09474999999998</v>
      </c>
      <c r="N222" s="1"/>
      <c r="O222" s="1"/>
    </row>
    <row r="223" spans="1:15" ht="12.75" customHeight="1">
      <c r="A223" s="30">
        <v>213</v>
      </c>
      <c r="B223" s="311" t="s">
        <v>394</v>
      </c>
      <c r="C223" s="301">
        <v>49.4</v>
      </c>
      <c r="D223" s="302">
        <v>49.416666666666664</v>
      </c>
      <c r="E223" s="302">
        <v>49.033333333333331</v>
      </c>
      <c r="F223" s="302">
        <v>48.666666666666664</v>
      </c>
      <c r="G223" s="302">
        <v>48.283333333333331</v>
      </c>
      <c r="H223" s="302">
        <v>49.783333333333331</v>
      </c>
      <c r="I223" s="302">
        <v>50.166666666666671</v>
      </c>
      <c r="J223" s="302">
        <v>50.533333333333331</v>
      </c>
      <c r="K223" s="301">
        <v>49.8</v>
      </c>
      <c r="L223" s="301">
        <v>49.05</v>
      </c>
      <c r="M223" s="301">
        <v>19.305309999999999</v>
      </c>
      <c r="N223" s="1"/>
      <c r="O223" s="1"/>
    </row>
    <row r="224" spans="1:15" ht="12.75" customHeight="1">
      <c r="A224" s="30">
        <v>214</v>
      </c>
      <c r="B224" s="311" t="s">
        <v>128</v>
      </c>
      <c r="C224" s="301">
        <v>34.700000000000003</v>
      </c>
      <c r="D224" s="302">
        <v>34.783333333333331</v>
      </c>
      <c r="E224" s="302">
        <v>34.416666666666664</v>
      </c>
      <c r="F224" s="302">
        <v>34.133333333333333</v>
      </c>
      <c r="G224" s="302">
        <v>33.766666666666666</v>
      </c>
      <c r="H224" s="302">
        <v>35.066666666666663</v>
      </c>
      <c r="I224" s="302">
        <v>35.433333333333337</v>
      </c>
      <c r="J224" s="302">
        <v>35.716666666666661</v>
      </c>
      <c r="K224" s="301">
        <v>35.15</v>
      </c>
      <c r="L224" s="301">
        <v>34.5</v>
      </c>
      <c r="M224" s="301">
        <v>128.87671</v>
      </c>
      <c r="N224" s="1"/>
      <c r="O224" s="1"/>
    </row>
    <row r="225" spans="1:15" ht="12.75" customHeight="1">
      <c r="A225" s="30">
        <v>215</v>
      </c>
      <c r="B225" s="311" t="s">
        <v>405</v>
      </c>
      <c r="C225" s="301">
        <v>178</v>
      </c>
      <c r="D225" s="302">
        <v>178.08333333333334</v>
      </c>
      <c r="E225" s="302">
        <v>174.91666666666669</v>
      </c>
      <c r="F225" s="302">
        <v>171.83333333333334</v>
      </c>
      <c r="G225" s="302">
        <v>168.66666666666669</v>
      </c>
      <c r="H225" s="302">
        <v>181.16666666666669</v>
      </c>
      <c r="I225" s="302">
        <v>184.33333333333337</v>
      </c>
      <c r="J225" s="302">
        <v>187.41666666666669</v>
      </c>
      <c r="K225" s="301">
        <v>181.25</v>
      </c>
      <c r="L225" s="301">
        <v>175</v>
      </c>
      <c r="M225" s="301">
        <v>92.003330000000005</v>
      </c>
      <c r="N225" s="1"/>
      <c r="O225" s="1"/>
    </row>
    <row r="226" spans="1:15" ht="12.75" customHeight="1">
      <c r="A226" s="30">
        <v>216</v>
      </c>
      <c r="B226" s="311" t="s">
        <v>395</v>
      </c>
      <c r="C226" s="301">
        <v>854.65</v>
      </c>
      <c r="D226" s="302">
        <v>859.46666666666658</v>
      </c>
      <c r="E226" s="302">
        <v>833.98333333333312</v>
      </c>
      <c r="F226" s="302">
        <v>813.31666666666649</v>
      </c>
      <c r="G226" s="302">
        <v>787.83333333333303</v>
      </c>
      <c r="H226" s="302">
        <v>880.13333333333321</v>
      </c>
      <c r="I226" s="302">
        <v>905.61666666666656</v>
      </c>
      <c r="J226" s="302">
        <v>926.2833333333333</v>
      </c>
      <c r="K226" s="301">
        <v>884.95</v>
      </c>
      <c r="L226" s="301">
        <v>838.8</v>
      </c>
      <c r="M226" s="301">
        <v>0.22624</v>
      </c>
      <c r="N226" s="1"/>
      <c r="O226" s="1"/>
    </row>
    <row r="227" spans="1:15" ht="12.75" customHeight="1">
      <c r="A227" s="30">
        <v>217</v>
      </c>
      <c r="B227" s="311" t="s">
        <v>129</v>
      </c>
      <c r="C227" s="301">
        <v>351</v>
      </c>
      <c r="D227" s="302">
        <v>351.26666666666671</v>
      </c>
      <c r="E227" s="302">
        <v>347.83333333333343</v>
      </c>
      <c r="F227" s="302">
        <v>344.66666666666674</v>
      </c>
      <c r="G227" s="302">
        <v>341.23333333333346</v>
      </c>
      <c r="H227" s="302">
        <v>354.43333333333339</v>
      </c>
      <c r="I227" s="302">
        <v>357.86666666666667</v>
      </c>
      <c r="J227" s="302">
        <v>361.03333333333336</v>
      </c>
      <c r="K227" s="301">
        <v>354.7</v>
      </c>
      <c r="L227" s="301">
        <v>348.1</v>
      </c>
      <c r="M227" s="301">
        <v>24.363420000000001</v>
      </c>
      <c r="N227" s="1"/>
      <c r="O227" s="1"/>
    </row>
    <row r="228" spans="1:15" ht="12.75" customHeight="1">
      <c r="A228" s="30">
        <v>218</v>
      </c>
      <c r="B228" s="311" t="s">
        <v>396</v>
      </c>
      <c r="C228" s="301">
        <v>333.6</v>
      </c>
      <c r="D228" s="302">
        <v>332.41666666666669</v>
      </c>
      <c r="E228" s="302">
        <v>328.43333333333339</v>
      </c>
      <c r="F228" s="302">
        <v>323.26666666666671</v>
      </c>
      <c r="G228" s="302">
        <v>319.28333333333342</v>
      </c>
      <c r="H228" s="302">
        <v>337.58333333333337</v>
      </c>
      <c r="I228" s="302">
        <v>341.56666666666661</v>
      </c>
      <c r="J228" s="302">
        <v>346.73333333333335</v>
      </c>
      <c r="K228" s="301">
        <v>336.4</v>
      </c>
      <c r="L228" s="301">
        <v>327.25</v>
      </c>
      <c r="M228" s="301">
        <v>1.9382600000000001</v>
      </c>
      <c r="N228" s="1"/>
      <c r="O228" s="1"/>
    </row>
    <row r="229" spans="1:15" ht="12.75" customHeight="1">
      <c r="A229" s="30">
        <v>219</v>
      </c>
      <c r="B229" s="311" t="s">
        <v>397</v>
      </c>
      <c r="C229" s="301">
        <v>1526.4</v>
      </c>
      <c r="D229" s="302">
        <v>1525.8999999999999</v>
      </c>
      <c r="E229" s="302">
        <v>1501.7999999999997</v>
      </c>
      <c r="F229" s="302">
        <v>1477.1999999999998</v>
      </c>
      <c r="G229" s="302">
        <v>1453.0999999999997</v>
      </c>
      <c r="H229" s="302">
        <v>1550.4999999999998</v>
      </c>
      <c r="I229" s="302">
        <v>1574.5999999999997</v>
      </c>
      <c r="J229" s="302">
        <v>1599.1999999999998</v>
      </c>
      <c r="K229" s="301">
        <v>1550</v>
      </c>
      <c r="L229" s="301">
        <v>1501.3</v>
      </c>
      <c r="M229" s="301">
        <v>9.2369999999999994E-2</v>
      </c>
      <c r="N229" s="1"/>
      <c r="O229" s="1"/>
    </row>
    <row r="230" spans="1:15" ht="12.75" customHeight="1">
      <c r="A230" s="30">
        <v>220</v>
      </c>
      <c r="B230" s="311" t="s">
        <v>130</v>
      </c>
      <c r="C230" s="301">
        <v>231.05</v>
      </c>
      <c r="D230" s="302">
        <v>229.85</v>
      </c>
      <c r="E230" s="302">
        <v>227.5</v>
      </c>
      <c r="F230" s="302">
        <v>223.95000000000002</v>
      </c>
      <c r="G230" s="302">
        <v>221.60000000000002</v>
      </c>
      <c r="H230" s="302">
        <v>233.39999999999998</v>
      </c>
      <c r="I230" s="302">
        <v>235.74999999999994</v>
      </c>
      <c r="J230" s="302">
        <v>239.29999999999995</v>
      </c>
      <c r="K230" s="301">
        <v>232.2</v>
      </c>
      <c r="L230" s="301">
        <v>226.3</v>
      </c>
      <c r="M230" s="301">
        <v>25.920929999999998</v>
      </c>
      <c r="N230" s="1"/>
      <c r="O230" s="1"/>
    </row>
    <row r="231" spans="1:15" ht="12.75" customHeight="1">
      <c r="A231" s="30">
        <v>221</v>
      </c>
      <c r="B231" s="311" t="s">
        <v>402</v>
      </c>
      <c r="C231" s="301">
        <v>164.95</v>
      </c>
      <c r="D231" s="302">
        <v>164.08333333333334</v>
      </c>
      <c r="E231" s="302">
        <v>162.7166666666667</v>
      </c>
      <c r="F231" s="302">
        <v>160.48333333333335</v>
      </c>
      <c r="G231" s="302">
        <v>159.1166666666667</v>
      </c>
      <c r="H231" s="302">
        <v>166.31666666666669</v>
      </c>
      <c r="I231" s="302">
        <v>167.68333333333331</v>
      </c>
      <c r="J231" s="302">
        <v>169.91666666666669</v>
      </c>
      <c r="K231" s="301">
        <v>165.45</v>
      </c>
      <c r="L231" s="301">
        <v>161.85</v>
      </c>
      <c r="M231" s="301">
        <v>13.780900000000001</v>
      </c>
      <c r="N231" s="1"/>
      <c r="O231" s="1"/>
    </row>
    <row r="232" spans="1:15" ht="12.75" customHeight="1">
      <c r="A232" s="30">
        <v>222</v>
      </c>
      <c r="B232" s="311" t="s">
        <v>264</v>
      </c>
      <c r="C232" s="301">
        <v>4347.2</v>
      </c>
      <c r="D232" s="302">
        <v>4364.5333333333328</v>
      </c>
      <c r="E232" s="302">
        <v>4302.6666666666661</v>
      </c>
      <c r="F232" s="302">
        <v>4258.1333333333332</v>
      </c>
      <c r="G232" s="302">
        <v>4196.2666666666664</v>
      </c>
      <c r="H232" s="302">
        <v>4409.0666666666657</v>
      </c>
      <c r="I232" s="302">
        <v>4470.9333333333325</v>
      </c>
      <c r="J232" s="302">
        <v>4515.4666666666653</v>
      </c>
      <c r="K232" s="301">
        <v>4426.3999999999996</v>
      </c>
      <c r="L232" s="301">
        <v>4320</v>
      </c>
      <c r="M232" s="301">
        <v>0.56725999999999999</v>
      </c>
      <c r="N232" s="1"/>
      <c r="O232" s="1"/>
    </row>
    <row r="233" spans="1:15" ht="12.75" customHeight="1">
      <c r="A233" s="30">
        <v>223</v>
      </c>
      <c r="B233" s="311" t="s">
        <v>404</v>
      </c>
      <c r="C233" s="301">
        <v>162.35</v>
      </c>
      <c r="D233" s="302">
        <v>162.48333333333332</v>
      </c>
      <c r="E233" s="302">
        <v>161.01666666666665</v>
      </c>
      <c r="F233" s="302">
        <v>159.68333333333334</v>
      </c>
      <c r="G233" s="302">
        <v>158.21666666666667</v>
      </c>
      <c r="H233" s="302">
        <v>163.81666666666663</v>
      </c>
      <c r="I233" s="302">
        <v>165.28333333333327</v>
      </c>
      <c r="J233" s="302">
        <v>166.61666666666662</v>
      </c>
      <c r="K233" s="301">
        <v>163.95</v>
      </c>
      <c r="L233" s="301">
        <v>161.15</v>
      </c>
      <c r="M233" s="301">
        <v>9.4941700000000004</v>
      </c>
      <c r="N233" s="1"/>
      <c r="O233" s="1"/>
    </row>
    <row r="234" spans="1:15" ht="12.75" customHeight="1">
      <c r="A234" s="30">
        <v>224</v>
      </c>
      <c r="B234" s="311" t="s">
        <v>131</v>
      </c>
      <c r="C234" s="301">
        <v>1820.65</v>
      </c>
      <c r="D234" s="302">
        <v>1814.4833333333333</v>
      </c>
      <c r="E234" s="302">
        <v>1801.2166666666667</v>
      </c>
      <c r="F234" s="302">
        <v>1781.7833333333333</v>
      </c>
      <c r="G234" s="302">
        <v>1768.5166666666667</v>
      </c>
      <c r="H234" s="302">
        <v>1833.9166666666667</v>
      </c>
      <c r="I234" s="302">
        <v>1847.1833333333336</v>
      </c>
      <c r="J234" s="302">
        <v>1866.6166666666668</v>
      </c>
      <c r="K234" s="301">
        <v>1827.75</v>
      </c>
      <c r="L234" s="301">
        <v>1795.05</v>
      </c>
      <c r="M234" s="301">
        <v>2.3733399999999998</v>
      </c>
      <c r="N234" s="1"/>
      <c r="O234" s="1"/>
    </row>
    <row r="235" spans="1:15" ht="12.75" customHeight="1">
      <c r="A235" s="30">
        <v>225</v>
      </c>
      <c r="B235" s="311" t="s">
        <v>833</v>
      </c>
      <c r="C235" s="301">
        <v>1522.6</v>
      </c>
      <c r="D235" s="302">
        <v>1521.2</v>
      </c>
      <c r="E235" s="302">
        <v>1512.4</v>
      </c>
      <c r="F235" s="302">
        <v>1502.2</v>
      </c>
      <c r="G235" s="302">
        <v>1493.4</v>
      </c>
      <c r="H235" s="302">
        <v>1531.4</v>
      </c>
      <c r="I235" s="302">
        <v>1540.1999999999998</v>
      </c>
      <c r="J235" s="302">
        <v>1550.4</v>
      </c>
      <c r="K235" s="301">
        <v>1530</v>
      </c>
      <c r="L235" s="301">
        <v>1511</v>
      </c>
      <c r="M235" s="301">
        <v>6.7430000000000004E-2</v>
      </c>
      <c r="N235" s="1"/>
      <c r="O235" s="1"/>
    </row>
    <row r="236" spans="1:15" ht="12.75" customHeight="1">
      <c r="A236" s="30">
        <v>226</v>
      </c>
      <c r="B236" s="311" t="s">
        <v>408</v>
      </c>
      <c r="C236" s="301">
        <v>374.85</v>
      </c>
      <c r="D236" s="302">
        <v>374.7833333333333</v>
      </c>
      <c r="E236" s="302">
        <v>369.21666666666658</v>
      </c>
      <c r="F236" s="302">
        <v>363.58333333333326</v>
      </c>
      <c r="G236" s="302">
        <v>358.01666666666654</v>
      </c>
      <c r="H236" s="302">
        <v>380.41666666666663</v>
      </c>
      <c r="I236" s="302">
        <v>385.98333333333335</v>
      </c>
      <c r="J236" s="302">
        <v>391.61666666666667</v>
      </c>
      <c r="K236" s="301">
        <v>380.35</v>
      </c>
      <c r="L236" s="301">
        <v>369.15</v>
      </c>
      <c r="M236" s="301">
        <v>0.37847999999999998</v>
      </c>
      <c r="N236" s="1"/>
      <c r="O236" s="1"/>
    </row>
    <row r="237" spans="1:15" ht="12.75" customHeight="1">
      <c r="A237" s="30">
        <v>227</v>
      </c>
      <c r="B237" s="311" t="s">
        <v>132</v>
      </c>
      <c r="C237" s="301">
        <v>923.7</v>
      </c>
      <c r="D237" s="302">
        <v>923.38333333333333</v>
      </c>
      <c r="E237" s="302">
        <v>916.81666666666661</v>
      </c>
      <c r="F237" s="302">
        <v>909.93333333333328</v>
      </c>
      <c r="G237" s="302">
        <v>903.36666666666656</v>
      </c>
      <c r="H237" s="302">
        <v>930.26666666666665</v>
      </c>
      <c r="I237" s="302">
        <v>936.83333333333348</v>
      </c>
      <c r="J237" s="302">
        <v>943.7166666666667</v>
      </c>
      <c r="K237" s="301">
        <v>929.95</v>
      </c>
      <c r="L237" s="301">
        <v>916.5</v>
      </c>
      <c r="M237" s="301">
        <v>9.2957300000000007</v>
      </c>
      <c r="N237" s="1"/>
      <c r="O237" s="1"/>
    </row>
    <row r="238" spans="1:15" ht="12.75" customHeight="1">
      <c r="A238" s="30">
        <v>228</v>
      </c>
      <c r="B238" s="311" t="s">
        <v>133</v>
      </c>
      <c r="C238" s="301">
        <v>206.05</v>
      </c>
      <c r="D238" s="302">
        <v>203.71666666666667</v>
      </c>
      <c r="E238" s="302">
        <v>200.83333333333334</v>
      </c>
      <c r="F238" s="302">
        <v>195.61666666666667</v>
      </c>
      <c r="G238" s="302">
        <v>192.73333333333335</v>
      </c>
      <c r="H238" s="302">
        <v>208.93333333333334</v>
      </c>
      <c r="I238" s="302">
        <v>211.81666666666666</v>
      </c>
      <c r="J238" s="302">
        <v>217.03333333333333</v>
      </c>
      <c r="K238" s="301">
        <v>206.6</v>
      </c>
      <c r="L238" s="301">
        <v>198.5</v>
      </c>
      <c r="M238" s="301">
        <v>37.49456</v>
      </c>
      <c r="N238" s="1"/>
      <c r="O238" s="1"/>
    </row>
    <row r="239" spans="1:15" ht="12.75" customHeight="1">
      <c r="A239" s="30">
        <v>229</v>
      </c>
      <c r="B239" s="311" t="s">
        <v>409</v>
      </c>
      <c r="C239" s="301">
        <v>14.95</v>
      </c>
      <c r="D239" s="302">
        <v>14.9</v>
      </c>
      <c r="E239" s="302">
        <v>14.65</v>
      </c>
      <c r="F239" s="302">
        <v>14.35</v>
      </c>
      <c r="G239" s="302">
        <v>14.1</v>
      </c>
      <c r="H239" s="302">
        <v>15.200000000000001</v>
      </c>
      <c r="I239" s="302">
        <v>15.450000000000001</v>
      </c>
      <c r="J239" s="302">
        <v>15.750000000000002</v>
      </c>
      <c r="K239" s="301">
        <v>15.15</v>
      </c>
      <c r="L239" s="301">
        <v>14.6</v>
      </c>
      <c r="M239" s="301">
        <v>10.03261</v>
      </c>
      <c r="N239" s="1"/>
      <c r="O239" s="1"/>
    </row>
    <row r="240" spans="1:15" ht="12.75" customHeight="1">
      <c r="A240" s="30">
        <v>230</v>
      </c>
      <c r="B240" s="311" t="s">
        <v>134</v>
      </c>
      <c r="C240" s="301">
        <v>1506.7</v>
      </c>
      <c r="D240" s="302">
        <v>1509.7166666666665</v>
      </c>
      <c r="E240" s="302">
        <v>1499.583333333333</v>
      </c>
      <c r="F240" s="302">
        <v>1492.4666666666665</v>
      </c>
      <c r="G240" s="302">
        <v>1482.333333333333</v>
      </c>
      <c r="H240" s="302">
        <v>1516.833333333333</v>
      </c>
      <c r="I240" s="302">
        <v>1526.9666666666667</v>
      </c>
      <c r="J240" s="302">
        <v>1534.083333333333</v>
      </c>
      <c r="K240" s="301">
        <v>1519.85</v>
      </c>
      <c r="L240" s="301">
        <v>1502.6</v>
      </c>
      <c r="M240" s="301">
        <v>49.045920000000002</v>
      </c>
      <c r="N240" s="1"/>
      <c r="O240" s="1"/>
    </row>
    <row r="241" spans="1:15" ht="12.75" customHeight="1">
      <c r="A241" s="30">
        <v>231</v>
      </c>
      <c r="B241" s="311" t="s">
        <v>410</v>
      </c>
      <c r="C241" s="301">
        <v>1497.15</v>
      </c>
      <c r="D241" s="302">
        <v>1499.1000000000001</v>
      </c>
      <c r="E241" s="302">
        <v>1483.0500000000002</v>
      </c>
      <c r="F241" s="302">
        <v>1468.95</v>
      </c>
      <c r="G241" s="302">
        <v>1452.9</v>
      </c>
      <c r="H241" s="302">
        <v>1513.2000000000003</v>
      </c>
      <c r="I241" s="302">
        <v>1529.25</v>
      </c>
      <c r="J241" s="302">
        <v>1543.3500000000004</v>
      </c>
      <c r="K241" s="301">
        <v>1515.15</v>
      </c>
      <c r="L241" s="301">
        <v>1485</v>
      </c>
      <c r="M241" s="301">
        <v>6.9699999999999998E-2</v>
      </c>
      <c r="N241" s="1"/>
      <c r="O241" s="1"/>
    </row>
    <row r="242" spans="1:15" ht="12.75" customHeight="1">
      <c r="A242" s="30">
        <v>232</v>
      </c>
      <c r="B242" s="311" t="s">
        <v>411</v>
      </c>
      <c r="C242" s="301">
        <v>481.1</v>
      </c>
      <c r="D242" s="302">
        <v>477.2833333333333</v>
      </c>
      <c r="E242" s="302">
        <v>471.91666666666663</v>
      </c>
      <c r="F242" s="302">
        <v>462.73333333333335</v>
      </c>
      <c r="G242" s="302">
        <v>457.36666666666667</v>
      </c>
      <c r="H242" s="302">
        <v>486.46666666666658</v>
      </c>
      <c r="I242" s="302">
        <v>491.83333333333326</v>
      </c>
      <c r="J242" s="302">
        <v>501.01666666666654</v>
      </c>
      <c r="K242" s="301">
        <v>482.65</v>
      </c>
      <c r="L242" s="301">
        <v>468.1</v>
      </c>
      <c r="M242" s="301">
        <v>4.2506300000000001</v>
      </c>
      <c r="N242" s="1"/>
      <c r="O242" s="1"/>
    </row>
    <row r="243" spans="1:15" ht="12.75" customHeight="1">
      <c r="A243" s="30">
        <v>233</v>
      </c>
      <c r="B243" s="311" t="s">
        <v>412</v>
      </c>
      <c r="C243" s="301">
        <v>661.65</v>
      </c>
      <c r="D243" s="302">
        <v>660.69999999999993</v>
      </c>
      <c r="E243" s="302">
        <v>653.94999999999982</v>
      </c>
      <c r="F243" s="302">
        <v>646.24999999999989</v>
      </c>
      <c r="G243" s="302">
        <v>639.49999999999977</v>
      </c>
      <c r="H243" s="302">
        <v>668.39999999999986</v>
      </c>
      <c r="I243" s="302">
        <v>675.15000000000009</v>
      </c>
      <c r="J243" s="302">
        <v>682.84999999999991</v>
      </c>
      <c r="K243" s="301">
        <v>667.45</v>
      </c>
      <c r="L243" s="301">
        <v>653</v>
      </c>
      <c r="M243" s="301">
        <v>2.0275500000000002</v>
      </c>
      <c r="N243" s="1"/>
      <c r="O243" s="1"/>
    </row>
    <row r="244" spans="1:15" ht="12.75" customHeight="1">
      <c r="A244" s="30">
        <v>234</v>
      </c>
      <c r="B244" s="311" t="s">
        <v>406</v>
      </c>
      <c r="C244" s="301">
        <v>17.3</v>
      </c>
      <c r="D244" s="302">
        <v>17.316666666666666</v>
      </c>
      <c r="E244" s="302">
        <v>17.133333333333333</v>
      </c>
      <c r="F244" s="302">
        <v>16.966666666666665</v>
      </c>
      <c r="G244" s="302">
        <v>16.783333333333331</v>
      </c>
      <c r="H244" s="302">
        <v>17.483333333333334</v>
      </c>
      <c r="I244" s="302">
        <v>17.666666666666664</v>
      </c>
      <c r="J244" s="302">
        <v>17.833333333333336</v>
      </c>
      <c r="K244" s="301">
        <v>17.5</v>
      </c>
      <c r="L244" s="301">
        <v>17.149999999999999</v>
      </c>
      <c r="M244" s="301">
        <v>10.891080000000001</v>
      </c>
      <c r="N244" s="1"/>
      <c r="O244" s="1"/>
    </row>
    <row r="245" spans="1:15" ht="12.75" customHeight="1">
      <c r="A245" s="30">
        <v>235</v>
      </c>
      <c r="B245" s="311" t="s">
        <v>135</v>
      </c>
      <c r="C245" s="301">
        <v>118.2</v>
      </c>
      <c r="D245" s="302">
        <v>118.11666666666667</v>
      </c>
      <c r="E245" s="302">
        <v>116.73333333333335</v>
      </c>
      <c r="F245" s="302">
        <v>115.26666666666668</v>
      </c>
      <c r="G245" s="302">
        <v>113.88333333333335</v>
      </c>
      <c r="H245" s="302">
        <v>119.58333333333334</v>
      </c>
      <c r="I245" s="302">
        <v>120.96666666666667</v>
      </c>
      <c r="J245" s="302">
        <v>122.43333333333334</v>
      </c>
      <c r="K245" s="301">
        <v>119.5</v>
      </c>
      <c r="L245" s="301">
        <v>116.65</v>
      </c>
      <c r="M245" s="301">
        <v>98.673410000000004</v>
      </c>
      <c r="N245" s="1"/>
      <c r="O245" s="1"/>
    </row>
    <row r="246" spans="1:15" ht="12.75" customHeight="1">
      <c r="A246" s="30">
        <v>236</v>
      </c>
      <c r="B246" s="311" t="s">
        <v>398</v>
      </c>
      <c r="C246" s="301">
        <v>337.5</v>
      </c>
      <c r="D246" s="302">
        <v>342.16666666666669</v>
      </c>
      <c r="E246" s="302">
        <v>330.33333333333337</v>
      </c>
      <c r="F246" s="302">
        <v>323.16666666666669</v>
      </c>
      <c r="G246" s="302">
        <v>311.33333333333337</v>
      </c>
      <c r="H246" s="302">
        <v>349.33333333333337</v>
      </c>
      <c r="I246" s="302">
        <v>361.16666666666674</v>
      </c>
      <c r="J246" s="302">
        <v>368.33333333333337</v>
      </c>
      <c r="K246" s="301">
        <v>354</v>
      </c>
      <c r="L246" s="301">
        <v>335</v>
      </c>
      <c r="M246" s="301">
        <v>2.9742600000000001</v>
      </c>
      <c r="N246" s="1"/>
      <c r="O246" s="1"/>
    </row>
    <row r="247" spans="1:15" ht="12.75" customHeight="1">
      <c r="A247" s="30">
        <v>237</v>
      </c>
      <c r="B247" s="311" t="s">
        <v>265</v>
      </c>
      <c r="C247" s="301">
        <v>864</v>
      </c>
      <c r="D247" s="302">
        <v>861.56666666666661</v>
      </c>
      <c r="E247" s="302">
        <v>853.13333333333321</v>
      </c>
      <c r="F247" s="302">
        <v>842.26666666666665</v>
      </c>
      <c r="G247" s="302">
        <v>833.83333333333326</v>
      </c>
      <c r="H247" s="302">
        <v>872.43333333333317</v>
      </c>
      <c r="I247" s="302">
        <v>880.86666666666656</v>
      </c>
      <c r="J247" s="302">
        <v>891.73333333333312</v>
      </c>
      <c r="K247" s="301">
        <v>870</v>
      </c>
      <c r="L247" s="301">
        <v>850.7</v>
      </c>
      <c r="M247" s="301">
        <v>1.3454699999999999</v>
      </c>
      <c r="N247" s="1"/>
      <c r="O247" s="1"/>
    </row>
    <row r="248" spans="1:15" ht="12.75" customHeight="1">
      <c r="A248" s="30">
        <v>238</v>
      </c>
      <c r="B248" s="311" t="s">
        <v>399</v>
      </c>
      <c r="C248" s="301">
        <v>224.5</v>
      </c>
      <c r="D248" s="302">
        <v>226.23333333333335</v>
      </c>
      <c r="E248" s="302">
        <v>221.76666666666671</v>
      </c>
      <c r="F248" s="302">
        <v>219.03333333333336</v>
      </c>
      <c r="G248" s="302">
        <v>214.56666666666672</v>
      </c>
      <c r="H248" s="302">
        <v>228.9666666666667</v>
      </c>
      <c r="I248" s="302">
        <v>233.43333333333334</v>
      </c>
      <c r="J248" s="302">
        <v>236.16666666666669</v>
      </c>
      <c r="K248" s="301">
        <v>230.7</v>
      </c>
      <c r="L248" s="301">
        <v>223.5</v>
      </c>
      <c r="M248" s="301">
        <v>6.6558299999999999</v>
      </c>
      <c r="N248" s="1"/>
      <c r="O248" s="1"/>
    </row>
    <row r="249" spans="1:15" ht="12.75" customHeight="1">
      <c r="A249" s="30">
        <v>239</v>
      </c>
      <c r="B249" s="311" t="s">
        <v>400</v>
      </c>
      <c r="C249" s="301">
        <v>38.9</v>
      </c>
      <c r="D249" s="302">
        <v>38.999999999999993</v>
      </c>
      <c r="E249" s="302">
        <v>38.699999999999989</v>
      </c>
      <c r="F249" s="302">
        <v>38.499999999999993</v>
      </c>
      <c r="G249" s="302">
        <v>38.199999999999989</v>
      </c>
      <c r="H249" s="302">
        <v>39.199999999999989</v>
      </c>
      <c r="I249" s="302">
        <v>39.499999999999986</v>
      </c>
      <c r="J249" s="302">
        <v>39.699999999999989</v>
      </c>
      <c r="K249" s="301">
        <v>39.299999999999997</v>
      </c>
      <c r="L249" s="301">
        <v>38.799999999999997</v>
      </c>
      <c r="M249" s="301">
        <v>6.0505699999999996</v>
      </c>
      <c r="N249" s="1"/>
      <c r="O249" s="1"/>
    </row>
    <row r="250" spans="1:15" ht="12.75" customHeight="1">
      <c r="A250" s="30">
        <v>240</v>
      </c>
      <c r="B250" s="311" t="s">
        <v>136</v>
      </c>
      <c r="C250" s="301">
        <v>654.70000000000005</v>
      </c>
      <c r="D250" s="302">
        <v>656.56666666666672</v>
      </c>
      <c r="E250" s="302">
        <v>648.13333333333344</v>
      </c>
      <c r="F250" s="302">
        <v>641.56666666666672</v>
      </c>
      <c r="G250" s="302">
        <v>633.13333333333344</v>
      </c>
      <c r="H250" s="302">
        <v>663.13333333333344</v>
      </c>
      <c r="I250" s="302">
        <v>671.56666666666661</v>
      </c>
      <c r="J250" s="302">
        <v>678.13333333333344</v>
      </c>
      <c r="K250" s="301">
        <v>665</v>
      </c>
      <c r="L250" s="301">
        <v>650</v>
      </c>
      <c r="M250" s="301">
        <v>15.87641</v>
      </c>
      <c r="N250" s="1"/>
      <c r="O250" s="1"/>
    </row>
    <row r="251" spans="1:15" ht="12.75" customHeight="1">
      <c r="A251" s="30">
        <v>241</v>
      </c>
      <c r="B251" s="311" t="s">
        <v>826</v>
      </c>
      <c r="C251" s="301">
        <v>21.25</v>
      </c>
      <c r="D251" s="302">
        <v>21.233333333333331</v>
      </c>
      <c r="E251" s="302">
        <v>21.166666666666661</v>
      </c>
      <c r="F251" s="302">
        <v>21.083333333333329</v>
      </c>
      <c r="G251" s="302">
        <v>21.016666666666659</v>
      </c>
      <c r="H251" s="302">
        <v>21.316666666666663</v>
      </c>
      <c r="I251" s="302">
        <v>21.383333333333333</v>
      </c>
      <c r="J251" s="302">
        <v>21.466666666666665</v>
      </c>
      <c r="K251" s="301">
        <v>21.3</v>
      </c>
      <c r="L251" s="301">
        <v>21.15</v>
      </c>
      <c r="M251" s="301">
        <v>54.679839999999999</v>
      </c>
      <c r="N251" s="1"/>
      <c r="O251" s="1"/>
    </row>
    <row r="252" spans="1:15" ht="12.75" customHeight="1">
      <c r="A252" s="30">
        <v>242</v>
      </c>
      <c r="B252" s="311" t="s">
        <v>263</v>
      </c>
      <c r="C252" s="301">
        <v>455.1</v>
      </c>
      <c r="D252" s="302">
        <v>455.0333333333333</v>
      </c>
      <c r="E252" s="302">
        <v>450.06666666666661</v>
      </c>
      <c r="F252" s="302">
        <v>445.0333333333333</v>
      </c>
      <c r="G252" s="302">
        <v>440.06666666666661</v>
      </c>
      <c r="H252" s="302">
        <v>460.06666666666661</v>
      </c>
      <c r="I252" s="302">
        <v>465.0333333333333</v>
      </c>
      <c r="J252" s="302">
        <v>470.06666666666661</v>
      </c>
      <c r="K252" s="301">
        <v>460</v>
      </c>
      <c r="L252" s="301">
        <v>450</v>
      </c>
      <c r="M252" s="301">
        <v>3.3110400000000002</v>
      </c>
      <c r="N252" s="1"/>
      <c r="O252" s="1"/>
    </row>
    <row r="253" spans="1:15" ht="12.75" customHeight="1">
      <c r="A253" s="30">
        <v>243</v>
      </c>
      <c r="B253" s="311" t="s">
        <v>137</v>
      </c>
      <c r="C253" s="301">
        <v>273.89999999999998</v>
      </c>
      <c r="D253" s="302">
        <v>273.71666666666664</v>
      </c>
      <c r="E253" s="302">
        <v>272.43333333333328</v>
      </c>
      <c r="F253" s="302">
        <v>270.96666666666664</v>
      </c>
      <c r="G253" s="302">
        <v>269.68333333333328</v>
      </c>
      <c r="H253" s="302">
        <v>275.18333333333328</v>
      </c>
      <c r="I253" s="302">
        <v>276.4666666666667</v>
      </c>
      <c r="J253" s="302">
        <v>277.93333333333328</v>
      </c>
      <c r="K253" s="301">
        <v>275</v>
      </c>
      <c r="L253" s="301">
        <v>272.25</v>
      </c>
      <c r="M253" s="301">
        <v>108.28539000000001</v>
      </c>
      <c r="N253" s="1"/>
      <c r="O253" s="1"/>
    </row>
    <row r="254" spans="1:15" ht="12.75" customHeight="1">
      <c r="A254" s="30">
        <v>244</v>
      </c>
      <c r="B254" s="311" t="s">
        <v>401</v>
      </c>
      <c r="C254" s="301">
        <v>92.4</v>
      </c>
      <c r="D254" s="302">
        <v>92.783333333333346</v>
      </c>
      <c r="E254" s="302">
        <v>90.966666666666697</v>
      </c>
      <c r="F254" s="302">
        <v>89.533333333333346</v>
      </c>
      <c r="G254" s="302">
        <v>87.716666666666697</v>
      </c>
      <c r="H254" s="302">
        <v>94.216666666666697</v>
      </c>
      <c r="I254" s="302">
        <v>96.033333333333331</v>
      </c>
      <c r="J254" s="302">
        <v>97.466666666666697</v>
      </c>
      <c r="K254" s="301">
        <v>94.6</v>
      </c>
      <c r="L254" s="301">
        <v>91.35</v>
      </c>
      <c r="M254" s="301">
        <v>3.0992999999999999</v>
      </c>
      <c r="N254" s="1"/>
      <c r="O254" s="1"/>
    </row>
    <row r="255" spans="1:15" ht="12.75" customHeight="1">
      <c r="A255" s="30">
        <v>245</v>
      </c>
      <c r="B255" s="311" t="s">
        <v>419</v>
      </c>
      <c r="C255" s="301">
        <v>109.9</v>
      </c>
      <c r="D255" s="302">
        <v>110.76666666666667</v>
      </c>
      <c r="E255" s="302">
        <v>108.53333333333333</v>
      </c>
      <c r="F255" s="302">
        <v>107.16666666666667</v>
      </c>
      <c r="G255" s="302">
        <v>104.93333333333334</v>
      </c>
      <c r="H255" s="302">
        <v>112.13333333333333</v>
      </c>
      <c r="I255" s="302">
        <v>114.36666666666665</v>
      </c>
      <c r="J255" s="302">
        <v>115.73333333333332</v>
      </c>
      <c r="K255" s="301">
        <v>113</v>
      </c>
      <c r="L255" s="301">
        <v>109.4</v>
      </c>
      <c r="M255" s="301">
        <v>10.98157</v>
      </c>
      <c r="N255" s="1"/>
      <c r="O255" s="1"/>
    </row>
    <row r="256" spans="1:15" ht="12.75" customHeight="1">
      <c r="A256" s="30">
        <v>246</v>
      </c>
      <c r="B256" s="311" t="s">
        <v>413</v>
      </c>
      <c r="C256" s="301">
        <v>1575.4</v>
      </c>
      <c r="D256" s="302">
        <v>1577.75</v>
      </c>
      <c r="E256" s="302">
        <v>1552.8</v>
      </c>
      <c r="F256" s="302">
        <v>1530.2</v>
      </c>
      <c r="G256" s="302">
        <v>1505.25</v>
      </c>
      <c r="H256" s="302">
        <v>1600.35</v>
      </c>
      <c r="I256" s="302">
        <v>1625.2999999999997</v>
      </c>
      <c r="J256" s="302">
        <v>1647.8999999999999</v>
      </c>
      <c r="K256" s="301">
        <v>1602.7</v>
      </c>
      <c r="L256" s="301">
        <v>1555.15</v>
      </c>
      <c r="M256" s="301">
        <v>0.37148999999999999</v>
      </c>
      <c r="N256" s="1"/>
      <c r="O256" s="1"/>
    </row>
    <row r="257" spans="1:15" ht="12.75" customHeight="1">
      <c r="A257" s="30">
        <v>247</v>
      </c>
      <c r="B257" s="311" t="s">
        <v>423</v>
      </c>
      <c r="C257" s="301">
        <v>1728.25</v>
      </c>
      <c r="D257" s="302">
        <v>1724.0833333333333</v>
      </c>
      <c r="E257" s="302">
        <v>1708.1666666666665</v>
      </c>
      <c r="F257" s="302">
        <v>1688.0833333333333</v>
      </c>
      <c r="G257" s="302">
        <v>1672.1666666666665</v>
      </c>
      <c r="H257" s="302">
        <v>1744.1666666666665</v>
      </c>
      <c r="I257" s="302">
        <v>1760.083333333333</v>
      </c>
      <c r="J257" s="302">
        <v>1780.1666666666665</v>
      </c>
      <c r="K257" s="301">
        <v>1740</v>
      </c>
      <c r="L257" s="301">
        <v>1704</v>
      </c>
      <c r="M257" s="301">
        <v>4.351E-2</v>
      </c>
      <c r="N257" s="1"/>
      <c r="O257" s="1"/>
    </row>
    <row r="258" spans="1:15" ht="12.75" customHeight="1">
      <c r="A258" s="30">
        <v>248</v>
      </c>
      <c r="B258" s="311" t="s">
        <v>420</v>
      </c>
      <c r="C258" s="301">
        <v>86.5</v>
      </c>
      <c r="D258" s="302">
        <v>87.05</v>
      </c>
      <c r="E258" s="302">
        <v>85.35</v>
      </c>
      <c r="F258" s="302">
        <v>84.2</v>
      </c>
      <c r="G258" s="302">
        <v>82.5</v>
      </c>
      <c r="H258" s="302">
        <v>88.199999999999989</v>
      </c>
      <c r="I258" s="302">
        <v>89.9</v>
      </c>
      <c r="J258" s="302">
        <v>91.049999999999983</v>
      </c>
      <c r="K258" s="301">
        <v>88.75</v>
      </c>
      <c r="L258" s="301">
        <v>85.9</v>
      </c>
      <c r="M258" s="301">
        <v>4.1375799999999998</v>
      </c>
      <c r="N258" s="1"/>
      <c r="O258" s="1"/>
    </row>
    <row r="259" spans="1:15" ht="12.75" customHeight="1">
      <c r="A259" s="30">
        <v>249</v>
      </c>
      <c r="B259" s="311" t="s">
        <v>138</v>
      </c>
      <c r="C259" s="301">
        <v>365.25</v>
      </c>
      <c r="D259" s="302">
        <v>365.8</v>
      </c>
      <c r="E259" s="302">
        <v>360.05</v>
      </c>
      <c r="F259" s="302">
        <v>354.85</v>
      </c>
      <c r="G259" s="302">
        <v>349.1</v>
      </c>
      <c r="H259" s="302">
        <v>371</v>
      </c>
      <c r="I259" s="302">
        <v>376.75</v>
      </c>
      <c r="J259" s="302">
        <v>381.95</v>
      </c>
      <c r="K259" s="301">
        <v>371.55</v>
      </c>
      <c r="L259" s="301">
        <v>360.6</v>
      </c>
      <c r="M259" s="301">
        <v>52.229810000000001</v>
      </c>
      <c r="N259" s="1"/>
      <c r="O259" s="1"/>
    </row>
    <row r="260" spans="1:15" ht="12.75" customHeight="1">
      <c r="A260" s="30">
        <v>250</v>
      </c>
      <c r="B260" s="311" t="s">
        <v>414</v>
      </c>
      <c r="C260" s="301">
        <v>2077.1</v>
      </c>
      <c r="D260" s="302">
        <v>2073.6166666666668</v>
      </c>
      <c r="E260" s="302">
        <v>2048.4833333333336</v>
      </c>
      <c r="F260" s="302">
        <v>2019.8666666666668</v>
      </c>
      <c r="G260" s="302">
        <v>1994.7333333333336</v>
      </c>
      <c r="H260" s="302">
        <v>2102.2333333333336</v>
      </c>
      <c r="I260" s="302">
        <v>2127.3666666666668</v>
      </c>
      <c r="J260" s="302">
        <v>2155.9833333333336</v>
      </c>
      <c r="K260" s="301">
        <v>2098.75</v>
      </c>
      <c r="L260" s="301">
        <v>2045</v>
      </c>
      <c r="M260" s="301">
        <v>2.76877</v>
      </c>
      <c r="N260" s="1"/>
      <c r="O260" s="1"/>
    </row>
    <row r="261" spans="1:15" ht="12.75" customHeight="1">
      <c r="A261" s="30">
        <v>251</v>
      </c>
      <c r="B261" s="311" t="s">
        <v>415</v>
      </c>
      <c r="C261" s="301">
        <v>416.85</v>
      </c>
      <c r="D261" s="302">
        <v>413.55</v>
      </c>
      <c r="E261" s="302">
        <v>404.35</v>
      </c>
      <c r="F261" s="302">
        <v>391.85</v>
      </c>
      <c r="G261" s="302">
        <v>382.65000000000003</v>
      </c>
      <c r="H261" s="302">
        <v>426.05</v>
      </c>
      <c r="I261" s="302">
        <v>435.24999999999994</v>
      </c>
      <c r="J261" s="302">
        <v>447.75</v>
      </c>
      <c r="K261" s="301">
        <v>422.75</v>
      </c>
      <c r="L261" s="301">
        <v>401.05</v>
      </c>
      <c r="M261" s="301">
        <v>4.9922500000000003</v>
      </c>
      <c r="N261" s="1"/>
      <c r="O261" s="1"/>
    </row>
    <row r="262" spans="1:15" ht="12.75" customHeight="1">
      <c r="A262" s="30">
        <v>252</v>
      </c>
      <c r="B262" s="311" t="s">
        <v>416</v>
      </c>
      <c r="C262" s="301">
        <v>332.2</v>
      </c>
      <c r="D262" s="302">
        <v>336.36666666666662</v>
      </c>
      <c r="E262" s="302">
        <v>323.83333333333326</v>
      </c>
      <c r="F262" s="302">
        <v>315.46666666666664</v>
      </c>
      <c r="G262" s="302">
        <v>302.93333333333328</v>
      </c>
      <c r="H262" s="302">
        <v>344.73333333333323</v>
      </c>
      <c r="I262" s="302">
        <v>357.26666666666665</v>
      </c>
      <c r="J262" s="302">
        <v>365.63333333333321</v>
      </c>
      <c r="K262" s="301">
        <v>348.9</v>
      </c>
      <c r="L262" s="301">
        <v>328</v>
      </c>
      <c r="M262" s="301">
        <v>18.997209999999999</v>
      </c>
      <c r="N262" s="1"/>
      <c r="O262" s="1"/>
    </row>
    <row r="263" spans="1:15" ht="12.75" customHeight="1">
      <c r="A263" s="30">
        <v>253</v>
      </c>
      <c r="B263" s="311" t="s">
        <v>417</v>
      </c>
      <c r="C263" s="301">
        <v>110.45</v>
      </c>
      <c r="D263" s="302">
        <v>109.84999999999998</v>
      </c>
      <c r="E263" s="302">
        <v>108.44999999999996</v>
      </c>
      <c r="F263" s="302">
        <v>106.44999999999997</v>
      </c>
      <c r="G263" s="302">
        <v>105.04999999999995</v>
      </c>
      <c r="H263" s="302">
        <v>111.84999999999997</v>
      </c>
      <c r="I263" s="302">
        <v>113.24999999999997</v>
      </c>
      <c r="J263" s="302">
        <v>115.24999999999997</v>
      </c>
      <c r="K263" s="301">
        <v>111.25</v>
      </c>
      <c r="L263" s="301">
        <v>107.85</v>
      </c>
      <c r="M263" s="301">
        <v>4.2086199999999998</v>
      </c>
      <c r="N263" s="1"/>
      <c r="O263" s="1"/>
    </row>
    <row r="264" spans="1:15" ht="12.75" customHeight="1">
      <c r="A264" s="30">
        <v>254</v>
      </c>
      <c r="B264" s="311" t="s">
        <v>418</v>
      </c>
      <c r="C264" s="301">
        <v>63.35</v>
      </c>
      <c r="D264" s="302">
        <v>63.566666666666663</v>
      </c>
      <c r="E264" s="302">
        <v>62.783333333333331</v>
      </c>
      <c r="F264" s="302">
        <v>62.216666666666669</v>
      </c>
      <c r="G264" s="302">
        <v>61.433333333333337</v>
      </c>
      <c r="H264" s="302">
        <v>64.133333333333326</v>
      </c>
      <c r="I264" s="302">
        <v>64.916666666666657</v>
      </c>
      <c r="J264" s="302">
        <v>65.48333333333332</v>
      </c>
      <c r="K264" s="301">
        <v>64.349999999999994</v>
      </c>
      <c r="L264" s="301">
        <v>63</v>
      </c>
      <c r="M264" s="301">
        <v>1.37371</v>
      </c>
      <c r="N264" s="1"/>
      <c r="O264" s="1"/>
    </row>
    <row r="265" spans="1:15" ht="12.75" customHeight="1">
      <c r="A265" s="30">
        <v>255</v>
      </c>
      <c r="B265" s="311" t="s">
        <v>422</v>
      </c>
      <c r="C265" s="301">
        <v>113.1</v>
      </c>
      <c r="D265" s="302">
        <v>113.16666666666667</v>
      </c>
      <c r="E265" s="302">
        <v>112.33333333333334</v>
      </c>
      <c r="F265" s="302">
        <v>111.56666666666668</v>
      </c>
      <c r="G265" s="302">
        <v>110.73333333333335</v>
      </c>
      <c r="H265" s="302">
        <v>113.93333333333334</v>
      </c>
      <c r="I265" s="302">
        <v>114.76666666666668</v>
      </c>
      <c r="J265" s="302">
        <v>115.53333333333333</v>
      </c>
      <c r="K265" s="301">
        <v>114</v>
      </c>
      <c r="L265" s="301">
        <v>112.4</v>
      </c>
      <c r="M265" s="301">
        <v>8.7742900000000006</v>
      </c>
      <c r="N265" s="1"/>
      <c r="O265" s="1"/>
    </row>
    <row r="266" spans="1:15" ht="12.75" customHeight="1">
      <c r="A266" s="30">
        <v>256</v>
      </c>
      <c r="B266" s="311" t="s">
        <v>421</v>
      </c>
      <c r="C266" s="301">
        <v>227.55</v>
      </c>
      <c r="D266" s="302">
        <v>228.38333333333335</v>
      </c>
      <c r="E266" s="302">
        <v>223.9666666666667</v>
      </c>
      <c r="F266" s="302">
        <v>220.38333333333335</v>
      </c>
      <c r="G266" s="302">
        <v>215.9666666666667</v>
      </c>
      <c r="H266" s="302">
        <v>231.9666666666667</v>
      </c>
      <c r="I266" s="302">
        <v>236.38333333333338</v>
      </c>
      <c r="J266" s="302">
        <v>239.9666666666667</v>
      </c>
      <c r="K266" s="301">
        <v>232.8</v>
      </c>
      <c r="L266" s="301">
        <v>224.8</v>
      </c>
      <c r="M266" s="301">
        <v>1.48851</v>
      </c>
      <c r="N266" s="1"/>
      <c r="O266" s="1"/>
    </row>
    <row r="267" spans="1:15" ht="12.75" customHeight="1">
      <c r="A267" s="30">
        <v>257</v>
      </c>
      <c r="B267" s="311" t="s">
        <v>266</v>
      </c>
      <c r="C267" s="301">
        <v>252.9</v>
      </c>
      <c r="D267" s="302">
        <v>254</v>
      </c>
      <c r="E267" s="302">
        <v>250</v>
      </c>
      <c r="F267" s="302">
        <v>247.1</v>
      </c>
      <c r="G267" s="302">
        <v>243.1</v>
      </c>
      <c r="H267" s="302">
        <v>256.89999999999998</v>
      </c>
      <c r="I267" s="302">
        <v>260.89999999999998</v>
      </c>
      <c r="J267" s="302">
        <v>263.8</v>
      </c>
      <c r="K267" s="301">
        <v>258</v>
      </c>
      <c r="L267" s="301">
        <v>251.1</v>
      </c>
      <c r="M267" s="301">
        <v>4.3893300000000002</v>
      </c>
      <c r="N267" s="1"/>
      <c r="O267" s="1"/>
    </row>
    <row r="268" spans="1:15" ht="12.75" customHeight="1">
      <c r="A268" s="30">
        <v>258</v>
      </c>
      <c r="B268" s="311" t="s">
        <v>139</v>
      </c>
      <c r="C268" s="301">
        <v>572.1</v>
      </c>
      <c r="D268" s="302">
        <v>572.88333333333333</v>
      </c>
      <c r="E268" s="302">
        <v>566.31666666666661</v>
      </c>
      <c r="F268" s="302">
        <v>560.5333333333333</v>
      </c>
      <c r="G268" s="302">
        <v>553.96666666666658</v>
      </c>
      <c r="H268" s="302">
        <v>578.66666666666663</v>
      </c>
      <c r="I268" s="302">
        <v>585.23333333333346</v>
      </c>
      <c r="J268" s="302">
        <v>591.01666666666665</v>
      </c>
      <c r="K268" s="301">
        <v>579.45000000000005</v>
      </c>
      <c r="L268" s="301">
        <v>567.1</v>
      </c>
      <c r="M268" s="301">
        <v>37.354610000000001</v>
      </c>
      <c r="N268" s="1"/>
      <c r="O268" s="1"/>
    </row>
    <row r="269" spans="1:15" ht="12.75" customHeight="1">
      <c r="A269" s="30">
        <v>259</v>
      </c>
      <c r="B269" s="311" t="s">
        <v>140</v>
      </c>
      <c r="C269" s="301">
        <v>522.54999999999995</v>
      </c>
      <c r="D269" s="302">
        <v>522.6</v>
      </c>
      <c r="E269" s="302">
        <v>515.20000000000005</v>
      </c>
      <c r="F269" s="302">
        <v>507.85</v>
      </c>
      <c r="G269" s="302">
        <v>500.45000000000005</v>
      </c>
      <c r="H269" s="302">
        <v>529.95000000000005</v>
      </c>
      <c r="I269" s="302">
        <v>537.34999999999991</v>
      </c>
      <c r="J269" s="302">
        <v>544.70000000000005</v>
      </c>
      <c r="K269" s="301">
        <v>530</v>
      </c>
      <c r="L269" s="301">
        <v>515.25</v>
      </c>
      <c r="M269" s="301">
        <v>24.545739999999999</v>
      </c>
      <c r="N269" s="1"/>
      <c r="O269" s="1"/>
    </row>
    <row r="270" spans="1:15" ht="12.75" customHeight="1">
      <c r="A270" s="30">
        <v>260</v>
      </c>
      <c r="B270" s="311" t="s">
        <v>834</v>
      </c>
      <c r="C270" s="301">
        <v>486.95</v>
      </c>
      <c r="D270" s="302">
        <v>486.65000000000003</v>
      </c>
      <c r="E270" s="302">
        <v>482.30000000000007</v>
      </c>
      <c r="F270" s="302">
        <v>477.65000000000003</v>
      </c>
      <c r="G270" s="302">
        <v>473.30000000000007</v>
      </c>
      <c r="H270" s="302">
        <v>491.30000000000007</v>
      </c>
      <c r="I270" s="302">
        <v>495.65000000000009</v>
      </c>
      <c r="J270" s="302">
        <v>500.30000000000007</v>
      </c>
      <c r="K270" s="301">
        <v>491</v>
      </c>
      <c r="L270" s="301">
        <v>482</v>
      </c>
      <c r="M270" s="301">
        <v>1.27345</v>
      </c>
      <c r="N270" s="1"/>
      <c r="O270" s="1"/>
    </row>
    <row r="271" spans="1:15" ht="12.75" customHeight="1">
      <c r="A271" s="30">
        <v>261</v>
      </c>
      <c r="B271" s="311" t="s">
        <v>835</v>
      </c>
      <c r="C271" s="301">
        <v>397.6</v>
      </c>
      <c r="D271" s="302">
        <v>397.05</v>
      </c>
      <c r="E271" s="302">
        <v>393.20000000000005</v>
      </c>
      <c r="F271" s="302">
        <v>388.8</v>
      </c>
      <c r="G271" s="302">
        <v>384.95000000000005</v>
      </c>
      <c r="H271" s="302">
        <v>401.45000000000005</v>
      </c>
      <c r="I271" s="302">
        <v>405.30000000000007</v>
      </c>
      <c r="J271" s="302">
        <v>409.70000000000005</v>
      </c>
      <c r="K271" s="301">
        <v>400.9</v>
      </c>
      <c r="L271" s="301">
        <v>392.65</v>
      </c>
      <c r="M271" s="301">
        <v>0.57738999999999996</v>
      </c>
      <c r="N271" s="1"/>
      <c r="O271" s="1"/>
    </row>
    <row r="272" spans="1:15" ht="12.75" customHeight="1">
      <c r="A272" s="30">
        <v>262</v>
      </c>
      <c r="B272" s="311" t="s">
        <v>424</v>
      </c>
      <c r="C272" s="301">
        <v>618.79999999999995</v>
      </c>
      <c r="D272" s="302">
        <v>620.01666666666665</v>
      </c>
      <c r="E272" s="302">
        <v>608.33333333333326</v>
      </c>
      <c r="F272" s="302">
        <v>597.86666666666656</v>
      </c>
      <c r="G272" s="302">
        <v>586.18333333333317</v>
      </c>
      <c r="H272" s="302">
        <v>630.48333333333335</v>
      </c>
      <c r="I272" s="302">
        <v>642.16666666666674</v>
      </c>
      <c r="J272" s="302">
        <v>652.63333333333344</v>
      </c>
      <c r="K272" s="301">
        <v>631.70000000000005</v>
      </c>
      <c r="L272" s="301">
        <v>609.54999999999995</v>
      </c>
      <c r="M272" s="301">
        <v>3.4691000000000001</v>
      </c>
      <c r="N272" s="1"/>
      <c r="O272" s="1"/>
    </row>
    <row r="273" spans="1:15" ht="12.75" customHeight="1">
      <c r="A273" s="30">
        <v>263</v>
      </c>
      <c r="B273" s="311" t="s">
        <v>425</v>
      </c>
      <c r="C273" s="301">
        <v>151.80000000000001</v>
      </c>
      <c r="D273" s="302">
        <v>152.61666666666667</v>
      </c>
      <c r="E273" s="302">
        <v>150.23333333333335</v>
      </c>
      <c r="F273" s="302">
        <v>148.66666666666669</v>
      </c>
      <c r="G273" s="302">
        <v>146.28333333333336</v>
      </c>
      <c r="H273" s="302">
        <v>154.18333333333334</v>
      </c>
      <c r="I273" s="302">
        <v>156.56666666666666</v>
      </c>
      <c r="J273" s="302">
        <v>158.13333333333333</v>
      </c>
      <c r="K273" s="301">
        <v>155</v>
      </c>
      <c r="L273" s="301">
        <v>151.05000000000001</v>
      </c>
      <c r="M273" s="301">
        <v>1.8087200000000001</v>
      </c>
      <c r="N273" s="1"/>
      <c r="O273" s="1"/>
    </row>
    <row r="274" spans="1:15" ht="12.75" customHeight="1">
      <c r="A274" s="30">
        <v>264</v>
      </c>
      <c r="B274" s="311" t="s">
        <v>432</v>
      </c>
      <c r="C274" s="301">
        <v>989.65</v>
      </c>
      <c r="D274" s="302">
        <v>985.88333333333333</v>
      </c>
      <c r="E274" s="302">
        <v>976.76666666666665</v>
      </c>
      <c r="F274" s="302">
        <v>963.88333333333333</v>
      </c>
      <c r="G274" s="302">
        <v>954.76666666666665</v>
      </c>
      <c r="H274" s="302">
        <v>998.76666666666665</v>
      </c>
      <c r="I274" s="302">
        <v>1007.8833333333332</v>
      </c>
      <c r="J274" s="302">
        <v>1020.7666666666667</v>
      </c>
      <c r="K274" s="301">
        <v>995</v>
      </c>
      <c r="L274" s="301">
        <v>973</v>
      </c>
      <c r="M274" s="301">
        <v>2.2159300000000002</v>
      </c>
      <c r="N274" s="1"/>
      <c r="O274" s="1"/>
    </row>
    <row r="275" spans="1:15" ht="12.75" customHeight="1">
      <c r="A275" s="30">
        <v>265</v>
      </c>
      <c r="B275" s="311" t="s">
        <v>433</v>
      </c>
      <c r="C275" s="301">
        <v>363.85</v>
      </c>
      <c r="D275" s="302">
        <v>363.73333333333335</v>
      </c>
      <c r="E275" s="302">
        <v>360.16666666666669</v>
      </c>
      <c r="F275" s="302">
        <v>356.48333333333335</v>
      </c>
      <c r="G275" s="302">
        <v>352.91666666666669</v>
      </c>
      <c r="H275" s="302">
        <v>367.41666666666669</v>
      </c>
      <c r="I275" s="302">
        <v>370.98333333333329</v>
      </c>
      <c r="J275" s="302">
        <v>374.66666666666669</v>
      </c>
      <c r="K275" s="301">
        <v>367.3</v>
      </c>
      <c r="L275" s="301">
        <v>360.05</v>
      </c>
      <c r="M275" s="301">
        <v>2.5393400000000002</v>
      </c>
      <c r="N275" s="1"/>
      <c r="O275" s="1"/>
    </row>
    <row r="276" spans="1:15" ht="12.75" customHeight="1">
      <c r="A276" s="30">
        <v>266</v>
      </c>
      <c r="B276" s="311" t="s">
        <v>836</v>
      </c>
      <c r="C276" s="301">
        <v>60.3</v>
      </c>
      <c r="D276" s="302">
        <v>60.566666666666663</v>
      </c>
      <c r="E276" s="302">
        <v>59.733333333333327</v>
      </c>
      <c r="F276" s="302">
        <v>59.166666666666664</v>
      </c>
      <c r="G276" s="302">
        <v>58.333333333333329</v>
      </c>
      <c r="H276" s="302">
        <v>61.133333333333326</v>
      </c>
      <c r="I276" s="302">
        <v>61.966666666666669</v>
      </c>
      <c r="J276" s="302">
        <v>62.533333333333324</v>
      </c>
      <c r="K276" s="301">
        <v>61.4</v>
      </c>
      <c r="L276" s="301">
        <v>60</v>
      </c>
      <c r="M276" s="301">
        <v>3.5169700000000002</v>
      </c>
      <c r="N276" s="1"/>
      <c r="O276" s="1"/>
    </row>
    <row r="277" spans="1:15" ht="12.75" customHeight="1">
      <c r="A277" s="30">
        <v>267</v>
      </c>
      <c r="B277" s="311" t="s">
        <v>434</v>
      </c>
      <c r="C277" s="301">
        <v>408.3</v>
      </c>
      <c r="D277" s="302">
        <v>408.23333333333335</v>
      </c>
      <c r="E277" s="302">
        <v>403.66666666666669</v>
      </c>
      <c r="F277" s="302">
        <v>399.03333333333336</v>
      </c>
      <c r="G277" s="302">
        <v>394.4666666666667</v>
      </c>
      <c r="H277" s="302">
        <v>412.86666666666667</v>
      </c>
      <c r="I277" s="302">
        <v>417.43333333333328</v>
      </c>
      <c r="J277" s="302">
        <v>422.06666666666666</v>
      </c>
      <c r="K277" s="301">
        <v>412.8</v>
      </c>
      <c r="L277" s="301">
        <v>403.6</v>
      </c>
      <c r="M277" s="301">
        <v>1.3415699999999999</v>
      </c>
      <c r="N277" s="1"/>
      <c r="O277" s="1"/>
    </row>
    <row r="278" spans="1:15" ht="12.75" customHeight="1">
      <c r="A278" s="30">
        <v>268</v>
      </c>
      <c r="B278" s="311" t="s">
        <v>435</v>
      </c>
      <c r="C278" s="301">
        <v>48.45</v>
      </c>
      <c r="D278" s="302">
        <v>47.783333333333339</v>
      </c>
      <c r="E278" s="302">
        <v>46.716666666666676</v>
      </c>
      <c r="F278" s="302">
        <v>44.983333333333334</v>
      </c>
      <c r="G278" s="302">
        <v>43.916666666666671</v>
      </c>
      <c r="H278" s="302">
        <v>49.51666666666668</v>
      </c>
      <c r="I278" s="302">
        <v>50.583333333333343</v>
      </c>
      <c r="J278" s="302">
        <v>52.316666666666684</v>
      </c>
      <c r="K278" s="301">
        <v>48.85</v>
      </c>
      <c r="L278" s="301">
        <v>46.05</v>
      </c>
      <c r="M278" s="301">
        <v>33.24042</v>
      </c>
      <c r="N278" s="1"/>
      <c r="O278" s="1"/>
    </row>
    <row r="279" spans="1:15" ht="12.75" customHeight="1">
      <c r="A279" s="30">
        <v>269</v>
      </c>
      <c r="B279" s="311" t="s">
        <v>437</v>
      </c>
      <c r="C279" s="301">
        <v>396</v>
      </c>
      <c r="D279" s="302">
        <v>395.36666666666662</v>
      </c>
      <c r="E279" s="302">
        <v>389.73333333333323</v>
      </c>
      <c r="F279" s="302">
        <v>383.46666666666664</v>
      </c>
      <c r="G279" s="302">
        <v>377.83333333333326</v>
      </c>
      <c r="H279" s="302">
        <v>401.63333333333321</v>
      </c>
      <c r="I279" s="302">
        <v>407.26666666666654</v>
      </c>
      <c r="J279" s="302">
        <v>413.53333333333319</v>
      </c>
      <c r="K279" s="301">
        <v>401</v>
      </c>
      <c r="L279" s="301">
        <v>389.1</v>
      </c>
      <c r="M279" s="301">
        <v>1.1040000000000001</v>
      </c>
      <c r="N279" s="1"/>
      <c r="O279" s="1"/>
    </row>
    <row r="280" spans="1:15" ht="12.75" customHeight="1">
      <c r="A280" s="30">
        <v>270</v>
      </c>
      <c r="B280" s="311" t="s">
        <v>427</v>
      </c>
      <c r="C280" s="301">
        <v>1316.9</v>
      </c>
      <c r="D280" s="302">
        <v>1315.8833333333334</v>
      </c>
      <c r="E280" s="302">
        <v>1282.1166666666668</v>
      </c>
      <c r="F280" s="302">
        <v>1247.3333333333333</v>
      </c>
      <c r="G280" s="302">
        <v>1213.5666666666666</v>
      </c>
      <c r="H280" s="302">
        <v>1350.666666666667</v>
      </c>
      <c r="I280" s="302">
        <v>1384.4333333333338</v>
      </c>
      <c r="J280" s="302">
        <v>1419.2166666666672</v>
      </c>
      <c r="K280" s="301">
        <v>1349.65</v>
      </c>
      <c r="L280" s="301">
        <v>1281.0999999999999</v>
      </c>
      <c r="M280" s="301">
        <v>2.6728999999999998</v>
      </c>
      <c r="N280" s="1"/>
      <c r="O280" s="1"/>
    </row>
    <row r="281" spans="1:15" ht="12.75" customHeight="1">
      <c r="A281" s="30">
        <v>271</v>
      </c>
      <c r="B281" s="311" t="s">
        <v>428</v>
      </c>
      <c r="C281" s="301">
        <v>257.55</v>
      </c>
      <c r="D281" s="302">
        <v>256.25</v>
      </c>
      <c r="E281" s="302">
        <v>253.5</v>
      </c>
      <c r="F281" s="302">
        <v>249.45</v>
      </c>
      <c r="G281" s="302">
        <v>246.7</v>
      </c>
      <c r="H281" s="302">
        <v>260.3</v>
      </c>
      <c r="I281" s="302">
        <v>263.05</v>
      </c>
      <c r="J281" s="302">
        <v>267.10000000000002</v>
      </c>
      <c r="K281" s="301">
        <v>259</v>
      </c>
      <c r="L281" s="301">
        <v>252.2</v>
      </c>
      <c r="M281" s="301">
        <v>3.0966</v>
      </c>
      <c r="N281" s="1"/>
      <c r="O281" s="1"/>
    </row>
    <row r="282" spans="1:15" ht="12.75" customHeight="1">
      <c r="A282" s="30">
        <v>272</v>
      </c>
      <c r="B282" s="311" t="s">
        <v>141</v>
      </c>
      <c r="C282" s="301">
        <v>1858.15</v>
      </c>
      <c r="D282" s="302">
        <v>1851.7166666666665</v>
      </c>
      <c r="E282" s="302">
        <v>1838.4333333333329</v>
      </c>
      <c r="F282" s="302">
        <v>1818.7166666666665</v>
      </c>
      <c r="G282" s="302">
        <v>1805.4333333333329</v>
      </c>
      <c r="H282" s="302">
        <v>1871.4333333333329</v>
      </c>
      <c r="I282" s="302">
        <v>1884.7166666666662</v>
      </c>
      <c r="J282" s="302">
        <v>1904.4333333333329</v>
      </c>
      <c r="K282" s="301">
        <v>1865</v>
      </c>
      <c r="L282" s="301">
        <v>1832</v>
      </c>
      <c r="M282" s="301">
        <v>17.116389999999999</v>
      </c>
      <c r="N282" s="1"/>
      <c r="O282" s="1"/>
    </row>
    <row r="283" spans="1:15" ht="12.75" customHeight="1">
      <c r="A283" s="30">
        <v>273</v>
      </c>
      <c r="B283" s="311" t="s">
        <v>429</v>
      </c>
      <c r="C283" s="301">
        <v>530.35</v>
      </c>
      <c r="D283" s="302">
        <v>530.9666666666667</v>
      </c>
      <c r="E283" s="302">
        <v>524.48333333333335</v>
      </c>
      <c r="F283" s="302">
        <v>518.61666666666667</v>
      </c>
      <c r="G283" s="302">
        <v>512.13333333333333</v>
      </c>
      <c r="H283" s="302">
        <v>536.83333333333337</v>
      </c>
      <c r="I283" s="302">
        <v>543.31666666666672</v>
      </c>
      <c r="J283" s="302">
        <v>549.18333333333339</v>
      </c>
      <c r="K283" s="301">
        <v>537.45000000000005</v>
      </c>
      <c r="L283" s="301">
        <v>525.1</v>
      </c>
      <c r="M283" s="301">
        <v>7.6854500000000003</v>
      </c>
      <c r="N283" s="1"/>
      <c r="O283" s="1"/>
    </row>
    <row r="284" spans="1:15" ht="12.75" customHeight="1">
      <c r="A284" s="30">
        <v>274</v>
      </c>
      <c r="B284" s="311" t="s">
        <v>426</v>
      </c>
      <c r="C284" s="301">
        <v>593.6</v>
      </c>
      <c r="D284" s="302">
        <v>590.66666666666663</v>
      </c>
      <c r="E284" s="302">
        <v>579.33333333333326</v>
      </c>
      <c r="F284" s="302">
        <v>565.06666666666661</v>
      </c>
      <c r="G284" s="302">
        <v>553.73333333333323</v>
      </c>
      <c r="H284" s="302">
        <v>604.93333333333328</v>
      </c>
      <c r="I284" s="302">
        <v>616.26666666666654</v>
      </c>
      <c r="J284" s="302">
        <v>630.5333333333333</v>
      </c>
      <c r="K284" s="301">
        <v>602</v>
      </c>
      <c r="L284" s="301">
        <v>576.4</v>
      </c>
      <c r="M284" s="301">
        <v>3.5043000000000002</v>
      </c>
      <c r="N284" s="1"/>
      <c r="O284" s="1"/>
    </row>
    <row r="285" spans="1:15" ht="12.75" customHeight="1">
      <c r="A285" s="30">
        <v>275</v>
      </c>
      <c r="B285" s="311" t="s">
        <v>430</v>
      </c>
      <c r="C285" s="301">
        <v>215.65</v>
      </c>
      <c r="D285" s="302">
        <v>217.08333333333334</v>
      </c>
      <c r="E285" s="302">
        <v>212.76666666666668</v>
      </c>
      <c r="F285" s="302">
        <v>209.88333333333333</v>
      </c>
      <c r="G285" s="302">
        <v>205.56666666666666</v>
      </c>
      <c r="H285" s="302">
        <v>219.9666666666667</v>
      </c>
      <c r="I285" s="302">
        <v>224.28333333333336</v>
      </c>
      <c r="J285" s="302">
        <v>227.16666666666671</v>
      </c>
      <c r="K285" s="301">
        <v>221.4</v>
      </c>
      <c r="L285" s="301">
        <v>214.2</v>
      </c>
      <c r="M285" s="301">
        <v>2.80951</v>
      </c>
      <c r="N285" s="1"/>
      <c r="O285" s="1"/>
    </row>
    <row r="286" spans="1:15" ht="12.75" customHeight="1">
      <c r="A286" s="30">
        <v>276</v>
      </c>
      <c r="B286" s="311" t="s">
        <v>431</v>
      </c>
      <c r="C286" s="301">
        <v>1387.25</v>
      </c>
      <c r="D286" s="302">
        <v>1393.75</v>
      </c>
      <c r="E286" s="302">
        <v>1371.5</v>
      </c>
      <c r="F286" s="302">
        <v>1355.75</v>
      </c>
      <c r="G286" s="302">
        <v>1333.5</v>
      </c>
      <c r="H286" s="302">
        <v>1409.5</v>
      </c>
      <c r="I286" s="302">
        <v>1431.75</v>
      </c>
      <c r="J286" s="302">
        <v>1447.5</v>
      </c>
      <c r="K286" s="301">
        <v>1416</v>
      </c>
      <c r="L286" s="301">
        <v>1378</v>
      </c>
      <c r="M286" s="301">
        <v>7.2969999999999993E-2</v>
      </c>
      <c r="N286" s="1"/>
      <c r="O286" s="1"/>
    </row>
    <row r="287" spans="1:15" ht="12.75" customHeight="1">
      <c r="A287" s="30">
        <v>277</v>
      </c>
      <c r="B287" s="311" t="s">
        <v>436</v>
      </c>
      <c r="C287" s="301">
        <v>566.6</v>
      </c>
      <c r="D287" s="302">
        <v>568.36666666666667</v>
      </c>
      <c r="E287" s="302">
        <v>563.23333333333335</v>
      </c>
      <c r="F287" s="302">
        <v>559.86666666666667</v>
      </c>
      <c r="G287" s="302">
        <v>554.73333333333335</v>
      </c>
      <c r="H287" s="302">
        <v>571.73333333333335</v>
      </c>
      <c r="I287" s="302">
        <v>576.86666666666679</v>
      </c>
      <c r="J287" s="302">
        <v>580.23333333333335</v>
      </c>
      <c r="K287" s="301">
        <v>573.5</v>
      </c>
      <c r="L287" s="301">
        <v>565</v>
      </c>
      <c r="M287" s="301">
        <v>0.20541999999999999</v>
      </c>
      <c r="N287" s="1"/>
      <c r="O287" s="1"/>
    </row>
    <row r="288" spans="1:15" ht="12.75" customHeight="1">
      <c r="A288" s="30">
        <v>278</v>
      </c>
      <c r="B288" s="311" t="s">
        <v>142</v>
      </c>
      <c r="C288" s="301">
        <v>76.25</v>
      </c>
      <c r="D288" s="302">
        <v>75.88333333333334</v>
      </c>
      <c r="E288" s="302">
        <v>75.26666666666668</v>
      </c>
      <c r="F288" s="302">
        <v>74.283333333333346</v>
      </c>
      <c r="G288" s="302">
        <v>73.666666666666686</v>
      </c>
      <c r="H288" s="302">
        <v>76.866666666666674</v>
      </c>
      <c r="I288" s="302">
        <v>77.48333333333332</v>
      </c>
      <c r="J288" s="302">
        <v>78.466666666666669</v>
      </c>
      <c r="K288" s="301">
        <v>76.5</v>
      </c>
      <c r="L288" s="301">
        <v>74.900000000000006</v>
      </c>
      <c r="M288" s="301">
        <v>41.791200000000003</v>
      </c>
      <c r="N288" s="1"/>
      <c r="O288" s="1"/>
    </row>
    <row r="289" spans="1:15" ht="12.75" customHeight="1">
      <c r="A289" s="30">
        <v>279</v>
      </c>
      <c r="B289" s="311" t="s">
        <v>143</v>
      </c>
      <c r="C289" s="301">
        <v>2116.1</v>
      </c>
      <c r="D289" s="302">
        <v>2133.3833333333337</v>
      </c>
      <c r="E289" s="302">
        <v>2088.7666666666673</v>
      </c>
      <c r="F289" s="302">
        <v>2061.4333333333338</v>
      </c>
      <c r="G289" s="302">
        <v>2016.8166666666675</v>
      </c>
      <c r="H289" s="302">
        <v>2160.7166666666672</v>
      </c>
      <c r="I289" s="302">
        <v>2205.333333333333</v>
      </c>
      <c r="J289" s="302">
        <v>2232.666666666667</v>
      </c>
      <c r="K289" s="301">
        <v>2178</v>
      </c>
      <c r="L289" s="301">
        <v>2106.0500000000002</v>
      </c>
      <c r="M289" s="301">
        <v>2.0551599999999999</v>
      </c>
      <c r="N289" s="1"/>
      <c r="O289" s="1"/>
    </row>
    <row r="290" spans="1:15" ht="12.75" customHeight="1">
      <c r="A290" s="30">
        <v>280</v>
      </c>
      <c r="B290" s="311" t="s">
        <v>438</v>
      </c>
      <c r="C290" s="301">
        <v>261.3</v>
      </c>
      <c r="D290" s="302">
        <v>261.91666666666669</v>
      </c>
      <c r="E290" s="302">
        <v>259.38333333333338</v>
      </c>
      <c r="F290" s="302">
        <v>257.4666666666667</v>
      </c>
      <c r="G290" s="302">
        <v>254.93333333333339</v>
      </c>
      <c r="H290" s="302">
        <v>263.83333333333337</v>
      </c>
      <c r="I290" s="302">
        <v>266.36666666666667</v>
      </c>
      <c r="J290" s="302">
        <v>268.28333333333336</v>
      </c>
      <c r="K290" s="301">
        <v>264.45</v>
      </c>
      <c r="L290" s="301">
        <v>260</v>
      </c>
      <c r="M290" s="301">
        <v>0.66666000000000003</v>
      </c>
      <c r="N290" s="1"/>
      <c r="O290" s="1"/>
    </row>
    <row r="291" spans="1:15" ht="12.75" customHeight="1">
      <c r="A291" s="30">
        <v>281</v>
      </c>
      <c r="B291" s="311" t="s">
        <v>267</v>
      </c>
      <c r="C291" s="301">
        <v>543.95000000000005</v>
      </c>
      <c r="D291" s="302">
        <v>543.13333333333333</v>
      </c>
      <c r="E291" s="302">
        <v>534.4666666666667</v>
      </c>
      <c r="F291" s="302">
        <v>524.98333333333335</v>
      </c>
      <c r="G291" s="302">
        <v>516.31666666666672</v>
      </c>
      <c r="H291" s="302">
        <v>552.61666666666667</v>
      </c>
      <c r="I291" s="302">
        <v>561.28333333333342</v>
      </c>
      <c r="J291" s="302">
        <v>570.76666666666665</v>
      </c>
      <c r="K291" s="301">
        <v>551.79999999999995</v>
      </c>
      <c r="L291" s="301">
        <v>533.65</v>
      </c>
      <c r="M291" s="301">
        <v>8.1636799999999994</v>
      </c>
      <c r="N291" s="1"/>
      <c r="O291" s="1"/>
    </row>
    <row r="292" spans="1:15" ht="12.75" customHeight="1">
      <c r="A292" s="30">
        <v>282</v>
      </c>
      <c r="B292" s="311" t="s">
        <v>439</v>
      </c>
      <c r="C292" s="301">
        <v>9215.4</v>
      </c>
      <c r="D292" s="302">
        <v>9195.4</v>
      </c>
      <c r="E292" s="302">
        <v>9113.65</v>
      </c>
      <c r="F292" s="302">
        <v>9011.9</v>
      </c>
      <c r="G292" s="302">
        <v>8930.15</v>
      </c>
      <c r="H292" s="302">
        <v>9297.15</v>
      </c>
      <c r="I292" s="302">
        <v>9378.9</v>
      </c>
      <c r="J292" s="302">
        <v>9480.65</v>
      </c>
      <c r="K292" s="301">
        <v>9277.15</v>
      </c>
      <c r="L292" s="301">
        <v>9093.65</v>
      </c>
      <c r="M292" s="301">
        <v>1.5010000000000001E-2</v>
      </c>
      <c r="N292" s="1"/>
      <c r="O292" s="1"/>
    </row>
    <row r="293" spans="1:15" ht="12.75" customHeight="1">
      <c r="A293" s="30">
        <v>283</v>
      </c>
      <c r="B293" s="311" t="s">
        <v>440</v>
      </c>
      <c r="C293" s="301">
        <v>67.650000000000006</v>
      </c>
      <c r="D293" s="302">
        <v>67.05</v>
      </c>
      <c r="E293" s="302">
        <v>65.75</v>
      </c>
      <c r="F293" s="302">
        <v>63.850000000000009</v>
      </c>
      <c r="G293" s="302">
        <v>62.550000000000011</v>
      </c>
      <c r="H293" s="302">
        <v>68.949999999999989</v>
      </c>
      <c r="I293" s="302">
        <v>70.249999999999972</v>
      </c>
      <c r="J293" s="302">
        <v>72.149999999999977</v>
      </c>
      <c r="K293" s="301">
        <v>68.349999999999994</v>
      </c>
      <c r="L293" s="301">
        <v>65.150000000000006</v>
      </c>
      <c r="M293" s="301">
        <v>33.756349999999998</v>
      </c>
      <c r="N293" s="1"/>
      <c r="O293" s="1"/>
    </row>
    <row r="294" spans="1:15" ht="12.75" customHeight="1">
      <c r="A294" s="30">
        <v>284</v>
      </c>
      <c r="B294" s="311" t="s">
        <v>144</v>
      </c>
      <c r="C294" s="301">
        <v>358.5</v>
      </c>
      <c r="D294" s="302">
        <v>361.5</v>
      </c>
      <c r="E294" s="302">
        <v>352.45</v>
      </c>
      <c r="F294" s="302">
        <v>346.4</v>
      </c>
      <c r="G294" s="302">
        <v>337.34999999999997</v>
      </c>
      <c r="H294" s="302">
        <v>367.55</v>
      </c>
      <c r="I294" s="302">
        <v>376.59999999999997</v>
      </c>
      <c r="J294" s="302">
        <v>382.65000000000003</v>
      </c>
      <c r="K294" s="301">
        <v>370.55</v>
      </c>
      <c r="L294" s="301">
        <v>355.45</v>
      </c>
      <c r="M294" s="301">
        <v>36.928240000000002</v>
      </c>
      <c r="N294" s="1"/>
      <c r="O294" s="1"/>
    </row>
    <row r="295" spans="1:15" ht="12.75" customHeight="1">
      <c r="A295" s="30">
        <v>285</v>
      </c>
      <c r="B295" s="311" t="s">
        <v>441</v>
      </c>
      <c r="C295" s="301">
        <v>3020.35</v>
      </c>
      <c r="D295" s="302">
        <v>3013.4500000000003</v>
      </c>
      <c r="E295" s="302">
        <v>2981.9000000000005</v>
      </c>
      <c r="F295" s="302">
        <v>2943.4500000000003</v>
      </c>
      <c r="G295" s="302">
        <v>2911.9000000000005</v>
      </c>
      <c r="H295" s="302">
        <v>3051.9000000000005</v>
      </c>
      <c r="I295" s="302">
        <v>3083.4500000000007</v>
      </c>
      <c r="J295" s="302">
        <v>3121.9000000000005</v>
      </c>
      <c r="K295" s="301">
        <v>3045</v>
      </c>
      <c r="L295" s="301">
        <v>2975</v>
      </c>
      <c r="M295" s="301">
        <v>0.28606999999999999</v>
      </c>
      <c r="N295" s="1"/>
      <c r="O295" s="1"/>
    </row>
    <row r="296" spans="1:15" ht="12.75" customHeight="1">
      <c r="A296" s="30">
        <v>286</v>
      </c>
      <c r="B296" s="311" t="s">
        <v>837</v>
      </c>
      <c r="C296" s="301">
        <v>1046.5</v>
      </c>
      <c r="D296" s="302">
        <v>1049.5166666666667</v>
      </c>
      <c r="E296" s="302">
        <v>1032.0333333333333</v>
      </c>
      <c r="F296" s="302">
        <v>1017.5666666666666</v>
      </c>
      <c r="G296" s="302">
        <v>1000.0833333333333</v>
      </c>
      <c r="H296" s="302">
        <v>1063.9833333333333</v>
      </c>
      <c r="I296" s="302">
        <v>1081.4666666666665</v>
      </c>
      <c r="J296" s="302">
        <v>1095.9333333333334</v>
      </c>
      <c r="K296" s="301">
        <v>1067</v>
      </c>
      <c r="L296" s="301">
        <v>1035.05</v>
      </c>
      <c r="M296" s="301">
        <v>2.50021</v>
      </c>
      <c r="N296" s="1"/>
      <c r="O296" s="1"/>
    </row>
    <row r="297" spans="1:15" ht="12.75" customHeight="1">
      <c r="A297" s="30">
        <v>287</v>
      </c>
      <c r="B297" s="311" t="s">
        <v>145</v>
      </c>
      <c r="C297" s="301">
        <v>1589.45</v>
      </c>
      <c r="D297" s="302">
        <v>1604.6500000000003</v>
      </c>
      <c r="E297" s="302">
        <v>1570.9000000000005</v>
      </c>
      <c r="F297" s="302">
        <v>1552.3500000000001</v>
      </c>
      <c r="G297" s="302">
        <v>1518.6000000000004</v>
      </c>
      <c r="H297" s="302">
        <v>1623.2000000000007</v>
      </c>
      <c r="I297" s="302">
        <v>1656.9500000000003</v>
      </c>
      <c r="J297" s="302">
        <v>1675.5000000000009</v>
      </c>
      <c r="K297" s="301">
        <v>1638.4</v>
      </c>
      <c r="L297" s="301">
        <v>1586.1</v>
      </c>
      <c r="M297" s="301">
        <v>21.574909999999999</v>
      </c>
      <c r="N297" s="1"/>
      <c r="O297" s="1"/>
    </row>
    <row r="298" spans="1:15" ht="12.75" customHeight="1">
      <c r="A298" s="30">
        <v>288</v>
      </c>
      <c r="B298" s="311" t="s">
        <v>146</v>
      </c>
      <c r="C298" s="301">
        <v>4266.7</v>
      </c>
      <c r="D298" s="302">
        <v>4274.8666666666659</v>
      </c>
      <c r="E298" s="302">
        <v>4221.8333333333321</v>
      </c>
      <c r="F298" s="302">
        <v>4176.9666666666662</v>
      </c>
      <c r="G298" s="302">
        <v>4123.9333333333325</v>
      </c>
      <c r="H298" s="302">
        <v>4319.7333333333318</v>
      </c>
      <c r="I298" s="302">
        <v>4372.7666666666664</v>
      </c>
      <c r="J298" s="302">
        <v>4417.6333333333314</v>
      </c>
      <c r="K298" s="301">
        <v>4327.8999999999996</v>
      </c>
      <c r="L298" s="301">
        <v>4230</v>
      </c>
      <c r="M298" s="301">
        <v>2.1860400000000002</v>
      </c>
      <c r="N298" s="1"/>
      <c r="O298" s="1"/>
    </row>
    <row r="299" spans="1:15" ht="12.75" customHeight="1">
      <c r="A299" s="30">
        <v>289</v>
      </c>
      <c r="B299" s="311" t="s">
        <v>147</v>
      </c>
      <c r="C299" s="301">
        <v>3444.5</v>
      </c>
      <c r="D299" s="302">
        <v>3464.9666666666667</v>
      </c>
      <c r="E299" s="302">
        <v>3404.9333333333334</v>
      </c>
      <c r="F299" s="302">
        <v>3365.3666666666668</v>
      </c>
      <c r="G299" s="302">
        <v>3305.3333333333335</v>
      </c>
      <c r="H299" s="302">
        <v>3504.5333333333333</v>
      </c>
      <c r="I299" s="302">
        <v>3564.5666666666671</v>
      </c>
      <c r="J299" s="302">
        <v>3604.1333333333332</v>
      </c>
      <c r="K299" s="301">
        <v>3525</v>
      </c>
      <c r="L299" s="301">
        <v>3425.4</v>
      </c>
      <c r="M299" s="301">
        <v>2.4375100000000001</v>
      </c>
      <c r="N299" s="1"/>
      <c r="O299" s="1"/>
    </row>
    <row r="300" spans="1:15" ht="12.75" customHeight="1">
      <c r="A300" s="30">
        <v>290</v>
      </c>
      <c r="B300" s="311" t="s">
        <v>148</v>
      </c>
      <c r="C300" s="301">
        <v>609.65</v>
      </c>
      <c r="D300" s="302">
        <v>606.23333333333335</v>
      </c>
      <c r="E300" s="302">
        <v>601.4666666666667</v>
      </c>
      <c r="F300" s="302">
        <v>593.2833333333333</v>
      </c>
      <c r="G300" s="302">
        <v>588.51666666666665</v>
      </c>
      <c r="H300" s="302">
        <v>614.41666666666674</v>
      </c>
      <c r="I300" s="302">
        <v>619.18333333333339</v>
      </c>
      <c r="J300" s="302">
        <v>627.36666666666679</v>
      </c>
      <c r="K300" s="301">
        <v>611</v>
      </c>
      <c r="L300" s="301">
        <v>598.04999999999995</v>
      </c>
      <c r="M300" s="301">
        <v>8.6432099999999998</v>
      </c>
      <c r="N300" s="1"/>
      <c r="O300" s="1"/>
    </row>
    <row r="301" spans="1:15" ht="12.75" customHeight="1">
      <c r="A301" s="30">
        <v>291</v>
      </c>
      <c r="B301" s="311" t="s">
        <v>442</v>
      </c>
      <c r="C301" s="301">
        <v>1945.1</v>
      </c>
      <c r="D301" s="302">
        <v>1956.7</v>
      </c>
      <c r="E301" s="302">
        <v>1928.4</v>
      </c>
      <c r="F301" s="302">
        <v>1911.7</v>
      </c>
      <c r="G301" s="302">
        <v>1883.4</v>
      </c>
      <c r="H301" s="302">
        <v>1973.4</v>
      </c>
      <c r="I301" s="302">
        <v>2001.6999999999998</v>
      </c>
      <c r="J301" s="302">
        <v>2018.4</v>
      </c>
      <c r="K301" s="301">
        <v>1985</v>
      </c>
      <c r="L301" s="301">
        <v>1940</v>
      </c>
      <c r="M301" s="301">
        <v>0.36287000000000003</v>
      </c>
      <c r="N301" s="1"/>
      <c r="O301" s="1"/>
    </row>
    <row r="302" spans="1:15" ht="12.75" customHeight="1">
      <c r="A302" s="30">
        <v>292</v>
      </c>
      <c r="B302" s="311" t="s">
        <v>838</v>
      </c>
      <c r="C302" s="301">
        <v>344.05</v>
      </c>
      <c r="D302" s="302">
        <v>346.09999999999997</v>
      </c>
      <c r="E302" s="302">
        <v>339.24999999999994</v>
      </c>
      <c r="F302" s="302">
        <v>334.45</v>
      </c>
      <c r="G302" s="302">
        <v>327.59999999999997</v>
      </c>
      <c r="H302" s="302">
        <v>350.89999999999992</v>
      </c>
      <c r="I302" s="302">
        <v>357.74999999999994</v>
      </c>
      <c r="J302" s="302">
        <v>362.5499999999999</v>
      </c>
      <c r="K302" s="301">
        <v>352.95</v>
      </c>
      <c r="L302" s="301">
        <v>341.3</v>
      </c>
      <c r="M302" s="301">
        <v>4.3569699999999996</v>
      </c>
      <c r="N302" s="1"/>
      <c r="O302" s="1"/>
    </row>
    <row r="303" spans="1:15" ht="12.75" customHeight="1">
      <c r="A303" s="30">
        <v>293</v>
      </c>
      <c r="B303" s="311" t="s">
        <v>149</v>
      </c>
      <c r="C303" s="301">
        <v>1042.55</v>
      </c>
      <c r="D303" s="302">
        <v>1035.2166666666667</v>
      </c>
      <c r="E303" s="302">
        <v>1025.4333333333334</v>
      </c>
      <c r="F303" s="302">
        <v>1008.3166666666667</v>
      </c>
      <c r="G303" s="302">
        <v>998.53333333333342</v>
      </c>
      <c r="H303" s="302">
        <v>1052.3333333333335</v>
      </c>
      <c r="I303" s="302">
        <v>1062.1166666666668</v>
      </c>
      <c r="J303" s="302">
        <v>1079.2333333333333</v>
      </c>
      <c r="K303" s="301">
        <v>1045</v>
      </c>
      <c r="L303" s="301">
        <v>1018.1</v>
      </c>
      <c r="M303" s="301">
        <v>21.628609999999998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183.8</v>
      </c>
      <c r="D304" s="302">
        <v>184.95000000000002</v>
      </c>
      <c r="E304" s="302">
        <v>180.70000000000005</v>
      </c>
      <c r="F304" s="302">
        <v>177.60000000000002</v>
      </c>
      <c r="G304" s="302">
        <v>173.35000000000005</v>
      </c>
      <c r="H304" s="302">
        <v>188.05000000000004</v>
      </c>
      <c r="I304" s="302">
        <v>192.29999999999998</v>
      </c>
      <c r="J304" s="302">
        <v>195.40000000000003</v>
      </c>
      <c r="K304" s="301">
        <v>189.2</v>
      </c>
      <c r="L304" s="301">
        <v>181.85</v>
      </c>
      <c r="M304" s="301">
        <v>24.77693</v>
      </c>
      <c r="N304" s="1"/>
      <c r="O304" s="1"/>
    </row>
    <row r="305" spans="1:15" ht="12.75" customHeight="1">
      <c r="A305" s="30">
        <v>295</v>
      </c>
      <c r="B305" s="311" t="s">
        <v>316</v>
      </c>
      <c r="C305" s="301">
        <v>16.55</v>
      </c>
      <c r="D305" s="302">
        <v>16.650000000000002</v>
      </c>
      <c r="E305" s="302">
        <v>16.350000000000005</v>
      </c>
      <c r="F305" s="302">
        <v>16.150000000000002</v>
      </c>
      <c r="G305" s="302">
        <v>15.850000000000005</v>
      </c>
      <c r="H305" s="302">
        <v>16.850000000000005</v>
      </c>
      <c r="I305" s="302">
        <v>17.150000000000002</v>
      </c>
      <c r="J305" s="302">
        <v>17.350000000000005</v>
      </c>
      <c r="K305" s="301">
        <v>16.95</v>
      </c>
      <c r="L305" s="301">
        <v>16.45</v>
      </c>
      <c r="M305" s="301">
        <v>16.348780000000001</v>
      </c>
      <c r="N305" s="1"/>
      <c r="O305" s="1"/>
    </row>
    <row r="306" spans="1:15" ht="12.75" customHeight="1">
      <c r="A306" s="30">
        <v>296</v>
      </c>
      <c r="B306" s="311" t="s">
        <v>445</v>
      </c>
      <c r="C306" s="301">
        <v>199</v>
      </c>
      <c r="D306" s="302">
        <v>197.70000000000002</v>
      </c>
      <c r="E306" s="302">
        <v>193.80000000000004</v>
      </c>
      <c r="F306" s="302">
        <v>188.60000000000002</v>
      </c>
      <c r="G306" s="302">
        <v>184.70000000000005</v>
      </c>
      <c r="H306" s="302">
        <v>202.90000000000003</v>
      </c>
      <c r="I306" s="302">
        <v>206.8</v>
      </c>
      <c r="J306" s="302">
        <v>212.00000000000003</v>
      </c>
      <c r="K306" s="301">
        <v>201.6</v>
      </c>
      <c r="L306" s="301">
        <v>192.5</v>
      </c>
      <c r="M306" s="301">
        <v>9.0750799999999998</v>
      </c>
      <c r="N306" s="1"/>
      <c r="O306" s="1"/>
    </row>
    <row r="307" spans="1:15" ht="12.75" customHeight="1">
      <c r="A307" s="30">
        <v>297</v>
      </c>
      <c r="B307" s="311" t="s">
        <v>447</v>
      </c>
      <c r="C307" s="301">
        <v>465.25</v>
      </c>
      <c r="D307" s="302">
        <v>465.08333333333331</v>
      </c>
      <c r="E307" s="302">
        <v>460.16666666666663</v>
      </c>
      <c r="F307" s="302">
        <v>455.08333333333331</v>
      </c>
      <c r="G307" s="302">
        <v>450.16666666666663</v>
      </c>
      <c r="H307" s="302">
        <v>470.16666666666663</v>
      </c>
      <c r="I307" s="302">
        <v>475.08333333333326</v>
      </c>
      <c r="J307" s="302">
        <v>480.16666666666663</v>
      </c>
      <c r="K307" s="301">
        <v>470</v>
      </c>
      <c r="L307" s="301">
        <v>460</v>
      </c>
      <c r="M307" s="301">
        <v>0.27514</v>
      </c>
      <c r="N307" s="1"/>
      <c r="O307" s="1"/>
    </row>
    <row r="308" spans="1:15" ht="12.75" customHeight="1">
      <c r="A308" s="30">
        <v>298</v>
      </c>
      <c r="B308" s="311" t="s">
        <v>151</v>
      </c>
      <c r="C308" s="301">
        <v>94.55</v>
      </c>
      <c r="D308" s="302">
        <v>94.083333333333329</v>
      </c>
      <c r="E308" s="302">
        <v>93.216666666666654</v>
      </c>
      <c r="F308" s="302">
        <v>91.883333333333326</v>
      </c>
      <c r="G308" s="302">
        <v>91.016666666666652</v>
      </c>
      <c r="H308" s="302">
        <v>95.416666666666657</v>
      </c>
      <c r="I308" s="302">
        <v>96.283333333333331</v>
      </c>
      <c r="J308" s="302">
        <v>97.61666666666666</v>
      </c>
      <c r="K308" s="301">
        <v>94.95</v>
      </c>
      <c r="L308" s="301">
        <v>92.75</v>
      </c>
      <c r="M308" s="301">
        <v>34.664589999999997</v>
      </c>
      <c r="N308" s="1"/>
      <c r="O308" s="1"/>
    </row>
    <row r="309" spans="1:15" ht="12.75" customHeight="1">
      <c r="A309" s="30">
        <v>299</v>
      </c>
      <c r="B309" s="311" t="s">
        <v>152</v>
      </c>
      <c r="C309" s="301">
        <v>498.9</v>
      </c>
      <c r="D309" s="302">
        <v>500.56666666666666</v>
      </c>
      <c r="E309" s="302">
        <v>492.13333333333333</v>
      </c>
      <c r="F309" s="302">
        <v>485.36666666666667</v>
      </c>
      <c r="G309" s="302">
        <v>476.93333333333334</v>
      </c>
      <c r="H309" s="302">
        <v>507.33333333333331</v>
      </c>
      <c r="I309" s="302">
        <v>515.76666666666665</v>
      </c>
      <c r="J309" s="302">
        <v>522.5333333333333</v>
      </c>
      <c r="K309" s="301">
        <v>509</v>
      </c>
      <c r="L309" s="301">
        <v>493.8</v>
      </c>
      <c r="M309" s="301">
        <v>10.845800000000001</v>
      </c>
      <c r="N309" s="1"/>
      <c r="O309" s="1"/>
    </row>
    <row r="310" spans="1:15" ht="12.75" customHeight="1">
      <c r="A310" s="30">
        <v>300</v>
      </c>
      <c r="B310" s="311" t="s">
        <v>153</v>
      </c>
      <c r="C310" s="301">
        <v>7809.4</v>
      </c>
      <c r="D310" s="302">
        <v>7728.1333333333341</v>
      </c>
      <c r="E310" s="302">
        <v>7636.2666666666682</v>
      </c>
      <c r="F310" s="302">
        <v>7463.1333333333341</v>
      </c>
      <c r="G310" s="302">
        <v>7371.2666666666682</v>
      </c>
      <c r="H310" s="302">
        <v>7901.2666666666682</v>
      </c>
      <c r="I310" s="302">
        <v>7993.133333333335</v>
      </c>
      <c r="J310" s="302">
        <v>8166.2666666666682</v>
      </c>
      <c r="K310" s="301">
        <v>7820</v>
      </c>
      <c r="L310" s="301">
        <v>7555</v>
      </c>
      <c r="M310" s="301">
        <v>9.9119200000000003</v>
      </c>
      <c r="N310" s="1"/>
      <c r="O310" s="1"/>
    </row>
    <row r="311" spans="1:15" ht="12.75" customHeight="1">
      <c r="A311" s="30">
        <v>301</v>
      </c>
      <c r="B311" s="311" t="s">
        <v>839</v>
      </c>
      <c r="C311" s="301">
        <v>2579.5500000000002</v>
      </c>
      <c r="D311" s="302">
        <v>2609.6166666666668</v>
      </c>
      <c r="E311" s="302">
        <v>2522.9333333333334</v>
      </c>
      <c r="F311" s="302">
        <v>2466.3166666666666</v>
      </c>
      <c r="G311" s="302">
        <v>2379.6333333333332</v>
      </c>
      <c r="H311" s="302">
        <v>2666.2333333333336</v>
      </c>
      <c r="I311" s="302">
        <v>2752.916666666667</v>
      </c>
      <c r="J311" s="302">
        <v>2809.5333333333338</v>
      </c>
      <c r="K311" s="301">
        <v>2696.3</v>
      </c>
      <c r="L311" s="301">
        <v>2553</v>
      </c>
      <c r="M311" s="301">
        <v>1.08866</v>
      </c>
      <c r="N311" s="1"/>
      <c r="O311" s="1"/>
    </row>
    <row r="312" spans="1:15" ht="12.75" customHeight="1">
      <c r="A312" s="30">
        <v>302</v>
      </c>
      <c r="B312" s="311" t="s">
        <v>449</v>
      </c>
      <c r="C312" s="301">
        <v>367.25</v>
      </c>
      <c r="D312" s="302">
        <v>363.7</v>
      </c>
      <c r="E312" s="302">
        <v>357.54999999999995</v>
      </c>
      <c r="F312" s="302">
        <v>347.84999999999997</v>
      </c>
      <c r="G312" s="302">
        <v>341.69999999999993</v>
      </c>
      <c r="H312" s="302">
        <v>373.4</v>
      </c>
      <c r="I312" s="302">
        <v>379.54999999999995</v>
      </c>
      <c r="J312" s="302">
        <v>389.25</v>
      </c>
      <c r="K312" s="301">
        <v>369.85</v>
      </c>
      <c r="L312" s="301">
        <v>354</v>
      </c>
      <c r="M312" s="301">
        <v>7.3512899999999997</v>
      </c>
      <c r="N312" s="1"/>
      <c r="O312" s="1"/>
    </row>
    <row r="313" spans="1:15" ht="12.75" customHeight="1">
      <c r="A313" s="30">
        <v>303</v>
      </c>
      <c r="B313" s="311" t="s">
        <v>450</v>
      </c>
      <c r="C313" s="301">
        <v>275.7</v>
      </c>
      <c r="D313" s="302">
        <v>277.78333333333336</v>
      </c>
      <c r="E313" s="302">
        <v>272.06666666666672</v>
      </c>
      <c r="F313" s="302">
        <v>268.43333333333334</v>
      </c>
      <c r="G313" s="302">
        <v>262.7166666666667</v>
      </c>
      <c r="H313" s="302">
        <v>281.41666666666674</v>
      </c>
      <c r="I313" s="302">
        <v>287.13333333333333</v>
      </c>
      <c r="J313" s="302">
        <v>290.76666666666677</v>
      </c>
      <c r="K313" s="301">
        <v>283.5</v>
      </c>
      <c r="L313" s="301">
        <v>274.14999999999998</v>
      </c>
      <c r="M313" s="301">
        <v>4.3850899999999999</v>
      </c>
      <c r="N313" s="1"/>
      <c r="O313" s="1"/>
    </row>
    <row r="314" spans="1:15" ht="12.75" customHeight="1">
      <c r="A314" s="30">
        <v>304</v>
      </c>
      <c r="B314" s="311" t="s">
        <v>154</v>
      </c>
      <c r="C314" s="301">
        <v>790.1</v>
      </c>
      <c r="D314" s="302">
        <v>791.66666666666663</v>
      </c>
      <c r="E314" s="302">
        <v>781.48333333333323</v>
      </c>
      <c r="F314" s="302">
        <v>772.86666666666656</v>
      </c>
      <c r="G314" s="302">
        <v>762.68333333333317</v>
      </c>
      <c r="H314" s="302">
        <v>800.2833333333333</v>
      </c>
      <c r="I314" s="302">
        <v>810.4666666666667</v>
      </c>
      <c r="J314" s="302">
        <v>819.08333333333337</v>
      </c>
      <c r="K314" s="301">
        <v>801.85</v>
      </c>
      <c r="L314" s="301">
        <v>783.05</v>
      </c>
      <c r="M314" s="301">
        <v>6.5587299999999997</v>
      </c>
      <c r="N314" s="1"/>
      <c r="O314" s="1"/>
    </row>
    <row r="315" spans="1:15" ht="12.75" customHeight="1">
      <c r="A315" s="30">
        <v>305</v>
      </c>
      <c r="B315" s="311" t="s">
        <v>455</v>
      </c>
      <c r="C315" s="301">
        <v>1308.95</v>
      </c>
      <c r="D315" s="302">
        <v>1312.9833333333333</v>
      </c>
      <c r="E315" s="302">
        <v>1294.2666666666667</v>
      </c>
      <c r="F315" s="302">
        <v>1279.5833333333333</v>
      </c>
      <c r="G315" s="302">
        <v>1260.8666666666666</v>
      </c>
      <c r="H315" s="302">
        <v>1327.6666666666667</v>
      </c>
      <c r="I315" s="302">
        <v>1346.3833333333334</v>
      </c>
      <c r="J315" s="302">
        <v>1361.0666666666668</v>
      </c>
      <c r="K315" s="301">
        <v>1331.7</v>
      </c>
      <c r="L315" s="301">
        <v>1298.3</v>
      </c>
      <c r="M315" s="301">
        <v>1.05244</v>
      </c>
      <c r="N315" s="1"/>
      <c r="O315" s="1"/>
    </row>
    <row r="316" spans="1:15" ht="12.75" customHeight="1">
      <c r="A316" s="30">
        <v>306</v>
      </c>
      <c r="B316" s="311" t="s">
        <v>155</v>
      </c>
      <c r="C316" s="301">
        <v>1593.65</v>
      </c>
      <c r="D316" s="302">
        <v>1601.55</v>
      </c>
      <c r="E316" s="302">
        <v>1564.1</v>
      </c>
      <c r="F316" s="302">
        <v>1534.55</v>
      </c>
      <c r="G316" s="302">
        <v>1497.1</v>
      </c>
      <c r="H316" s="302">
        <v>1631.1</v>
      </c>
      <c r="I316" s="302">
        <v>1668.5500000000002</v>
      </c>
      <c r="J316" s="302">
        <v>1698.1</v>
      </c>
      <c r="K316" s="301">
        <v>1639</v>
      </c>
      <c r="L316" s="301">
        <v>1572</v>
      </c>
      <c r="M316" s="301">
        <v>5.5216700000000003</v>
      </c>
      <c r="N316" s="1"/>
      <c r="O316" s="1"/>
    </row>
    <row r="317" spans="1:15" ht="12.75" customHeight="1">
      <c r="A317" s="30">
        <v>307</v>
      </c>
      <c r="B317" s="311" t="s">
        <v>156</v>
      </c>
      <c r="C317" s="301">
        <v>810.9</v>
      </c>
      <c r="D317" s="302">
        <v>809.0333333333333</v>
      </c>
      <c r="E317" s="302">
        <v>803.86666666666656</v>
      </c>
      <c r="F317" s="302">
        <v>796.83333333333326</v>
      </c>
      <c r="G317" s="302">
        <v>791.66666666666652</v>
      </c>
      <c r="H317" s="302">
        <v>816.06666666666661</v>
      </c>
      <c r="I317" s="302">
        <v>821.23333333333335</v>
      </c>
      <c r="J317" s="302">
        <v>828.26666666666665</v>
      </c>
      <c r="K317" s="301">
        <v>814.2</v>
      </c>
      <c r="L317" s="301">
        <v>802</v>
      </c>
      <c r="M317" s="301">
        <v>3.1096599999999999</v>
      </c>
      <c r="N317" s="1"/>
      <c r="O317" s="1"/>
    </row>
    <row r="318" spans="1:15" ht="12.75" customHeight="1">
      <c r="A318" s="30">
        <v>308</v>
      </c>
      <c r="B318" s="311" t="s">
        <v>157</v>
      </c>
      <c r="C318" s="301">
        <v>761.8</v>
      </c>
      <c r="D318" s="302">
        <v>762.76666666666654</v>
      </c>
      <c r="E318" s="302">
        <v>755.1333333333331</v>
      </c>
      <c r="F318" s="302">
        <v>748.46666666666658</v>
      </c>
      <c r="G318" s="302">
        <v>740.83333333333314</v>
      </c>
      <c r="H318" s="302">
        <v>769.43333333333305</v>
      </c>
      <c r="I318" s="302">
        <v>777.06666666666649</v>
      </c>
      <c r="J318" s="302">
        <v>783.73333333333301</v>
      </c>
      <c r="K318" s="301">
        <v>770.4</v>
      </c>
      <c r="L318" s="301">
        <v>756.1</v>
      </c>
      <c r="M318" s="301">
        <v>1.68767</v>
      </c>
      <c r="N318" s="1"/>
      <c r="O318" s="1"/>
    </row>
    <row r="319" spans="1:15" ht="12.75" customHeight="1">
      <c r="A319" s="30">
        <v>309</v>
      </c>
      <c r="B319" s="311" t="s">
        <v>446</v>
      </c>
      <c r="C319" s="301">
        <v>218.25</v>
      </c>
      <c r="D319" s="302">
        <v>218.08333333333334</v>
      </c>
      <c r="E319" s="302">
        <v>216.26666666666668</v>
      </c>
      <c r="F319" s="302">
        <v>214.28333333333333</v>
      </c>
      <c r="G319" s="302">
        <v>212.46666666666667</v>
      </c>
      <c r="H319" s="302">
        <v>220.06666666666669</v>
      </c>
      <c r="I319" s="302">
        <v>221.88333333333335</v>
      </c>
      <c r="J319" s="302">
        <v>223.8666666666667</v>
      </c>
      <c r="K319" s="301">
        <v>219.9</v>
      </c>
      <c r="L319" s="301">
        <v>216.1</v>
      </c>
      <c r="M319" s="301">
        <v>2.1071499999999999</v>
      </c>
      <c r="N319" s="1"/>
      <c r="O319" s="1"/>
    </row>
    <row r="320" spans="1:15" ht="12.75" customHeight="1">
      <c r="A320" s="30">
        <v>310</v>
      </c>
      <c r="B320" s="311" t="s">
        <v>453</v>
      </c>
      <c r="C320" s="301">
        <v>171.45</v>
      </c>
      <c r="D320" s="302">
        <v>171.53333333333333</v>
      </c>
      <c r="E320" s="302">
        <v>170.01666666666665</v>
      </c>
      <c r="F320" s="302">
        <v>168.58333333333331</v>
      </c>
      <c r="G320" s="302">
        <v>167.06666666666663</v>
      </c>
      <c r="H320" s="302">
        <v>172.96666666666667</v>
      </c>
      <c r="I320" s="302">
        <v>174.48333333333338</v>
      </c>
      <c r="J320" s="302">
        <v>175.91666666666669</v>
      </c>
      <c r="K320" s="301">
        <v>173.05</v>
      </c>
      <c r="L320" s="301">
        <v>170.1</v>
      </c>
      <c r="M320" s="301">
        <v>0.91625999999999996</v>
      </c>
      <c r="N320" s="1"/>
      <c r="O320" s="1"/>
    </row>
    <row r="321" spans="1:15" ht="12.75" customHeight="1">
      <c r="A321" s="30">
        <v>311</v>
      </c>
      <c r="B321" s="311" t="s">
        <v>451</v>
      </c>
      <c r="C321" s="301">
        <v>194.6</v>
      </c>
      <c r="D321" s="302">
        <v>196.18333333333331</v>
      </c>
      <c r="E321" s="302">
        <v>191.91666666666663</v>
      </c>
      <c r="F321" s="302">
        <v>189.23333333333332</v>
      </c>
      <c r="G321" s="302">
        <v>184.96666666666664</v>
      </c>
      <c r="H321" s="302">
        <v>198.86666666666662</v>
      </c>
      <c r="I321" s="302">
        <v>203.13333333333333</v>
      </c>
      <c r="J321" s="302">
        <v>205.81666666666661</v>
      </c>
      <c r="K321" s="301">
        <v>200.45</v>
      </c>
      <c r="L321" s="301">
        <v>193.5</v>
      </c>
      <c r="M321" s="301">
        <v>7.8670400000000003</v>
      </c>
      <c r="N321" s="1"/>
      <c r="O321" s="1"/>
    </row>
    <row r="322" spans="1:15" ht="12.75" customHeight="1">
      <c r="A322" s="30">
        <v>312</v>
      </c>
      <c r="B322" s="311" t="s">
        <v>452</v>
      </c>
      <c r="C322" s="301">
        <v>864.85</v>
      </c>
      <c r="D322" s="302">
        <v>860.35</v>
      </c>
      <c r="E322" s="302">
        <v>840.7</v>
      </c>
      <c r="F322" s="302">
        <v>816.55000000000007</v>
      </c>
      <c r="G322" s="302">
        <v>796.90000000000009</v>
      </c>
      <c r="H322" s="302">
        <v>884.5</v>
      </c>
      <c r="I322" s="302">
        <v>904.14999999999986</v>
      </c>
      <c r="J322" s="302">
        <v>928.3</v>
      </c>
      <c r="K322" s="301">
        <v>880</v>
      </c>
      <c r="L322" s="301">
        <v>836.2</v>
      </c>
      <c r="M322" s="301">
        <v>3.3014100000000002</v>
      </c>
      <c r="N322" s="1"/>
      <c r="O322" s="1"/>
    </row>
    <row r="323" spans="1:15" ht="12.75" customHeight="1">
      <c r="A323" s="30">
        <v>313</v>
      </c>
      <c r="B323" s="311" t="s">
        <v>158</v>
      </c>
      <c r="C323" s="301">
        <v>3033.6</v>
      </c>
      <c r="D323" s="302">
        <v>3041.0500000000006</v>
      </c>
      <c r="E323" s="302">
        <v>3003.6000000000013</v>
      </c>
      <c r="F323" s="302">
        <v>2973.6000000000008</v>
      </c>
      <c r="G323" s="302">
        <v>2936.1500000000015</v>
      </c>
      <c r="H323" s="302">
        <v>3071.0500000000011</v>
      </c>
      <c r="I323" s="302">
        <v>3108.5000000000009</v>
      </c>
      <c r="J323" s="302">
        <v>3138.5000000000009</v>
      </c>
      <c r="K323" s="301">
        <v>3078.5</v>
      </c>
      <c r="L323" s="301">
        <v>3011.05</v>
      </c>
      <c r="M323" s="301">
        <v>3.3630900000000001</v>
      </c>
      <c r="N323" s="1"/>
      <c r="O323" s="1"/>
    </row>
    <row r="324" spans="1:15" ht="12.75" customHeight="1">
      <c r="A324" s="30">
        <v>314</v>
      </c>
      <c r="B324" s="311" t="s">
        <v>443</v>
      </c>
      <c r="C324" s="301">
        <v>40.1</v>
      </c>
      <c r="D324" s="302">
        <v>40.333333333333336</v>
      </c>
      <c r="E324" s="302">
        <v>39.766666666666673</v>
      </c>
      <c r="F324" s="302">
        <v>39.433333333333337</v>
      </c>
      <c r="G324" s="302">
        <v>38.866666666666674</v>
      </c>
      <c r="H324" s="302">
        <v>40.666666666666671</v>
      </c>
      <c r="I324" s="302">
        <v>41.233333333333334</v>
      </c>
      <c r="J324" s="302">
        <v>41.56666666666667</v>
      </c>
      <c r="K324" s="301">
        <v>40.9</v>
      </c>
      <c r="L324" s="301">
        <v>40</v>
      </c>
      <c r="M324" s="301">
        <v>6.0215899999999998</v>
      </c>
      <c r="N324" s="1"/>
      <c r="O324" s="1"/>
    </row>
    <row r="325" spans="1:15" ht="12.75" customHeight="1">
      <c r="A325" s="30">
        <v>315</v>
      </c>
      <c r="B325" s="311" t="s">
        <v>444</v>
      </c>
      <c r="C325" s="301">
        <v>156.6</v>
      </c>
      <c r="D325" s="302">
        <v>157.06666666666666</v>
      </c>
      <c r="E325" s="302">
        <v>155.78333333333333</v>
      </c>
      <c r="F325" s="302">
        <v>154.96666666666667</v>
      </c>
      <c r="G325" s="302">
        <v>153.68333333333334</v>
      </c>
      <c r="H325" s="302">
        <v>157.88333333333333</v>
      </c>
      <c r="I325" s="302">
        <v>159.16666666666663</v>
      </c>
      <c r="J325" s="302">
        <v>159.98333333333332</v>
      </c>
      <c r="K325" s="301">
        <v>158.35</v>
      </c>
      <c r="L325" s="301">
        <v>156.25</v>
      </c>
      <c r="M325" s="301">
        <v>0.90636000000000005</v>
      </c>
      <c r="N325" s="1"/>
      <c r="O325" s="1"/>
    </row>
    <row r="326" spans="1:15" ht="12.75" customHeight="1">
      <c r="A326" s="30">
        <v>316</v>
      </c>
      <c r="B326" s="311" t="s">
        <v>454</v>
      </c>
      <c r="C326" s="301">
        <v>779.65</v>
      </c>
      <c r="D326" s="302">
        <v>775.86666666666679</v>
      </c>
      <c r="E326" s="302">
        <v>769.73333333333358</v>
      </c>
      <c r="F326" s="302">
        <v>759.81666666666683</v>
      </c>
      <c r="G326" s="302">
        <v>753.68333333333362</v>
      </c>
      <c r="H326" s="302">
        <v>785.78333333333353</v>
      </c>
      <c r="I326" s="302">
        <v>791.91666666666674</v>
      </c>
      <c r="J326" s="302">
        <v>801.83333333333348</v>
      </c>
      <c r="K326" s="301">
        <v>782</v>
      </c>
      <c r="L326" s="301">
        <v>765.95</v>
      </c>
      <c r="M326" s="301">
        <v>0.24032999999999999</v>
      </c>
      <c r="N326" s="1"/>
      <c r="O326" s="1"/>
    </row>
    <row r="327" spans="1:15" ht="12.75" customHeight="1">
      <c r="A327" s="30">
        <v>317</v>
      </c>
      <c r="B327" s="311" t="s">
        <v>160</v>
      </c>
      <c r="C327" s="301">
        <v>2506.5</v>
      </c>
      <c r="D327" s="302">
        <v>2504.2166666666667</v>
      </c>
      <c r="E327" s="302">
        <v>2478.4333333333334</v>
      </c>
      <c r="F327" s="302">
        <v>2450.3666666666668</v>
      </c>
      <c r="G327" s="302">
        <v>2424.5833333333335</v>
      </c>
      <c r="H327" s="302">
        <v>2532.2833333333333</v>
      </c>
      <c r="I327" s="302">
        <v>2558.0666666666671</v>
      </c>
      <c r="J327" s="302">
        <v>2586.1333333333332</v>
      </c>
      <c r="K327" s="301">
        <v>2530</v>
      </c>
      <c r="L327" s="301">
        <v>2476.15</v>
      </c>
      <c r="M327" s="301">
        <v>1.8515999999999999</v>
      </c>
      <c r="N327" s="1"/>
      <c r="O327" s="1"/>
    </row>
    <row r="328" spans="1:15" ht="12.75" customHeight="1">
      <c r="A328" s="30">
        <v>318</v>
      </c>
      <c r="B328" s="311" t="s">
        <v>161</v>
      </c>
      <c r="C328" s="301">
        <v>71659</v>
      </c>
      <c r="D328" s="302">
        <v>72497.95</v>
      </c>
      <c r="E328" s="302">
        <v>70498.649999999994</v>
      </c>
      <c r="F328" s="302">
        <v>69338.3</v>
      </c>
      <c r="G328" s="302">
        <v>67339</v>
      </c>
      <c r="H328" s="302">
        <v>73658.299999999988</v>
      </c>
      <c r="I328" s="302">
        <v>75657.600000000006</v>
      </c>
      <c r="J328" s="302">
        <v>76817.949999999983</v>
      </c>
      <c r="K328" s="301">
        <v>74497.25</v>
      </c>
      <c r="L328" s="301">
        <v>71337.600000000006</v>
      </c>
      <c r="M328" s="301">
        <v>0.12064</v>
      </c>
      <c r="N328" s="1"/>
      <c r="O328" s="1"/>
    </row>
    <row r="329" spans="1:15" ht="12.75" customHeight="1">
      <c r="A329" s="30">
        <v>319</v>
      </c>
      <c r="B329" s="311" t="s">
        <v>448</v>
      </c>
      <c r="C329" s="301">
        <v>108.15</v>
      </c>
      <c r="D329" s="302">
        <v>104.01666666666667</v>
      </c>
      <c r="E329" s="302">
        <v>99.433333333333337</v>
      </c>
      <c r="F329" s="302">
        <v>90.716666666666669</v>
      </c>
      <c r="G329" s="302">
        <v>86.13333333333334</v>
      </c>
      <c r="H329" s="302">
        <v>112.73333333333333</v>
      </c>
      <c r="I329" s="302">
        <v>117.31666666666668</v>
      </c>
      <c r="J329" s="302">
        <v>126.03333333333333</v>
      </c>
      <c r="K329" s="301">
        <v>108.6</v>
      </c>
      <c r="L329" s="301">
        <v>95.3</v>
      </c>
      <c r="M329" s="301">
        <v>493.21987000000001</v>
      </c>
      <c r="N329" s="1"/>
      <c r="O329" s="1"/>
    </row>
    <row r="330" spans="1:15" ht="12.75" customHeight="1">
      <c r="A330" s="30">
        <v>320</v>
      </c>
      <c r="B330" s="311" t="s">
        <v>162</v>
      </c>
      <c r="C330" s="301">
        <v>1066.3</v>
      </c>
      <c r="D330" s="302">
        <v>1067.3833333333332</v>
      </c>
      <c r="E330" s="302">
        <v>1056.1166666666663</v>
      </c>
      <c r="F330" s="302">
        <v>1045.9333333333332</v>
      </c>
      <c r="G330" s="302">
        <v>1034.6666666666663</v>
      </c>
      <c r="H330" s="302">
        <v>1077.5666666666664</v>
      </c>
      <c r="I330" s="302">
        <v>1088.8333333333333</v>
      </c>
      <c r="J330" s="302">
        <v>1099.0166666666664</v>
      </c>
      <c r="K330" s="301">
        <v>1078.6500000000001</v>
      </c>
      <c r="L330" s="301">
        <v>1057.2</v>
      </c>
      <c r="M330" s="301">
        <v>4.7585899999999999</v>
      </c>
      <c r="N330" s="1"/>
      <c r="O330" s="1"/>
    </row>
    <row r="331" spans="1:15" ht="12.75" customHeight="1">
      <c r="A331" s="30">
        <v>321</v>
      </c>
      <c r="B331" s="311" t="s">
        <v>163</v>
      </c>
      <c r="C331" s="301">
        <v>276.7</v>
      </c>
      <c r="D331" s="302">
        <v>278.01666666666671</v>
      </c>
      <c r="E331" s="302">
        <v>272.03333333333342</v>
      </c>
      <c r="F331" s="302">
        <v>267.36666666666673</v>
      </c>
      <c r="G331" s="302">
        <v>261.38333333333344</v>
      </c>
      <c r="H331" s="302">
        <v>282.68333333333339</v>
      </c>
      <c r="I331" s="302">
        <v>288.66666666666663</v>
      </c>
      <c r="J331" s="302">
        <v>293.33333333333337</v>
      </c>
      <c r="K331" s="301">
        <v>284</v>
      </c>
      <c r="L331" s="301">
        <v>273.35000000000002</v>
      </c>
      <c r="M331" s="301">
        <v>5.8079599999999996</v>
      </c>
      <c r="N331" s="1"/>
      <c r="O331" s="1"/>
    </row>
    <row r="332" spans="1:15" ht="12.75" customHeight="1">
      <c r="A332" s="30">
        <v>322</v>
      </c>
      <c r="B332" s="311" t="s">
        <v>268</v>
      </c>
      <c r="C332" s="301">
        <v>691.1</v>
      </c>
      <c r="D332" s="302">
        <v>692.0333333333333</v>
      </c>
      <c r="E332" s="302">
        <v>686.06666666666661</v>
      </c>
      <c r="F332" s="302">
        <v>681.0333333333333</v>
      </c>
      <c r="G332" s="302">
        <v>675.06666666666661</v>
      </c>
      <c r="H332" s="302">
        <v>697.06666666666661</v>
      </c>
      <c r="I332" s="302">
        <v>703.0333333333333</v>
      </c>
      <c r="J332" s="302">
        <v>708.06666666666661</v>
      </c>
      <c r="K332" s="301">
        <v>698</v>
      </c>
      <c r="L332" s="301">
        <v>687</v>
      </c>
      <c r="M332" s="301">
        <v>1.0702199999999999</v>
      </c>
      <c r="N332" s="1"/>
      <c r="O332" s="1"/>
    </row>
    <row r="333" spans="1:15" ht="12.75" customHeight="1">
      <c r="A333" s="30">
        <v>323</v>
      </c>
      <c r="B333" s="311" t="s">
        <v>164</v>
      </c>
      <c r="C333" s="301">
        <v>92.55</v>
      </c>
      <c r="D333" s="302">
        <v>92.233333333333334</v>
      </c>
      <c r="E333" s="302">
        <v>91.416666666666671</v>
      </c>
      <c r="F333" s="302">
        <v>90.283333333333331</v>
      </c>
      <c r="G333" s="302">
        <v>89.466666666666669</v>
      </c>
      <c r="H333" s="302">
        <v>93.366666666666674</v>
      </c>
      <c r="I333" s="302">
        <v>94.183333333333337</v>
      </c>
      <c r="J333" s="302">
        <v>95.316666666666677</v>
      </c>
      <c r="K333" s="301">
        <v>93.05</v>
      </c>
      <c r="L333" s="301">
        <v>91.1</v>
      </c>
      <c r="M333" s="301">
        <v>142.12550999999999</v>
      </c>
      <c r="N333" s="1"/>
      <c r="O333" s="1"/>
    </row>
    <row r="334" spans="1:15" ht="12.75" customHeight="1">
      <c r="A334" s="30">
        <v>324</v>
      </c>
      <c r="B334" s="311" t="s">
        <v>165</v>
      </c>
      <c r="C334" s="301">
        <v>3622.8</v>
      </c>
      <c r="D334" s="302">
        <v>3637.25</v>
      </c>
      <c r="E334" s="302">
        <v>3575.55</v>
      </c>
      <c r="F334" s="302">
        <v>3528.3</v>
      </c>
      <c r="G334" s="302">
        <v>3466.6000000000004</v>
      </c>
      <c r="H334" s="302">
        <v>3684.5</v>
      </c>
      <c r="I334" s="302">
        <v>3746.2</v>
      </c>
      <c r="J334" s="302">
        <v>3793.45</v>
      </c>
      <c r="K334" s="301">
        <v>3698.95</v>
      </c>
      <c r="L334" s="301">
        <v>3590</v>
      </c>
      <c r="M334" s="301">
        <v>7.4462599999999997</v>
      </c>
      <c r="N334" s="1"/>
      <c r="O334" s="1"/>
    </row>
    <row r="335" spans="1:15" ht="12.75" customHeight="1">
      <c r="A335" s="30">
        <v>325</v>
      </c>
      <c r="B335" s="311" t="s">
        <v>166</v>
      </c>
      <c r="C335" s="301">
        <v>3702.35</v>
      </c>
      <c r="D335" s="302">
        <v>3695.1333333333332</v>
      </c>
      <c r="E335" s="302">
        <v>3653.3166666666666</v>
      </c>
      <c r="F335" s="302">
        <v>3604.2833333333333</v>
      </c>
      <c r="G335" s="302">
        <v>3562.4666666666667</v>
      </c>
      <c r="H335" s="302">
        <v>3744.1666666666665</v>
      </c>
      <c r="I335" s="302">
        <v>3785.9833333333331</v>
      </c>
      <c r="J335" s="302">
        <v>3835.0166666666664</v>
      </c>
      <c r="K335" s="301">
        <v>3736.95</v>
      </c>
      <c r="L335" s="301">
        <v>3646.1</v>
      </c>
      <c r="M335" s="301">
        <v>0.82937000000000005</v>
      </c>
      <c r="N335" s="1"/>
      <c r="O335" s="1"/>
    </row>
    <row r="336" spans="1:15" ht="12.75" customHeight="1">
      <c r="A336" s="30">
        <v>326</v>
      </c>
      <c r="B336" s="311" t="s">
        <v>840</v>
      </c>
      <c r="C336" s="301">
        <v>1179.6500000000001</v>
      </c>
      <c r="D336" s="302">
        <v>1184.8166666666666</v>
      </c>
      <c r="E336" s="302">
        <v>1169.8333333333333</v>
      </c>
      <c r="F336" s="302">
        <v>1160.0166666666667</v>
      </c>
      <c r="G336" s="302">
        <v>1145.0333333333333</v>
      </c>
      <c r="H336" s="302">
        <v>1194.6333333333332</v>
      </c>
      <c r="I336" s="302">
        <v>1209.6166666666668</v>
      </c>
      <c r="J336" s="302">
        <v>1219.4333333333332</v>
      </c>
      <c r="K336" s="301">
        <v>1199.8</v>
      </c>
      <c r="L336" s="301">
        <v>1175</v>
      </c>
      <c r="M336" s="301">
        <v>0.39684000000000003</v>
      </c>
      <c r="N336" s="1"/>
      <c r="O336" s="1"/>
    </row>
    <row r="337" spans="1:15" ht="12.75" customHeight="1">
      <c r="A337" s="30">
        <v>327</v>
      </c>
      <c r="B337" s="311" t="s">
        <v>456</v>
      </c>
      <c r="C337" s="301">
        <v>32.549999999999997</v>
      </c>
      <c r="D337" s="302">
        <v>32.65</v>
      </c>
      <c r="E337" s="302">
        <v>32.199999999999996</v>
      </c>
      <c r="F337" s="302">
        <v>31.849999999999994</v>
      </c>
      <c r="G337" s="302">
        <v>31.399999999999991</v>
      </c>
      <c r="H337" s="302">
        <v>33</v>
      </c>
      <c r="I337" s="302">
        <v>33.450000000000003</v>
      </c>
      <c r="J337" s="302">
        <v>33.800000000000004</v>
      </c>
      <c r="K337" s="301">
        <v>33.1</v>
      </c>
      <c r="L337" s="301">
        <v>32.299999999999997</v>
      </c>
      <c r="M337" s="301">
        <v>24.035170000000001</v>
      </c>
      <c r="N337" s="1"/>
      <c r="O337" s="1"/>
    </row>
    <row r="338" spans="1:15" ht="12.75" customHeight="1">
      <c r="A338" s="30">
        <v>328</v>
      </c>
      <c r="B338" s="311" t="s">
        <v>457</v>
      </c>
      <c r="C338" s="301">
        <v>62.95</v>
      </c>
      <c r="D338" s="302">
        <v>63.033333333333339</v>
      </c>
      <c r="E338" s="302">
        <v>62.366666666666674</v>
      </c>
      <c r="F338" s="302">
        <v>61.783333333333339</v>
      </c>
      <c r="G338" s="302">
        <v>61.116666666666674</v>
      </c>
      <c r="H338" s="302">
        <v>63.616666666666674</v>
      </c>
      <c r="I338" s="302">
        <v>64.283333333333346</v>
      </c>
      <c r="J338" s="302">
        <v>64.866666666666674</v>
      </c>
      <c r="K338" s="301">
        <v>63.7</v>
      </c>
      <c r="L338" s="301">
        <v>62.45</v>
      </c>
      <c r="M338" s="301">
        <v>12.887840000000001</v>
      </c>
      <c r="N338" s="1"/>
      <c r="O338" s="1"/>
    </row>
    <row r="339" spans="1:15" ht="12.75" customHeight="1">
      <c r="A339" s="30">
        <v>329</v>
      </c>
      <c r="B339" s="311" t="s">
        <v>458</v>
      </c>
      <c r="C339" s="301">
        <v>543.70000000000005</v>
      </c>
      <c r="D339" s="302">
        <v>540.21666666666658</v>
      </c>
      <c r="E339" s="302">
        <v>534.53333333333319</v>
      </c>
      <c r="F339" s="302">
        <v>525.36666666666656</v>
      </c>
      <c r="G339" s="302">
        <v>519.68333333333317</v>
      </c>
      <c r="H339" s="302">
        <v>549.38333333333321</v>
      </c>
      <c r="I339" s="302">
        <v>555.06666666666661</v>
      </c>
      <c r="J339" s="302">
        <v>564.23333333333323</v>
      </c>
      <c r="K339" s="301">
        <v>545.9</v>
      </c>
      <c r="L339" s="301">
        <v>531.04999999999995</v>
      </c>
      <c r="M339" s="301">
        <v>0.21531</v>
      </c>
      <c r="N339" s="1"/>
      <c r="O339" s="1"/>
    </row>
    <row r="340" spans="1:15" ht="12.75" customHeight="1">
      <c r="A340" s="30">
        <v>330</v>
      </c>
      <c r="B340" s="311" t="s">
        <v>167</v>
      </c>
      <c r="C340" s="301">
        <v>16746.900000000001</v>
      </c>
      <c r="D340" s="302">
        <v>16785.483333333334</v>
      </c>
      <c r="E340" s="302">
        <v>16571.416666666668</v>
      </c>
      <c r="F340" s="302">
        <v>16395.933333333334</v>
      </c>
      <c r="G340" s="302">
        <v>16181.866666666669</v>
      </c>
      <c r="H340" s="302">
        <v>16960.966666666667</v>
      </c>
      <c r="I340" s="302">
        <v>17175.033333333333</v>
      </c>
      <c r="J340" s="302">
        <v>17350.516666666666</v>
      </c>
      <c r="K340" s="301">
        <v>16999.55</v>
      </c>
      <c r="L340" s="301">
        <v>16610</v>
      </c>
      <c r="M340" s="301">
        <v>0.50761999999999996</v>
      </c>
      <c r="N340" s="1"/>
      <c r="O340" s="1"/>
    </row>
    <row r="341" spans="1:15" ht="12.75" customHeight="1">
      <c r="A341" s="30">
        <v>331</v>
      </c>
      <c r="B341" s="311" t="s">
        <v>464</v>
      </c>
      <c r="C341" s="301">
        <v>75.900000000000006</v>
      </c>
      <c r="D341" s="302">
        <v>76.05</v>
      </c>
      <c r="E341" s="302">
        <v>73.849999999999994</v>
      </c>
      <c r="F341" s="302">
        <v>71.8</v>
      </c>
      <c r="G341" s="302">
        <v>69.599999999999994</v>
      </c>
      <c r="H341" s="302">
        <v>78.099999999999994</v>
      </c>
      <c r="I341" s="302">
        <v>80.300000000000011</v>
      </c>
      <c r="J341" s="302">
        <v>82.35</v>
      </c>
      <c r="K341" s="301">
        <v>78.25</v>
      </c>
      <c r="L341" s="301">
        <v>74</v>
      </c>
      <c r="M341" s="301">
        <v>14.932359999999999</v>
      </c>
      <c r="N341" s="1"/>
      <c r="O341" s="1"/>
    </row>
    <row r="342" spans="1:15" ht="12.75" customHeight="1">
      <c r="A342" s="30">
        <v>332</v>
      </c>
      <c r="B342" s="311" t="s">
        <v>463</v>
      </c>
      <c r="C342" s="301">
        <v>49.65</v>
      </c>
      <c r="D342" s="302">
        <v>50.6</v>
      </c>
      <c r="E342" s="302">
        <v>48.45</v>
      </c>
      <c r="F342" s="302">
        <v>47.25</v>
      </c>
      <c r="G342" s="302">
        <v>45.1</v>
      </c>
      <c r="H342" s="302">
        <v>51.800000000000004</v>
      </c>
      <c r="I342" s="302">
        <v>53.949999999999996</v>
      </c>
      <c r="J342" s="302">
        <v>55.150000000000006</v>
      </c>
      <c r="K342" s="301">
        <v>52.75</v>
      </c>
      <c r="L342" s="301">
        <v>49.4</v>
      </c>
      <c r="M342" s="301">
        <v>51.387729999999998</v>
      </c>
      <c r="N342" s="1"/>
      <c r="O342" s="1"/>
    </row>
    <row r="343" spans="1:15" ht="12.75" customHeight="1">
      <c r="A343" s="30">
        <v>333</v>
      </c>
      <c r="B343" s="311" t="s">
        <v>462</v>
      </c>
      <c r="C343" s="301">
        <v>657.05</v>
      </c>
      <c r="D343" s="302">
        <v>656.36666666666667</v>
      </c>
      <c r="E343" s="302">
        <v>647.73333333333335</v>
      </c>
      <c r="F343" s="302">
        <v>638.41666666666663</v>
      </c>
      <c r="G343" s="302">
        <v>629.7833333333333</v>
      </c>
      <c r="H343" s="302">
        <v>665.68333333333339</v>
      </c>
      <c r="I343" s="302">
        <v>674.31666666666683</v>
      </c>
      <c r="J343" s="302">
        <v>683.63333333333344</v>
      </c>
      <c r="K343" s="301">
        <v>665</v>
      </c>
      <c r="L343" s="301">
        <v>647.04999999999995</v>
      </c>
      <c r="M343" s="301">
        <v>1.1039399999999999</v>
      </c>
      <c r="N343" s="1"/>
      <c r="O343" s="1"/>
    </row>
    <row r="344" spans="1:15" ht="12.75" customHeight="1">
      <c r="A344" s="30">
        <v>334</v>
      </c>
      <c r="B344" s="311" t="s">
        <v>459</v>
      </c>
      <c r="C344" s="301">
        <v>33.9</v>
      </c>
      <c r="D344" s="302">
        <v>33.566666666666663</v>
      </c>
      <c r="E344" s="302">
        <v>33.083333333333329</v>
      </c>
      <c r="F344" s="302">
        <v>32.266666666666666</v>
      </c>
      <c r="G344" s="302">
        <v>31.783333333333331</v>
      </c>
      <c r="H344" s="302">
        <v>34.383333333333326</v>
      </c>
      <c r="I344" s="302">
        <v>34.86666666666666</v>
      </c>
      <c r="J344" s="302">
        <v>35.683333333333323</v>
      </c>
      <c r="K344" s="301">
        <v>34.049999999999997</v>
      </c>
      <c r="L344" s="301">
        <v>32.75</v>
      </c>
      <c r="M344" s="301">
        <v>50.495310000000003</v>
      </c>
      <c r="N344" s="1"/>
      <c r="O344" s="1"/>
    </row>
    <row r="345" spans="1:15" ht="12.75" customHeight="1">
      <c r="A345" s="30">
        <v>335</v>
      </c>
      <c r="B345" s="311" t="s">
        <v>534</v>
      </c>
      <c r="C345" s="301">
        <v>96.8</v>
      </c>
      <c r="D345" s="302">
        <v>96.816666666666663</v>
      </c>
      <c r="E345" s="302">
        <v>96.033333333333331</v>
      </c>
      <c r="F345" s="302">
        <v>95.266666666666666</v>
      </c>
      <c r="G345" s="302">
        <v>94.483333333333334</v>
      </c>
      <c r="H345" s="302">
        <v>97.583333333333329</v>
      </c>
      <c r="I345" s="302">
        <v>98.36666666666666</v>
      </c>
      <c r="J345" s="302">
        <v>99.133333333333326</v>
      </c>
      <c r="K345" s="301">
        <v>97.6</v>
      </c>
      <c r="L345" s="301">
        <v>96.05</v>
      </c>
      <c r="M345" s="301">
        <v>2.64846</v>
      </c>
      <c r="N345" s="1"/>
      <c r="O345" s="1"/>
    </row>
    <row r="346" spans="1:15" ht="12.75" customHeight="1">
      <c r="A346" s="30">
        <v>336</v>
      </c>
      <c r="B346" s="311" t="s">
        <v>465</v>
      </c>
      <c r="C346" s="301">
        <v>1927.15</v>
      </c>
      <c r="D346" s="302">
        <v>1922.1500000000003</v>
      </c>
      <c r="E346" s="302">
        <v>1886.8500000000006</v>
      </c>
      <c r="F346" s="302">
        <v>1846.5500000000002</v>
      </c>
      <c r="G346" s="302">
        <v>1811.2500000000005</v>
      </c>
      <c r="H346" s="302">
        <v>1962.4500000000007</v>
      </c>
      <c r="I346" s="302">
        <v>1997.7500000000005</v>
      </c>
      <c r="J346" s="302">
        <v>2038.0500000000009</v>
      </c>
      <c r="K346" s="301">
        <v>1957.45</v>
      </c>
      <c r="L346" s="301">
        <v>1881.85</v>
      </c>
      <c r="M346" s="301">
        <v>2.681E-2</v>
      </c>
      <c r="N346" s="1"/>
      <c r="O346" s="1"/>
    </row>
    <row r="347" spans="1:15" ht="12.75" customHeight="1">
      <c r="A347" s="30">
        <v>337</v>
      </c>
      <c r="B347" s="311" t="s">
        <v>460</v>
      </c>
      <c r="C347" s="301">
        <v>73.650000000000006</v>
      </c>
      <c r="D347" s="302">
        <v>74.13333333333334</v>
      </c>
      <c r="E347" s="302">
        <v>72.616666666666674</v>
      </c>
      <c r="F347" s="302">
        <v>71.583333333333329</v>
      </c>
      <c r="G347" s="302">
        <v>70.066666666666663</v>
      </c>
      <c r="H347" s="302">
        <v>75.166666666666686</v>
      </c>
      <c r="I347" s="302">
        <v>76.683333333333366</v>
      </c>
      <c r="J347" s="302">
        <v>77.716666666666697</v>
      </c>
      <c r="K347" s="301">
        <v>75.650000000000006</v>
      </c>
      <c r="L347" s="301">
        <v>73.099999999999994</v>
      </c>
      <c r="M347" s="301">
        <v>30.03603</v>
      </c>
      <c r="N347" s="1"/>
      <c r="O347" s="1"/>
    </row>
    <row r="348" spans="1:15" ht="12.75" customHeight="1">
      <c r="A348" s="30">
        <v>338</v>
      </c>
      <c r="B348" s="311" t="s">
        <v>168</v>
      </c>
      <c r="C348" s="301">
        <v>122.7</v>
      </c>
      <c r="D348" s="302">
        <v>123.25</v>
      </c>
      <c r="E348" s="302">
        <v>120.8</v>
      </c>
      <c r="F348" s="302">
        <v>118.89999999999999</v>
      </c>
      <c r="G348" s="302">
        <v>116.44999999999999</v>
      </c>
      <c r="H348" s="302">
        <v>125.15</v>
      </c>
      <c r="I348" s="302">
        <v>127.6</v>
      </c>
      <c r="J348" s="302">
        <v>129.5</v>
      </c>
      <c r="K348" s="301">
        <v>125.7</v>
      </c>
      <c r="L348" s="301">
        <v>121.35</v>
      </c>
      <c r="M348" s="301">
        <v>106.94231000000001</v>
      </c>
      <c r="N348" s="1"/>
      <c r="O348" s="1"/>
    </row>
    <row r="349" spans="1:15" ht="12.75" customHeight="1">
      <c r="A349" s="30">
        <v>339</v>
      </c>
      <c r="B349" s="311" t="s">
        <v>461</v>
      </c>
      <c r="C349" s="301">
        <v>265.3</v>
      </c>
      <c r="D349" s="302">
        <v>265.95</v>
      </c>
      <c r="E349" s="302">
        <v>260.95</v>
      </c>
      <c r="F349" s="302">
        <v>256.60000000000002</v>
      </c>
      <c r="G349" s="302">
        <v>251.60000000000002</v>
      </c>
      <c r="H349" s="302">
        <v>270.29999999999995</v>
      </c>
      <c r="I349" s="302">
        <v>275.29999999999995</v>
      </c>
      <c r="J349" s="302">
        <v>279.64999999999992</v>
      </c>
      <c r="K349" s="301">
        <v>270.95</v>
      </c>
      <c r="L349" s="301">
        <v>261.60000000000002</v>
      </c>
      <c r="M349" s="301">
        <v>12.69182</v>
      </c>
      <c r="N349" s="1"/>
      <c r="O349" s="1"/>
    </row>
    <row r="350" spans="1:15" ht="12.75" customHeight="1">
      <c r="A350" s="30">
        <v>340</v>
      </c>
      <c r="B350" s="311" t="s">
        <v>170</v>
      </c>
      <c r="C350" s="301">
        <v>157.25</v>
      </c>
      <c r="D350" s="302">
        <v>156.15</v>
      </c>
      <c r="E350" s="302">
        <v>154.60000000000002</v>
      </c>
      <c r="F350" s="302">
        <v>151.95000000000002</v>
      </c>
      <c r="G350" s="302">
        <v>150.40000000000003</v>
      </c>
      <c r="H350" s="302">
        <v>158.80000000000001</v>
      </c>
      <c r="I350" s="302">
        <v>160.35000000000002</v>
      </c>
      <c r="J350" s="302">
        <v>163</v>
      </c>
      <c r="K350" s="301">
        <v>157.69999999999999</v>
      </c>
      <c r="L350" s="301">
        <v>153.5</v>
      </c>
      <c r="M350" s="301">
        <v>149.11957000000001</v>
      </c>
      <c r="N350" s="1"/>
      <c r="O350" s="1"/>
    </row>
    <row r="351" spans="1:15" ht="12.75" customHeight="1">
      <c r="A351" s="30">
        <v>341</v>
      </c>
      <c r="B351" s="311" t="s">
        <v>269</v>
      </c>
      <c r="C351" s="301">
        <v>766.6</v>
      </c>
      <c r="D351" s="302">
        <v>761.4666666666667</v>
      </c>
      <c r="E351" s="302">
        <v>752.98333333333335</v>
      </c>
      <c r="F351" s="302">
        <v>739.36666666666667</v>
      </c>
      <c r="G351" s="302">
        <v>730.88333333333333</v>
      </c>
      <c r="H351" s="302">
        <v>775.08333333333337</v>
      </c>
      <c r="I351" s="302">
        <v>783.56666666666672</v>
      </c>
      <c r="J351" s="302">
        <v>797.18333333333339</v>
      </c>
      <c r="K351" s="301">
        <v>769.95</v>
      </c>
      <c r="L351" s="301">
        <v>747.85</v>
      </c>
      <c r="M351" s="301">
        <v>5.78383</v>
      </c>
      <c r="N351" s="1"/>
      <c r="O351" s="1"/>
    </row>
    <row r="352" spans="1:15" ht="12.75" customHeight="1">
      <c r="A352" s="30">
        <v>342</v>
      </c>
      <c r="B352" s="311" t="s">
        <v>466</v>
      </c>
      <c r="C352" s="301">
        <v>3280.1</v>
      </c>
      <c r="D352" s="302">
        <v>3273.1166666666668</v>
      </c>
      <c r="E352" s="302">
        <v>3239.2333333333336</v>
      </c>
      <c r="F352" s="302">
        <v>3198.3666666666668</v>
      </c>
      <c r="G352" s="302">
        <v>3164.4833333333336</v>
      </c>
      <c r="H352" s="302">
        <v>3313.9833333333336</v>
      </c>
      <c r="I352" s="302">
        <v>3347.8666666666668</v>
      </c>
      <c r="J352" s="302">
        <v>3388.7333333333336</v>
      </c>
      <c r="K352" s="301">
        <v>3307</v>
      </c>
      <c r="L352" s="301">
        <v>3232.25</v>
      </c>
      <c r="M352" s="301">
        <v>0.45245000000000002</v>
      </c>
      <c r="N352" s="1"/>
      <c r="O352" s="1"/>
    </row>
    <row r="353" spans="1:15" ht="12.75" customHeight="1">
      <c r="A353" s="30">
        <v>343</v>
      </c>
      <c r="B353" s="311" t="s">
        <v>270</v>
      </c>
      <c r="C353" s="301">
        <v>286.3</v>
      </c>
      <c r="D353" s="302">
        <v>287.28333333333336</v>
      </c>
      <c r="E353" s="302">
        <v>273.36666666666673</v>
      </c>
      <c r="F353" s="302">
        <v>260.43333333333339</v>
      </c>
      <c r="G353" s="302">
        <v>246.51666666666677</v>
      </c>
      <c r="H353" s="302">
        <v>300.2166666666667</v>
      </c>
      <c r="I353" s="302">
        <v>314.13333333333333</v>
      </c>
      <c r="J353" s="302">
        <v>327.06666666666666</v>
      </c>
      <c r="K353" s="301">
        <v>301.2</v>
      </c>
      <c r="L353" s="301">
        <v>274.35000000000002</v>
      </c>
      <c r="M353" s="301">
        <v>303.48752000000002</v>
      </c>
      <c r="N353" s="1"/>
      <c r="O353" s="1"/>
    </row>
    <row r="354" spans="1:15" ht="12.75" customHeight="1">
      <c r="A354" s="30">
        <v>344</v>
      </c>
      <c r="B354" s="311" t="s">
        <v>171</v>
      </c>
      <c r="C354" s="301">
        <v>161.85</v>
      </c>
      <c r="D354" s="302">
        <v>159.66666666666666</v>
      </c>
      <c r="E354" s="302">
        <v>156.38333333333333</v>
      </c>
      <c r="F354" s="302">
        <v>150.91666666666666</v>
      </c>
      <c r="G354" s="302">
        <v>147.63333333333333</v>
      </c>
      <c r="H354" s="302">
        <v>165.13333333333333</v>
      </c>
      <c r="I354" s="302">
        <v>168.41666666666669</v>
      </c>
      <c r="J354" s="302">
        <v>173.88333333333333</v>
      </c>
      <c r="K354" s="301">
        <v>162.94999999999999</v>
      </c>
      <c r="L354" s="301">
        <v>154.19999999999999</v>
      </c>
      <c r="M354" s="301">
        <v>614.11715000000004</v>
      </c>
      <c r="N354" s="1"/>
      <c r="O354" s="1"/>
    </row>
    <row r="355" spans="1:15" ht="12.75" customHeight="1">
      <c r="A355" s="30">
        <v>345</v>
      </c>
      <c r="B355" s="311" t="s">
        <v>467</v>
      </c>
      <c r="C355" s="301">
        <v>275.10000000000002</v>
      </c>
      <c r="D355" s="302">
        <v>273.78333333333336</v>
      </c>
      <c r="E355" s="302">
        <v>271.31666666666672</v>
      </c>
      <c r="F355" s="302">
        <v>267.53333333333336</v>
      </c>
      <c r="G355" s="302">
        <v>265.06666666666672</v>
      </c>
      <c r="H355" s="302">
        <v>277.56666666666672</v>
      </c>
      <c r="I355" s="302">
        <v>280.0333333333333</v>
      </c>
      <c r="J355" s="302">
        <v>283.81666666666672</v>
      </c>
      <c r="K355" s="301">
        <v>276.25</v>
      </c>
      <c r="L355" s="301">
        <v>270</v>
      </c>
      <c r="M355" s="301">
        <v>0.63685000000000003</v>
      </c>
      <c r="N355" s="1"/>
      <c r="O355" s="1"/>
    </row>
    <row r="356" spans="1:15" ht="12.75" customHeight="1">
      <c r="A356" s="30">
        <v>346</v>
      </c>
      <c r="B356" s="311" t="s">
        <v>172</v>
      </c>
      <c r="C356" s="301">
        <v>41390.75</v>
      </c>
      <c r="D356" s="302">
        <v>41455.25</v>
      </c>
      <c r="E356" s="302">
        <v>40685.5</v>
      </c>
      <c r="F356" s="302">
        <v>39980.25</v>
      </c>
      <c r="G356" s="302">
        <v>39210.5</v>
      </c>
      <c r="H356" s="302">
        <v>42160.5</v>
      </c>
      <c r="I356" s="302">
        <v>42930.25</v>
      </c>
      <c r="J356" s="302">
        <v>43635.5</v>
      </c>
      <c r="K356" s="301">
        <v>42225</v>
      </c>
      <c r="L356" s="301">
        <v>40750</v>
      </c>
      <c r="M356" s="301">
        <v>0.17398</v>
      </c>
      <c r="N356" s="1"/>
      <c r="O356" s="1"/>
    </row>
    <row r="357" spans="1:15" ht="12.75" customHeight="1">
      <c r="A357" s="30">
        <v>347</v>
      </c>
      <c r="B357" s="311" t="s">
        <v>857</v>
      </c>
      <c r="C357" s="301">
        <v>105.55</v>
      </c>
      <c r="D357" s="302">
        <v>105.36666666666667</v>
      </c>
      <c r="E357" s="302">
        <v>104.53333333333335</v>
      </c>
      <c r="F357" s="302">
        <v>103.51666666666667</v>
      </c>
      <c r="G357" s="302">
        <v>102.68333333333334</v>
      </c>
      <c r="H357" s="302">
        <v>106.38333333333335</v>
      </c>
      <c r="I357" s="302">
        <v>107.21666666666667</v>
      </c>
      <c r="J357" s="302">
        <v>108.23333333333336</v>
      </c>
      <c r="K357" s="301">
        <v>106.2</v>
      </c>
      <c r="L357" s="301">
        <v>104.35</v>
      </c>
      <c r="M357" s="301">
        <v>3.2169500000000002</v>
      </c>
      <c r="N357" s="1"/>
      <c r="O357" s="1"/>
    </row>
    <row r="358" spans="1:15" ht="12.75" customHeight="1">
      <c r="A358" s="30">
        <v>348</v>
      </c>
      <c r="B358" s="311" t="s">
        <v>173</v>
      </c>
      <c r="C358" s="301">
        <v>1773.4</v>
      </c>
      <c r="D358" s="302">
        <v>1777.8833333333334</v>
      </c>
      <c r="E358" s="302">
        <v>1752.0666666666668</v>
      </c>
      <c r="F358" s="302">
        <v>1730.7333333333333</v>
      </c>
      <c r="G358" s="302">
        <v>1704.9166666666667</v>
      </c>
      <c r="H358" s="302">
        <v>1799.2166666666669</v>
      </c>
      <c r="I358" s="302">
        <v>1825.0333333333335</v>
      </c>
      <c r="J358" s="302">
        <v>1846.366666666667</v>
      </c>
      <c r="K358" s="301">
        <v>1803.7</v>
      </c>
      <c r="L358" s="301">
        <v>1756.55</v>
      </c>
      <c r="M358" s="301">
        <v>3.9520300000000002</v>
      </c>
      <c r="N358" s="1"/>
      <c r="O358" s="1"/>
    </row>
    <row r="359" spans="1:15" ht="12.75" customHeight="1">
      <c r="A359" s="30">
        <v>349</v>
      </c>
      <c r="B359" s="311" t="s">
        <v>471</v>
      </c>
      <c r="C359" s="301">
        <v>3701.85</v>
      </c>
      <c r="D359" s="302">
        <v>3700.6333333333337</v>
      </c>
      <c r="E359" s="302">
        <v>3656.2666666666673</v>
      </c>
      <c r="F359" s="302">
        <v>3610.6833333333338</v>
      </c>
      <c r="G359" s="302">
        <v>3566.3166666666675</v>
      </c>
      <c r="H359" s="302">
        <v>3746.2166666666672</v>
      </c>
      <c r="I359" s="302">
        <v>3790.583333333333</v>
      </c>
      <c r="J359" s="302">
        <v>3836.166666666667</v>
      </c>
      <c r="K359" s="301">
        <v>3745</v>
      </c>
      <c r="L359" s="301">
        <v>3655.05</v>
      </c>
      <c r="M359" s="301">
        <v>1.47614</v>
      </c>
      <c r="N359" s="1"/>
      <c r="O359" s="1"/>
    </row>
    <row r="360" spans="1:15" ht="12.75" customHeight="1">
      <c r="A360" s="30">
        <v>350</v>
      </c>
      <c r="B360" s="311" t="s">
        <v>174</v>
      </c>
      <c r="C360" s="301">
        <v>229.1</v>
      </c>
      <c r="D360" s="302">
        <v>228.20000000000002</v>
      </c>
      <c r="E360" s="302">
        <v>226.40000000000003</v>
      </c>
      <c r="F360" s="302">
        <v>223.70000000000002</v>
      </c>
      <c r="G360" s="302">
        <v>221.90000000000003</v>
      </c>
      <c r="H360" s="302">
        <v>230.90000000000003</v>
      </c>
      <c r="I360" s="302">
        <v>232.70000000000005</v>
      </c>
      <c r="J360" s="302">
        <v>235.40000000000003</v>
      </c>
      <c r="K360" s="301">
        <v>230</v>
      </c>
      <c r="L360" s="301">
        <v>225.5</v>
      </c>
      <c r="M360" s="301">
        <v>16.043749999999999</v>
      </c>
      <c r="N360" s="1"/>
      <c r="O360" s="1"/>
    </row>
    <row r="361" spans="1:15" ht="12.75" customHeight="1">
      <c r="A361" s="30">
        <v>351</v>
      </c>
      <c r="B361" s="311" t="s">
        <v>175</v>
      </c>
      <c r="C361" s="301">
        <v>109.65</v>
      </c>
      <c r="D361" s="302">
        <v>109.71666666666665</v>
      </c>
      <c r="E361" s="302">
        <v>109.0333333333333</v>
      </c>
      <c r="F361" s="302">
        <v>108.41666666666664</v>
      </c>
      <c r="G361" s="302">
        <v>107.73333333333329</v>
      </c>
      <c r="H361" s="302">
        <v>110.33333333333331</v>
      </c>
      <c r="I361" s="302">
        <v>111.01666666666668</v>
      </c>
      <c r="J361" s="302">
        <v>111.63333333333333</v>
      </c>
      <c r="K361" s="301">
        <v>110.4</v>
      </c>
      <c r="L361" s="301">
        <v>109.1</v>
      </c>
      <c r="M361" s="301">
        <v>15.9208</v>
      </c>
      <c r="N361" s="1"/>
      <c r="O361" s="1"/>
    </row>
    <row r="362" spans="1:15" ht="12.75" customHeight="1">
      <c r="A362" s="30">
        <v>352</v>
      </c>
      <c r="B362" s="311" t="s">
        <v>176</v>
      </c>
      <c r="C362" s="301">
        <v>4155.7</v>
      </c>
      <c r="D362" s="302">
        <v>4169.3500000000004</v>
      </c>
      <c r="E362" s="302">
        <v>4132.7000000000007</v>
      </c>
      <c r="F362" s="302">
        <v>4109.7000000000007</v>
      </c>
      <c r="G362" s="302">
        <v>4073.0500000000011</v>
      </c>
      <c r="H362" s="302">
        <v>4192.3500000000004</v>
      </c>
      <c r="I362" s="302">
        <v>4229</v>
      </c>
      <c r="J362" s="302">
        <v>4252</v>
      </c>
      <c r="K362" s="301">
        <v>4206</v>
      </c>
      <c r="L362" s="301">
        <v>4146.3500000000004</v>
      </c>
      <c r="M362" s="301">
        <v>0.10082000000000001</v>
      </c>
      <c r="N362" s="1"/>
      <c r="O362" s="1"/>
    </row>
    <row r="363" spans="1:15" ht="12.75" customHeight="1">
      <c r="A363" s="30">
        <v>353</v>
      </c>
      <c r="B363" s="311" t="s">
        <v>273</v>
      </c>
      <c r="C363" s="301">
        <v>13858.6</v>
      </c>
      <c r="D363" s="302">
        <v>13887.75</v>
      </c>
      <c r="E363" s="302">
        <v>13753.7</v>
      </c>
      <c r="F363" s="302">
        <v>13648.800000000001</v>
      </c>
      <c r="G363" s="302">
        <v>13514.750000000002</v>
      </c>
      <c r="H363" s="302">
        <v>13992.65</v>
      </c>
      <c r="I363" s="302">
        <v>14126.699999999999</v>
      </c>
      <c r="J363" s="302">
        <v>14231.599999999999</v>
      </c>
      <c r="K363" s="301">
        <v>14021.8</v>
      </c>
      <c r="L363" s="301">
        <v>13782.85</v>
      </c>
      <c r="M363" s="301">
        <v>1.1469999999999999E-2</v>
      </c>
      <c r="N363" s="1"/>
      <c r="O363" s="1"/>
    </row>
    <row r="364" spans="1:15" ht="12.75" customHeight="1">
      <c r="A364" s="30">
        <v>354</v>
      </c>
      <c r="B364" s="311" t="s">
        <v>478</v>
      </c>
      <c r="C364" s="301">
        <v>4356.5</v>
      </c>
      <c r="D364" s="302">
        <v>4350.2333333333336</v>
      </c>
      <c r="E364" s="302">
        <v>4321.2666666666673</v>
      </c>
      <c r="F364" s="302">
        <v>4286.0333333333338</v>
      </c>
      <c r="G364" s="302">
        <v>4257.0666666666675</v>
      </c>
      <c r="H364" s="302">
        <v>4385.4666666666672</v>
      </c>
      <c r="I364" s="302">
        <v>4414.4333333333343</v>
      </c>
      <c r="J364" s="302">
        <v>4449.666666666667</v>
      </c>
      <c r="K364" s="301">
        <v>4379.2</v>
      </c>
      <c r="L364" s="301">
        <v>4315</v>
      </c>
      <c r="M364" s="301">
        <v>1.257E-2</v>
      </c>
      <c r="N364" s="1"/>
      <c r="O364" s="1"/>
    </row>
    <row r="365" spans="1:15" ht="12.75" customHeight="1">
      <c r="A365" s="30">
        <v>355</v>
      </c>
      <c r="B365" s="311" t="s">
        <v>473</v>
      </c>
      <c r="C365" s="301">
        <v>1119.95</v>
      </c>
      <c r="D365" s="302">
        <v>1117.5166666666667</v>
      </c>
      <c r="E365" s="302">
        <v>1085.0333333333333</v>
      </c>
      <c r="F365" s="302">
        <v>1050.1166666666666</v>
      </c>
      <c r="G365" s="302">
        <v>1017.6333333333332</v>
      </c>
      <c r="H365" s="302">
        <v>1152.4333333333334</v>
      </c>
      <c r="I365" s="302">
        <v>1184.9166666666665</v>
      </c>
      <c r="J365" s="302">
        <v>1219.8333333333335</v>
      </c>
      <c r="K365" s="301">
        <v>1150</v>
      </c>
      <c r="L365" s="301">
        <v>1082.5999999999999</v>
      </c>
      <c r="M365" s="301">
        <v>2.4817499999999999</v>
      </c>
      <c r="N365" s="1"/>
      <c r="O365" s="1"/>
    </row>
    <row r="366" spans="1:15" ht="12.75" customHeight="1">
      <c r="A366" s="30">
        <v>356</v>
      </c>
      <c r="B366" s="311" t="s">
        <v>177</v>
      </c>
      <c r="C366" s="301">
        <v>2133.3000000000002</v>
      </c>
      <c r="D366" s="302">
        <v>2141.15</v>
      </c>
      <c r="E366" s="302">
        <v>2116.3000000000002</v>
      </c>
      <c r="F366" s="302">
        <v>2099.3000000000002</v>
      </c>
      <c r="G366" s="302">
        <v>2074.4500000000003</v>
      </c>
      <c r="H366" s="302">
        <v>2158.15</v>
      </c>
      <c r="I366" s="302">
        <v>2182.9999999999995</v>
      </c>
      <c r="J366" s="302">
        <v>2200</v>
      </c>
      <c r="K366" s="301">
        <v>2166</v>
      </c>
      <c r="L366" s="301">
        <v>2124.15</v>
      </c>
      <c r="M366" s="301">
        <v>2.0051000000000001</v>
      </c>
      <c r="N366" s="1"/>
      <c r="O366" s="1"/>
    </row>
    <row r="367" spans="1:15" ht="12.75" customHeight="1">
      <c r="A367" s="30">
        <v>357</v>
      </c>
      <c r="B367" s="311" t="s">
        <v>178</v>
      </c>
      <c r="C367" s="301">
        <v>2599.0500000000002</v>
      </c>
      <c r="D367" s="302">
        <v>2608.0166666666669</v>
      </c>
      <c r="E367" s="302">
        <v>2566.0333333333338</v>
      </c>
      <c r="F367" s="302">
        <v>2533.0166666666669</v>
      </c>
      <c r="G367" s="302">
        <v>2491.0333333333338</v>
      </c>
      <c r="H367" s="302">
        <v>2641.0333333333338</v>
      </c>
      <c r="I367" s="302">
        <v>2683.0166666666664</v>
      </c>
      <c r="J367" s="302">
        <v>2716.0333333333338</v>
      </c>
      <c r="K367" s="301">
        <v>2650</v>
      </c>
      <c r="L367" s="301">
        <v>2575</v>
      </c>
      <c r="M367" s="301">
        <v>4.1004500000000004</v>
      </c>
      <c r="N367" s="1"/>
      <c r="O367" s="1"/>
    </row>
    <row r="368" spans="1:15" ht="12.75" customHeight="1">
      <c r="A368" s="30">
        <v>358</v>
      </c>
      <c r="B368" s="311" t="s">
        <v>179</v>
      </c>
      <c r="C368" s="301">
        <v>31.25</v>
      </c>
      <c r="D368" s="302">
        <v>31.266666666666666</v>
      </c>
      <c r="E368" s="302">
        <v>30.983333333333331</v>
      </c>
      <c r="F368" s="302">
        <v>30.716666666666665</v>
      </c>
      <c r="G368" s="302">
        <v>30.43333333333333</v>
      </c>
      <c r="H368" s="302">
        <v>31.533333333333331</v>
      </c>
      <c r="I368" s="302">
        <v>31.816666666666663</v>
      </c>
      <c r="J368" s="302">
        <v>32.083333333333329</v>
      </c>
      <c r="K368" s="301">
        <v>31.55</v>
      </c>
      <c r="L368" s="301">
        <v>31</v>
      </c>
      <c r="M368" s="301">
        <v>150.36787000000001</v>
      </c>
      <c r="N368" s="1"/>
      <c r="O368" s="1"/>
    </row>
    <row r="369" spans="1:15" ht="12.75" customHeight="1">
      <c r="A369" s="30">
        <v>359</v>
      </c>
      <c r="B369" s="311" t="s">
        <v>469</v>
      </c>
      <c r="C369" s="301">
        <v>330.05</v>
      </c>
      <c r="D369" s="302">
        <v>330.08333333333331</v>
      </c>
      <c r="E369" s="302">
        <v>327.16666666666663</v>
      </c>
      <c r="F369" s="302">
        <v>324.2833333333333</v>
      </c>
      <c r="G369" s="302">
        <v>321.36666666666662</v>
      </c>
      <c r="H369" s="302">
        <v>332.96666666666664</v>
      </c>
      <c r="I369" s="302">
        <v>335.88333333333327</v>
      </c>
      <c r="J369" s="302">
        <v>338.76666666666665</v>
      </c>
      <c r="K369" s="301">
        <v>333</v>
      </c>
      <c r="L369" s="301">
        <v>327.2</v>
      </c>
      <c r="M369" s="301">
        <v>0.65512999999999999</v>
      </c>
      <c r="N369" s="1"/>
      <c r="O369" s="1"/>
    </row>
    <row r="370" spans="1:15" ht="12.75" customHeight="1">
      <c r="A370" s="30">
        <v>360</v>
      </c>
      <c r="B370" s="311" t="s">
        <v>470</v>
      </c>
      <c r="C370" s="301">
        <v>256.14999999999998</v>
      </c>
      <c r="D370" s="302">
        <v>257.40000000000003</v>
      </c>
      <c r="E370" s="302">
        <v>253.75000000000006</v>
      </c>
      <c r="F370" s="302">
        <v>251.35000000000002</v>
      </c>
      <c r="G370" s="302">
        <v>247.70000000000005</v>
      </c>
      <c r="H370" s="302">
        <v>259.80000000000007</v>
      </c>
      <c r="I370" s="302">
        <v>263.45000000000005</v>
      </c>
      <c r="J370" s="302">
        <v>265.85000000000008</v>
      </c>
      <c r="K370" s="301">
        <v>261.05</v>
      </c>
      <c r="L370" s="301">
        <v>255</v>
      </c>
      <c r="M370" s="301">
        <v>1.61971</v>
      </c>
      <c r="N370" s="1"/>
      <c r="O370" s="1"/>
    </row>
    <row r="371" spans="1:15" ht="12.75" customHeight="1">
      <c r="A371" s="30">
        <v>361</v>
      </c>
      <c r="B371" s="311" t="s">
        <v>271</v>
      </c>
      <c r="C371" s="301">
        <v>2418.4499999999998</v>
      </c>
      <c r="D371" s="302">
        <v>2423.1166666666668</v>
      </c>
      <c r="E371" s="302">
        <v>2396.3333333333335</v>
      </c>
      <c r="F371" s="302">
        <v>2374.2166666666667</v>
      </c>
      <c r="G371" s="302">
        <v>2347.4333333333334</v>
      </c>
      <c r="H371" s="302">
        <v>2445.2333333333336</v>
      </c>
      <c r="I371" s="302">
        <v>2472.0166666666664</v>
      </c>
      <c r="J371" s="302">
        <v>2494.1333333333337</v>
      </c>
      <c r="K371" s="301">
        <v>2449.9</v>
      </c>
      <c r="L371" s="301">
        <v>2401</v>
      </c>
      <c r="M371" s="301">
        <v>1.70547</v>
      </c>
      <c r="N371" s="1"/>
      <c r="O371" s="1"/>
    </row>
    <row r="372" spans="1:15" ht="12.75" customHeight="1">
      <c r="A372" s="30">
        <v>362</v>
      </c>
      <c r="B372" s="311" t="s">
        <v>474</v>
      </c>
      <c r="C372" s="301">
        <v>754.1</v>
      </c>
      <c r="D372" s="302">
        <v>751.28333333333342</v>
      </c>
      <c r="E372" s="302">
        <v>737.01666666666688</v>
      </c>
      <c r="F372" s="302">
        <v>719.93333333333351</v>
      </c>
      <c r="G372" s="302">
        <v>705.66666666666697</v>
      </c>
      <c r="H372" s="302">
        <v>768.36666666666679</v>
      </c>
      <c r="I372" s="302">
        <v>782.63333333333344</v>
      </c>
      <c r="J372" s="302">
        <v>799.7166666666667</v>
      </c>
      <c r="K372" s="301">
        <v>765.55</v>
      </c>
      <c r="L372" s="301">
        <v>734.2</v>
      </c>
      <c r="M372" s="301">
        <v>0.39308999999999999</v>
      </c>
      <c r="N372" s="1"/>
      <c r="O372" s="1"/>
    </row>
    <row r="373" spans="1:15" ht="12.75" customHeight="1">
      <c r="A373" s="30">
        <v>363</v>
      </c>
      <c r="B373" s="311" t="s">
        <v>475</v>
      </c>
      <c r="C373" s="301">
        <v>2509.25</v>
      </c>
      <c r="D373" s="302">
        <v>2524.8166666666671</v>
      </c>
      <c r="E373" s="302">
        <v>2486.0333333333342</v>
      </c>
      <c r="F373" s="302">
        <v>2462.8166666666671</v>
      </c>
      <c r="G373" s="302">
        <v>2424.0333333333342</v>
      </c>
      <c r="H373" s="302">
        <v>2548.0333333333342</v>
      </c>
      <c r="I373" s="302">
        <v>2586.8166666666671</v>
      </c>
      <c r="J373" s="302">
        <v>2610.0333333333342</v>
      </c>
      <c r="K373" s="301">
        <v>2563.6</v>
      </c>
      <c r="L373" s="301">
        <v>2501.6</v>
      </c>
      <c r="M373" s="301">
        <v>1.0352300000000001</v>
      </c>
      <c r="N373" s="1"/>
      <c r="O373" s="1"/>
    </row>
    <row r="374" spans="1:15" ht="12.75" customHeight="1">
      <c r="A374" s="30">
        <v>364</v>
      </c>
      <c r="B374" s="311" t="s">
        <v>841</v>
      </c>
      <c r="C374" s="301">
        <v>251.45</v>
      </c>
      <c r="D374" s="302">
        <v>253.75</v>
      </c>
      <c r="E374" s="302">
        <v>246.8</v>
      </c>
      <c r="F374" s="302">
        <v>242.15</v>
      </c>
      <c r="G374" s="302">
        <v>235.20000000000002</v>
      </c>
      <c r="H374" s="302">
        <v>258.39999999999998</v>
      </c>
      <c r="I374" s="302">
        <v>265.35000000000002</v>
      </c>
      <c r="J374" s="302">
        <v>270</v>
      </c>
      <c r="K374" s="301">
        <v>260.7</v>
      </c>
      <c r="L374" s="301">
        <v>249.1</v>
      </c>
      <c r="M374" s="301">
        <v>23.314859999999999</v>
      </c>
      <c r="N374" s="1"/>
      <c r="O374" s="1"/>
    </row>
    <row r="375" spans="1:15" ht="12.75" customHeight="1">
      <c r="A375" s="30">
        <v>365</v>
      </c>
      <c r="B375" s="311" t="s">
        <v>180</v>
      </c>
      <c r="C375" s="301">
        <v>225</v>
      </c>
      <c r="D375" s="302">
        <v>224.98333333333335</v>
      </c>
      <c r="E375" s="302">
        <v>223.7166666666667</v>
      </c>
      <c r="F375" s="302">
        <v>222.43333333333334</v>
      </c>
      <c r="G375" s="302">
        <v>221.16666666666669</v>
      </c>
      <c r="H375" s="302">
        <v>226.26666666666671</v>
      </c>
      <c r="I375" s="302">
        <v>227.53333333333336</v>
      </c>
      <c r="J375" s="302">
        <v>228.81666666666672</v>
      </c>
      <c r="K375" s="301">
        <v>226.25</v>
      </c>
      <c r="L375" s="301">
        <v>223.7</v>
      </c>
      <c r="M375" s="301">
        <v>68.273970000000006</v>
      </c>
      <c r="N375" s="1"/>
      <c r="O375" s="1"/>
    </row>
    <row r="376" spans="1:15" ht="12.75" customHeight="1">
      <c r="A376" s="30">
        <v>366</v>
      </c>
      <c r="B376" s="311" t="s">
        <v>290</v>
      </c>
      <c r="C376" s="301">
        <v>3315.45</v>
      </c>
      <c r="D376" s="302">
        <v>3333.4666666666672</v>
      </c>
      <c r="E376" s="302">
        <v>3267.0333333333342</v>
      </c>
      <c r="F376" s="302">
        <v>3218.6166666666672</v>
      </c>
      <c r="G376" s="302">
        <v>3152.1833333333343</v>
      </c>
      <c r="H376" s="302">
        <v>3381.8833333333341</v>
      </c>
      <c r="I376" s="302">
        <v>3448.3166666666666</v>
      </c>
      <c r="J376" s="302">
        <v>3496.733333333334</v>
      </c>
      <c r="K376" s="301">
        <v>3399.9</v>
      </c>
      <c r="L376" s="301">
        <v>3285.05</v>
      </c>
      <c r="M376" s="301">
        <v>0.42481000000000002</v>
      </c>
      <c r="N376" s="1"/>
      <c r="O376" s="1"/>
    </row>
    <row r="377" spans="1:15" ht="12.75" customHeight="1">
      <c r="A377" s="30">
        <v>367</v>
      </c>
      <c r="B377" s="311" t="s">
        <v>842</v>
      </c>
      <c r="C377" s="301">
        <v>319.55</v>
      </c>
      <c r="D377" s="302">
        <v>323.14999999999998</v>
      </c>
      <c r="E377" s="302">
        <v>314.79999999999995</v>
      </c>
      <c r="F377" s="302">
        <v>310.04999999999995</v>
      </c>
      <c r="G377" s="302">
        <v>301.69999999999993</v>
      </c>
      <c r="H377" s="302">
        <v>327.9</v>
      </c>
      <c r="I377" s="302">
        <v>336.25</v>
      </c>
      <c r="J377" s="302">
        <v>341</v>
      </c>
      <c r="K377" s="301">
        <v>331.5</v>
      </c>
      <c r="L377" s="301">
        <v>318.39999999999998</v>
      </c>
      <c r="M377" s="301">
        <v>5.9630299999999998</v>
      </c>
      <c r="N377" s="1"/>
      <c r="O377" s="1"/>
    </row>
    <row r="378" spans="1:15" ht="12.75" customHeight="1">
      <c r="A378" s="30">
        <v>368</v>
      </c>
      <c r="B378" s="311" t="s">
        <v>272</v>
      </c>
      <c r="C378" s="301">
        <v>425.3</v>
      </c>
      <c r="D378" s="302">
        <v>428.45</v>
      </c>
      <c r="E378" s="302">
        <v>420.34999999999997</v>
      </c>
      <c r="F378" s="302">
        <v>415.4</v>
      </c>
      <c r="G378" s="302">
        <v>407.29999999999995</v>
      </c>
      <c r="H378" s="302">
        <v>433.4</v>
      </c>
      <c r="I378" s="302">
        <v>441.5</v>
      </c>
      <c r="J378" s="302">
        <v>446.45</v>
      </c>
      <c r="K378" s="301">
        <v>436.55</v>
      </c>
      <c r="L378" s="301">
        <v>423.5</v>
      </c>
      <c r="M378" s="301">
        <v>1.1894100000000001</v>
      </c>
      <c r="N378" s="1"/>
      <c r="O378" s="1"/>
    </row>
    <row r="379" spans="1:15" ht="12.75" customHeight="1">
      <c r="A379" s="30">
        <v>369</v>
      </c>
      <c r="B379" s="311" t="s">
        <v>476</v>
      </c>
      <c r="C379" s="301">
        <v>614.75</v>
      </c>
      <c r="D379" s="302">
        <v>611.91666666666663</v>
      </c>
      <c r="E379" s="302">
        <v>605.83333333333326</v>
      </c>
      <c r="F379" s="302">
        <v>596.91666666666663</v>
      </c>
      <c r="G379" s="302">
        <v>590.83333333333326</v>
      </c>
      <c r="H379" s="302">
        <v>620.83333333333326</v>
      </c>
      <c r="I379" s="302">
        <v>626.91666666666652</v>
      </c>
      <c r="J379" s="302">
        <v>635.83333333333326</v>
      </c>
      <c r="K379" s="301">
        <v>618</v>
      </c>
      <c r="L379" s="301">
        <v>603</v>
      </c>
      <c r="M379" s="301">
        <v>2.2344300000000001</v>
      </c>
      <c r="N379" s="1"/>
      <c r="O379" s="1"/>
    </row>
    <row r="380" spans="1:15" ht="12.75" customHeight="1">
      <c r="A380" s="30">
        <v>370</v>
      </c>
      <c r="B380" s="311" t="s">
        <v>477</v>
      </c>
      <c r="C380" s="301">
        <v>107.65</v>
      </c>
      <c r="D380" s="302">
        <v>107.73333333333333</v>
      </c>
      <c r="E380" s="302">
        <v>106.71666666666667</v>
      </c>
      <c r="F380" s="302">
        <v>105.78333333333333</v>
      </c>
      <c r="G380" s="302">
        <v>104.76666666666667</v>
      </c>
      <c r="H380" s="302">
        <v>108.66666666666667</v>
      </c>
      <c r="I380" s="302">
        <v>109.68333333333335</v>
      </c>
      <c r="J380" s="302">
        <v>110.61666666666667</v>
      </c>
      <c r="K380" s="301">
        <v>108.75</v>
      </c>
      <c r="L380" s="301">
        <v>106.8</v>
      </c>
      <c r="M380" s="301">
        <v>0.59682999999999997</v>
      </c>
      <c r="N380" s="1"/>
      <c r="O380" s="1"/>
    </row>
    <row r="381" spans="1:15" ht="12.75" customHeight="1">
      <c r="A381" s="30">
        <v>371</v>
      </c>
      <c r="B381" s="311" t="s">
        <v>182</v>
      </c>
      <c r="C381" s="301">
        <v>1793.7</v>
      </c>
      <c r="D381" s="302">
        <v>1780.5833333333333</v>
      </c>
      <c r="E381" s="302">
        <v>1763.2166666666665</v>
      </c>
      <c r="F381" s="302">
        <v>1732.7333333333331</v>
      </c>
      <c r="G381" s="302">
        <v>1715.3666666666663</v>
      </c>
      <c r="H381" s="302">
        <v>1811.0666666666666</v>
      </c>
      <c r="I381" s="302">
        <v>1828.4333333333334</v>
      </c>
      <c r="J381" s="302">
        <v>1858.9166666666667</v>
      </c>
      <c r="K381" s="301">
        <v>1797.95</v>
      </c>
      <c r="L381" s="301">
        <v>1750.1</v>
      </c>
      <c r="M381" s="301">
        <v>5.5567099999999998</v>
      </c>
      <c r="N381" s="1"/>
      <c r="O381" s="1"/>
    </row>
    <row r="382" spans="1:15" ht="12.75" customHeight="1">
      <c r="A382" s="30">
        <v>372</v>
      </c>
      <c r="B382" s="311" t="s">
        <v>479</v>
      </c>
      <c r="C382" s="301">
        <v>678.65</v>
      </c>
      <c r="D382" s="302">
        <v>680.11666666666667</v>
      </c>
      <c r="E382" s="302">
        <v>673.58333333333337</v>
      </c>
      <c r="F382" s="302">
        <v>668.51666666666665</v>
      </c>
      <c r="G382" s="302">
        <v>661.98333333333335</v>
      </c>
      <c r="H382" s="302">
        <v>685.18333333333339</v>
      </c>
      <c r="I382" s="302">
        <v>691.7166666666667</v>
      </c>
      <c r="J382" s="302">
        <v>696.78333333333342</v>
      </c>
      <c r="K382" s="301">
        <v>686.65</v>
      </c>
      <c r="L382" s="301">
        <v>675.05</v>
      </c>
      <c r="M382" s="301">
        <v>0.36368</v>
      </c>
      <c r="N382" s="1"/>
      <c r="O382" s="1"/>
    </row>
    <row r="383" spans="1:15" ht="12.75" customHeight="1">
      <c r="A383" s="30">
        <v>373</v>
      </c>
      <c r="B383" s="311" t="s">
        <v>481</v>
      </c>
      <c r="C383" s="301">
        <v>783.9</v>
      </c>
      <c r="D383" s="302">
        <v>783.56666666666661</v>
      </c>
      <c r="E383" s="302">
        <v>778.63333333333321</v>
      </c>
      <c r="F383" s="302">
        <v>773.36666666666656</v>
      </c>
      <c r="G383" s="302">
        <v>768.43333333333317</v>
      </c>
      <c r="H383" s="302">
        <v>788.83333333333326</v>
      </c>
      <c r="I383" s="302">
        <v>793.76666666666665</v>
      </c>
      <c r="J383" s="302">
        <v>799.0333333333333</v>
      </c>
      <c r="K383" s="301">
        <v>788.5</v>
      </c>
      <c r="L383" s="301">
        <v>778.3</v>
      </c>
      <c r="M383" s="301">
        <v>0.38877</v>
      </c>
      <c r="N383" s="1"/>
      <c r="O383" s="1"/>
    </row>
    <row r="384" spans="1:15" ht="12.75" customHeight="1">
      <c r="A384" s="30">
        <v>374</v>
      </c>
      <c r="B384" s="311" t="s">
        <v>843</v>
      </c>
      <c r="C384" s="301">
        <v>98.75</v>
      </c>
      <c r="D384" s="302">
        <v>99.166666666666671</v>
      </c>
      <c r="E384" s="302">
        <v>98.083333333333343</v>
      </c>
      <c r="F384" s="302">
        <v>97.416666666666671</v>
      </c>
      <c r="G384" s="302">
        <v>96.333333333333343</v>
      </c>
      <c r="H384" s="302">
        <v>99.833333333333343</v>
      </c>
      <c r="I384" s="302">
        <v>100.91666666666669</v>
      </c>
      <c r="J384" s="302">
        <v>101.58333333333334</v>
      </c>
      <c r="K384" s="301">
        <v>100.25</v>
      </c>
      <c r="L384" s="301">
        <v>98.5</v>
      </c>
      <c r="M384" s="301">
        <v>4.7654500000000004</v>
      </c>
      <c r="N384" s="1"/>
      <c r="O384" s="1"/>
    </row>
    <row r="385" spans="1:15" ht="12.75" customHeight="1">
      <c r="A385" s="30">
        <v>375</v>
      </c>
      <c r="B385" s="311" t="s">
        <v>483</v>
      </c>
      <c r="C385" s="301">
        <v>174.5</v>
      </c>
      <c r="D385" s="302">
        <v>174.31666666666669</v>
      </c>
      <c r="E385" s="302">
        <v>170.23333333333338</v>
      </c>
      <c r="F385" s="302">
        <v>165.9666666666667</v>
      </c>
      <c r="G385" s="302">
        <v>161.88333333333338</v>
      </c>
      <c r="H385" s="302">
        <v>178.58333333333337</v>
      </c>
      <c r="I385" s="302">
        <v>182.66666666666669</v>
      </c>
      <c r="J385" s="302">
        <v>186.93333333333337</v>
      </c>
      <c r="K385" s="301">
        <v>178.4</v>
      </c>
      <c r="L385" s="301">
        <v>170.05</v>
      </c>
      <c r="M385" s="301">
        <v>31.099810000000002</v>
      </c>
      <c r="N385" s="1"/>
      <c r="O385" s="1"/>
    </row>
    <row r="386" spans="1:15" ht="12.75" customHeight="1">
      <c r="A386" s="30">
        <v>376</v>
      </c>
      <c r="B386" s="311" t="s">
        <v>484</v>
      </c>
      <c r="C386" s="301">
        <v>523.85</v>
      </c>
      <c r="D386" s="302">
        <v>523.4666666666667</v>
      </c>
      <c r="E386" s="302">
        <v>518.88333333333344</v>
      </c>
      <c r="F386" s="302">
        <v>513.91666666666674</v>
      </c>
      <c r="G386" s="302">
        <v>509.33333333333348</v>
      </c>
      <c r="H386" s="302">
        <v>528.43333333333339</v>
      </c>
      <c r="I386" s="302">
        <v>533.01666666666665</v>
      </c>
      <c r="J386" s="302">
        <v>537.98333333333335</v>
      </c>
      <c r="K386" s="301">
        <v>528.04999999999995</v>
      </c>
      <c r="L386" s="301">
        <v>518.5</v>
      </c>
      <c r="M386" s="301">
        <v>0.78517000000000003</v>
      </c>
      <c r="N386" s="1"/>
      <c r="O386" s="1"/>
    </row>
    <row r="387" spans="1:15" ht="12.75" customHeight="1">
      <c r="A387" s="30">
        <v>377</v>
      </c>
      <c r="B387" s="311" t="s">
        <v>485</v>
      </c>
      <c r="C387" s="301">
        <v>198.5</v>
      </c>
      <c r="D387" s="302">
        <v>198.91666666666666</v>
      </c>
      <c r="E387" s="302">
        <v>197.33333333333331</v>
      </c>
      <c r="F387" s="302">
        <v>196.16666666666666</v>
      </c>
      <c r="G387" s="302">
        <v>194.58333333333331</v>
      </c>
      <c r="H387" s="302">
        <v>200.08333333333331</v>
      </c>
      <c r="I387" s="302">
        <v>201.66666666666663</v>
      </c>
      <c r="J387" s="302">
        <v>202.83333333333331</v>
      </c>
      <c r="K387" s="301">
        <v>200.5</v>
      </c>
      <c r="L387" s="301">
        <v>197.75</v>
      </c>
      <c r="M387" s="301">
        <v>1.35931</v>
      </c>
      <c r="N387" s="1"/>
      <c r="O387" s="1"/>
    </row>
    <row r="388" spans="1:15" ht="12.75" customHeight="1">
      <c r="A388" s="30">
        <v>378</v>
      </c>
      <c r="B388" s="311" t="s">
        <v>183</v>
      </c>
      <c r="C388" s="301">
        <v>609.9</v>
      </c>
      <c r="D388" s="302">
        <v>615.7833333333333</v>
      </c>
      <c r="E388" s="302">
        <v>598.01666666666665</v>
      </c>
      <c r="F388" s="302">
        <v>586.13333333333333</v>
      </c>
      <c r="G388" s="302">
        <v>568.36666666666667</v>
      </c>
      <c r="H388" s="302">
        <v>627.66666666666663</v>
      </c>
      <c r="I388" s="302">
        <v>645.43333333333328</v>
      </c>
      <c r="J388" s="302">
        <v>657.31666666666661</v>
      </c>
      <c r="K388" s="301">
        <v>633.54999999999995</v>
      </c>
      <c r="L388" s="301">
        <v>603.9</v>
      </c>
      <c r="M388" s="301">
        <v>13.10003</v>
      </c>
      <c r="N388" s="1"/>
      <c r="O388" s="1"/>
    </row>
    <row r="389" spans="1:15" ht="12.75" customHeight="1">
      <c r="A389" s="30">
        <v>379</v>
      </c>
      <c r="B389" s="311" t="s">
        <v>487</v>
      </c>
      <c r="C389" s="301">
        <v>2620.65</v>
      </c>
      <c r="D389" s="302">
        <v>2632.5499999999997</v>
      </c>
      <c r="E389" s="302">
        <v>2590.0999999999995</v>
      </c>
      <c r="F389" s="302">
        <v>2559.5499999999997</v>
      </c>
      <c r="G389" s="302">
        <v>2517.0999999999995</v>
      </c>
      <c r="H389" s="302">
        <v>2663.0999999999995</v>
      </c>
      <c r="I389" s="302">
        <v>2705.5499999999993</v>
      </c>
      <c r="J389" s="302">
        <v>2736.0999999999995</v>
      </c>
      <c r="K389" s="301">
        <v>2675</v>
      </c>
      <c r="L389" s="301">
        <v>2602</v>
      </c>
      <c r="M389" s="301">
        <v>0.29672999999999999</v>
      </c>
      <c r="N389" s="1"/>
      <c r="O389" s="1"/>
    </row>
    <row r="390" spans="1:15" ht="12.75" customHeight="1">
      <c r="A390" s="30">
        <v>380</v>
      </c>
      <c r="B390" s="311" t="s">
        <v>858</v>
      </c>
      <c r="C390" s="301">
        <v>100.85</v>
      </c>
      <c r="D390" s="302">
        <v>101.26666666666665</v>
      </c>
      <c r="E390" s="302">
        <v>99.683333333333309</v>
      </c>
      <c r="F390" s="302">
        <v>98.516666666666652</v>
      </c>
      <c r="G390" s="302">
        <v>96.933333333333309</v>
      </c>
      <c r="H390" s="302">
        <v>102.43333333333331</v>
      </c>
      <c r="I390" s="302">
        <v>104.01666666666665</v>
      </c>
      <c r="J390" s="302">
        <v>105.18333333333331</v>
      </c>
      <c r="K390" s="301">
        <v>102.85</v>
      </c>
      <c r="L390" s="301">
        <v>100.1</v>
      </c>
      <c r="M390" s="301">
        <v>3.1838700000000002</v>
      </c>
      <c r="N390" s="1"/>
      <c r="O390" s="1"/>
    </row>
    <row r="391" spans="1:15" ht="12.75" customHeight="1">
      <c r="A391" s="30">
        <v>381</v>
      </c>
      <c r="B391" s="311" t="s">
        <v>184</v>
      </c>
      <c r="C391" s="301">
        <v>110.3</v>
      </c>
      <c r="D391" s="302">
        <v>109.56666666666666</v>
      </c>
      <c r="E391" s="302">
        <v>107.93333333333332</v>
      </c>
      <c r="F391" s="302">
        <v>105.56666666666666</v>
      </c>
      <c r="G391" s="302">
        <v>103.93333333333332</v>
      </c>
      <c r="H391" s="302">
        <v>111.93333333333332</v>
      </c>
      <c r="I391" s="302">
        <v>113.56666666666665</v>
      </c>
      <c r="J391" s="302">
        <v>115.93333333333332</v>
      </c>
      <c r="K391" s="301">
        <v>111.2</v>
      </c>
      <c r="L391" s="301">
        <v>107.2</v>
      </c>
      <c r="M391" s="301">
        <v>146.17080999999999</v>
      </c>
      <c r="N391" s="1"/>
      <c r="O391" s="1"/>
    </row>
    <row r="392" spans="1:15" ht="12.75" customHeight="1">
      <c r="A392" s="30">
        <v>382</v>
      </c>
      <c r="B392" s="311" t="s">
        <v>486</v>
      </c>
      <c r="C392" s="301">
        <v>94.85</v>
      </c>
      <c r="D392" s="302">
        <v>96.45</v>
      </c>
      <c r="E392" s="302">
        <v>92.65</v>
      </c>
      <c r="F392" s="302">
        <v>90.45</v>
      </c>
      <c r="G392" s="302">
        <v>86.65</v>
      </c>
      <c r="H392" s="302">
        <v>98.65</v>
      </c>
      <c r="I392" s="302">
        <v>102.44999999999999</v>
      </c>
      <c r="J392" s="302">
        <v>104.65</v>
      </c>
      <c r="K392" s="301">
        <v>100.25</v>
      </c>
      <c r="L392" s="301">
        <v>94.25</v>
      </c>
      <c r="M392" s="301">
        <v>74.470060000000004</v>
      </c>
      <c r="N392" s="1"/>
      <c r="O392" s="1"/>
    </row>
    <row r="393" spans="1:15" ht="12.75" customHeight="1">
      <c r="A393" s="30">
        <v>383</v>
      </c>
      <c r="B393" s="311" t="s">
        <v>185</v>
      </c>
      <c r="C393" s="301">
        <v>116.25</v>
      </c>
      <c r="D393" s="302">
        <v>115.90000000000002</v>
      </c>
      <c r="E393" s="302">
        <v>115.00000000000004</v>
      </c>
      <c r="F393" s="302">
        <v>113.75000000000003</v>
      </c>
      <c r="G393" s="302">
        <v>112.85000000000005</v>
      </c>
      <c r="H393" s="302">
        <v>117.15000000000003</v>
      </c>
      <c r="I393" s="302">
        <v>118.05000000000001</v>
      </c>
      <c r="J393" s="302">
        <v>119.30000000000003</v>
      </c>
      <c r="K393" s="301">
        <v>116.8</v>
      </c>
      <c r="L393" s="301">
        <v>114.65</v>
      </c>
      <c r="M393" s="301">
        <v>26.121110000000002</v>
      </c>
      <c r="N393" s="1"/>
      <c r="O393" s="1"/>
    </row>
    <row r="394" spans="1:15" ht="12.75" customHeight="1">
      <c r="A394" s="30">
        <v>384</v>
      </c>
      <c r="B394" s="311" t="s">
        <v>488</v>
      </c>
      <c r="C394" s="301">
        <v>129.25</v>
      </c>
      <c r="D394" s="302">
        <v>129.73333333333332</v>
      </c>
      <c r="E394" s="302">
        <v>127.06666666666663</v>
      </c>
      <c r="F394" s="302">
        <v>124.88333333333331</v>
      </c>
      <c r="G394" s="302">
        <v>122.21666666666663</v>
      </c>
      <c r="H394" s="302">
        <v>131.91666666666663</v>
      </c>
      <c r="I394" s="302">
        <v>134.58333333333331</v>
      </c>
      <c r="J394" s="302">
        <v>136.76666666666665</v>
      </c>
      <c r="K394" s="301">
        <v>132.4</v>
      </c>
      <c r="L394" s="301">
        <v>127.55</v>
      </c>
      <c r="M394" s="301">
        <v>16.552849999999999</v>
      </c>
      <c r="N394" s="1"/>
      <c r="O394" s="1"/>
    </row>
    <row r="395" spans="1:15" ht="12.75" customHeight="1">
      <c r="A395" s="30">
        <v>385</v>
      </c>
      <c r="B395" s="311" t="s">
        <v>489</v>
      </c>
      <c r="C395" s="301">
        <v>991.95</v>
      </c>
      <c r="D395" s="302">
        <v>987.65</v>
      </c>
      <c r="E395" s="302">
        <v>977.8</v>
      </c>
      <c r="F395" s="302">
        <v>963.65</v>
      </c>
      <c r="G395" s="302">
        <v>953.8</v>
      </c>
      <c r="H395" s="302">
        <v>1001.8</v>
      </c>
      <c r="I395" s="302">
        <v>1011.6500000000001</v>
      </c>
      <c r="J395" s="302">
        <v>1025.8</v>
      </c>
      <c r="K395" s="301">
        <v>997.5</v>
      </c>
      <c r="L395" s="301">
        <v>973.5</v>
      </c>
      <c r="M395" s="301">
        <v>0.77159</v>
      </c>
      <c r="N395" s="1"/>
      <c r="O395" s="1"/>
    </row>
    <row r="396" spans="1:15" ht="12.75" customHeight="1">
      <c r="A396" s="30">
        <v>386</v>
      </c>
      <c r="B396" s="311" t="s">
        <v>186</v>
      </c>
      <c r="C396" s="301">
        <v>2772.75</v>
      </c>
      <c r="D396" s="302">
        <v>2771.9666666666672</v>
      </c>
      <c r="E396" s="302">
        <v>2752.8333333333344</v>
      </c>
      <c r="F396" s="302">
        <v>2732.9166666666674</v>
      </c>
      <c r="G396" s="302">
        <v>2713.7833333333347</v>
      </c>
      <c r="H396" s="302">
        <v>2791.8833333333341</v>
      </c>
      <c r="I396" s="302">
        <v>2811.0166666666673</v>
      </c>
      <c r="J396" s="302">
        <v>2830.9333333333338</v>
      </c>
      <c r="K396" s="301">
        <v>2791.1</v>
      </c>
      <c r="L396" s="301">
        <v>2752.05</v>
      </c>
      <c r="M396" s="301">
        <v>57.033329999999999</v>
      </c>
      <c r="N396" s="1"/>
      <c r="O396" s="1"/>
    </row>
    <row r="397" spans="1:15" ht="12.75" customHeight="1">
      <c r="A397" s="30">
        <v>387</v>
      </c>
      <c r="B397" s="311" t="s">
        <v>844</v>
      </c>
      <c r="C397" s="301">
        <v>565.29999999999995</v>
      </c>
      <c r="D397" s="302">
        <v>563.84999999999991</v>
      </c>
      <c r="E397" s="302">
        <v>556.79999999999984</v>
      </c>
      <c r="F397" s="302">
        <v>548.29999999999995</v>
      </c>
      <c r="G397" s="302">
        <v>541.24999999999989</v>
      </c>
      <c r="H397" s="302">
        <v>572.3499999999998</v>
      </c>
      <c r="I397" s="302">
        <v>579.4</v>
      </c>
      <c r="J397" s="302">
        <v>587.89999999999975</v>
      </c>
      <c r="K397" s="301">
        <v>570.9</v>
      </c>
      <c r="L397" s="301">
        <v>555.35</v>
      </c>
      <c r="M397" s="301">
        <v>1.1684699999999999</v>
      </c>
      <c r="N397" s="1"/>
      <c r="O397" s="1"/>
    </row>
    <row r="398" spans="1:15" ht="12.75" customHeight="1">
      <c r="A398" s="30">
        <v>388</v>
      </c>
      <c r="B398" s="311" t="s">
        <v>480</v>
      </c>
      <c r="C398" s="301">
        <v>245.35</v>
      </c>
      <c r="D398" s="302">
        <v>244.35</v>
      </c>
      <c r="E398" s="302">
        <v>242.5</v>
      </c>
      <c r="F398" s="302">
        <v>239.65</v>
      </c>
      <c r="G398" s="302">
        <v>237.8</v>
      </c>
      <c r="H398" s="302">
        <v>247.2</v>
      </c>
      <c r="I398" s="302">
        <v>249.04999999999995</v>
      </c>
      <c r="J398" s="302">
        <v>251.89999999999998</v>
      </c>
      <c r="K398" s="301">
        <v>246.2</v>
      </c>
      <c r="L398" s="301">
        <v>241.5</v>
      </c>
      <c r="M398" s="301">
        <v>0.66898000000000002</v>
      </c>
      <c r="N398" s="1"/>
      <c r="O398" s="1"/>
    </row>
    <row r="399" spans="1:15" ht="12.75" customHeight="1">
      <c r="A399" s="30">
        <v>389</v>
      </c>
      <c r="B399" s="311" t="s">
        <v>490</v>
      </c>
      <c r="C399" s="301">
        <v>881.55</v>
      </c>
      <c r="D399" s="302">
        <v>883.66666666666663</v>
      </c>
      <c r="E399" s="302">
        <v>872.33333333333326</v>
      </c>
      <c r="F399" s="302">
        <v>863.11666666666667</v>
      </c>
      <c r="G399" s="302">
        <v>851.7833333333333</v>
      </c>
      <c r="H399" s="302">
        <v>892.88333333333321</v>
      </c>
      <c r="I399" s="302">
        <v>904.21666666666647</v>
      </c>
      <c r="J399" s="302">
        <v>913.43333333333317</v>
      </c>
      <c r="K399" s="301">
        <v>895</v>
      </c>
      <c r="L399" s="301">
        <v>874.45</v>
      </c>
      <c r="M399" s="301">
        <v>0.20921000000000001</v>
      </c>
      <c r="N399" s="1"/>
      <c r="O399" s="1"/>
    </row>
    <row r="400" spans="1:15" ht="12.75" customHeight="1">
      <c r="A400" s="30">
        <v>390</v>
      </c>
      <c r="B400" s="311" t="s">
        <v>491</v>
      </c>
      <c r="C400" s="301">
        <v>1424.4</v>
      </c>
      <c r="D400" s="302">
        <v>1413.1000000000001</v>
      </c>
      <c r="E400" s="302">
        <v>1391.3000000000002</v>
      </c>
      <c r="F400" s="302">
        <v>1358.2</v>
      </c>
      <c r="G400" s="302">
        <v>1336.4</v>
      </c>
      <c r="H400" s="302">
        <v>1446.2000000000003</v>
      </c>
      <c r="I400" s="302">
        <v>1468</v>
      </c>
      <c r="J400" s="302">
        <v>1501.1000000000004</v>
      </c>
      <c r="K400" s="301">
        <v>1434.9</v>
      </c>
      <c r="L400" s="301">
        <v>1380</v>
      </c>
      <c r="M400" s="301">
        <v>2.8174899999999998</v>
      </c>
      <c r="N400" s="1"/>
      <c r="O400" s="1"/>
    </row>
    <row r="401" spans="1:15" ht="12.75" customHeight="1">
      <c r="A401" s="30">
        <v>391</v>
      </c>
      <c r="B401" s="311" t="s">
        <v>482</v>
      </c>
      <c r="C401" s="301">
        <v>32.25</v>
      </c>
      <c r="D401" s="302">
        <v>32.366666666666667</v>
      </c>
      <c r="E401" s="302">
        <v>31.983333333333334</v>
      </c>
      <c r="F401" s="302">
        <v>31.716666666666669</v>
      </c>
      <c r="G401" s="302">
        <v>31.333333333333336</v>
      </c>
      <c r="H401" s="302">
        <v>32.633333333333333</v>
      </c>
      <c r="I401" s="302">
        <v>33.016666666666673</v>
      </c>
      <c r="J401" s="302">
        <v>33.283333333333331</v>
      </c>
      <c r="K401" s="301">
        <v>32.75</v>
      </c>
      <c r="L401" s="301">
        <v>32.1</v>
      </c>
      <c r="M401" s="301">
        <v>7.4447999999999999</v>
      </c>
      <c r="N401" s="1"/>
      <c r="O401" s="1"/>
    </row>
    <row r="402" spans="1:15" ht="12.75" customHeight="1">
      <c r="A402" s="30">
        <v>392</v>
      </c>
      <c r="B402" s="311" t="s">
        <v>187</v>
      </c>
      <c r="C402" s="301">
        <v>75</v>
      </c>
      <c r="D402" s="302">
        <v>75.149999999999991</v>
      </c>
      <c r="E402" s="302">
        <v>74.34999999999998</v>
      </c>
      <c r="F402" s="302">
        <v>73.699999999999989</v>
      </c>
      <c r="G402" s="302">
        <v>72.899999999999977</v>
      </c>
      <c r="H402" s="302">
        <v>75.799999999999983</v>
      </c>
      <c r="I402" s="302">
        <v>76.599999999999994</v>
      </c>
      <c r="J402" s="302">
        <v>77.249999999999986</v>
      </c>
      <c r="K402" s="301">
        <v>75.95</v>
      </c>
      <c r="L402" s="301">
        <v>74.5</v>
      </c>
      <c r="M402" s="301">
        <v>182.18209999999999</v>
      </c>
      <c r="N402" s="1"/>
      <c r="O402" s="1"/>
    </row>
    <row r="403" spans="1:15" ht="12.75" customHeight="1">
      <c r="A403" s="30">
        <v>393</v>
      </c>
      <c r="B403" s="311" t="s">
        <v>275</v>
      </c>
      <c r="C403" s="301">
        <v>6637.8</v>
      </c>
      <c r="D403" s="302">
        <v>6679.6500000000005</v>
      </c>
      <c r="E403" s="302">
        <v>6591.1500000000015</v>
      </c>
      <c r="F403" s="302">
        <v>6544.5000000000009</v>
      </c>
      <c r="G403" s="302">
        <v>6456.0000000000018</v>
      </c>
      <c r="H403" s="302">
        <v>6726.3000000000011</v>
      </c>
      <c r="I403" s="302">
        <v>6814.7999999999993</v>
      </c>
      <c r="J403" s="302">
        <v>6861.4500000000007</v>
      </c>
      <c r="K403" s="301">
        <v>6768.15</v>
      </c>
      <c r="L403" s="301">
        <v>6633</v>
      </c>
      <c r="M403" s="301">
        <v>4.3200000000000002E-2</v>
      </c>
      <c r="N403" s="1"/>
      <c r="O403" s="1"/>
    </row>
    <row r="404" spans="1:15" ht="12.75" customHeight="1">
      <c r="A404" s="30">
        <v>394</v>
      </c>
      <c r="B404" s="311" t="s">
        <v>274</v>
      </c>
      <c r="C404" s="301">
        <v>764.6</v>
      </c>
      <c r="D404" s="302">
        <v>767.29999999999984</v>
      </c>
      <c r="E404" s="302">
        <v>753.59999999999968</v>
      </c>
      <c r="F404" s="302">
        <v>742.5999999999998</v>
      </c>
      <c r="G404" s="302">
        <v>728.89999999999964</v>
      </c>
      <c r="H404" s="302">
        <v>778.29999999999973</v>
      </c>
      <c r="I404" s="302">
        <v>791.99999999999977</v>
      </c>
      <c r="J404" s="302">
        <v>802.99999999999977</v>
      </c>
      <c r="K404" s="301">
        <v>781</v>
      </c>
      <c r="L404" s="301">
        <v>756.3</v>
      </c>
      <c r="M404" s="301">
        <v>5.7246899999999998</v>
      </c>
      <c r="N404" s="1"/>
      <c r="O404" s="1"/>
    </row>
    <row r="405" spans="1:15" ht="12.75" customHeight="1">
      <c r="A405" s="30">
        <v>395</v>
      </c>
      <c r="B405" s="311" t="s">
        <v>188</v>
      </c>
      <c r="C405" s="301">
        <v>1134.3</v>
      </c>
      <c r="D405" s="302">
        <v>1128.6000000000001</v>
      </c>
      <c r="E405" s="302">
        <v>1119.2000000000003</v>
      </c>
      <c r="F405" s="302">
        <v>1104.1000000000001</v>
      </c>
      <c r="G405" s="302">
        <v>1094.7000000000003</v>
      </c>
      <c r="H405" s="302">
        <v>1143.7000000000003</v>
      </c>
      <c r="I405" s="302">
        <v>1153.1000000000004</v>
      </c>
      <c r="J405" s="302">
        <v>1168.2000000000003</v>
      </c>
      <c r="K405" s="301">
        <v>1138</v>
      </c>
      <c r="L405" s="301">
        <v>1113.5</v>
      </c>
      <c r="M405" s="301">
        <v>8.4882100000000005</v>
      </c>
      <c r="N405" s="1"/>
      <c r="O405" s="1"/>
    </row>
    <row r="406" spans="1:15" ht="12.75" customHeight="1">
      <c r="A406" s="30">
        <v>396</v>
      </c>
      <c r="B406" s="311" t="s">
        <v>189</v>
      </c>
      <c r="C406" s="301">
        <v>463.4</v>
      </c>
      <c r="D406" s="302">
        <v>463.2833333333333</v>
      </c>
      <c r="E406" s="302">
        <v>460.61666666666662</v>
      </c>
      <c r="F406" s="302">
        <v>457.83333333333331</v>
      </c>
      <c r="G406" s="302">
        <v>455.16666666666663</v>
      </c>
      <c r="H406" s="302">
        <v>466.06666666666661</v>
      </c>
      <c r="I406" s="302">
        <v>468.73333333333335</v>
      </c>
      <c r="J406" s="302">
        <v>471.51666666666659</v>
      </c>
      <c r="K406" s="301">
        <v>465.95</v>
      </c>
      <c r="L406" s="301">
        <v>460.5</v>
      </c>
      <c r="M406" s="301">
        <v>76.725149999999999</v>
      </c>
      <c r="N406" s="1"/>
      <c r="O406" s="1"/>
    </row>
    <row r="407" spans="1:15" ht="12.75" customHeight="1">
      <c r="A407" s="30">
        <v>397</v>
      </c>
      <c r="B407" s="311" t="s">
        <v>495</v>
      </c>
      <c r="C407" s="301">
        <v>2256.6999999999998</v>
      </c>
      <c r="D407" s="302">
        <v>2272.7000000000003</v>
      </c>
      <c r="E407" s="302">
        <v>2220.8500000000004</v>
      </c>
      <c r="F407" s="302">
        <v>2185</v>
      </c>
      <c r="G407" s="302">
        <v>2133.15</v>
      </c>
      <c r="H407" s="302">
        <v>2308.5500000000006</v>
      </c>
      <c r="I407" s="302">
        <v>2360.4</v>
      </c>
      <c r="J407" s="302">
        <v>2396.2500000000009</v>
      </c>
      <c r="K407" s="301">
        <v>2324.5500000000002</v>
      </c>
      <c r="L407" s="301">
        <v>2236.85</v>
      </c>
      <c r="M407" s="301">
        <v>0.45704</v>
      </c>
      <c r="N407" s="1"/>
      <c r="O407" s="1"/>
    </row>
    <row r="408" spans="1:15" ht="12.75" customHeight="1">
      <c r="A408" s="30">
        <v>398</v>
      </c>
      <c r="B408" s="311" t="s">
        <v>496</v>
      </c>
      <c r="C408" s="301">
        <v>109.05</v>
      </c>
      <c r="D408" s="302">
        <v>109.03333333333335</v>
      </c>
      <c r="E408" s="302">
        <v>107.91666666666669</v>
      </c>
      <c r="F408" s="302">
        <v>106.78333333333335</v>
      </c>
      <c r="G408" s="302">
        <v>105.66666666666669</v>
      </c>
      <c r="H408" s="302">
        <v>110.16666666666669</v>
      </c>
      <c r="I408" s="302">
        <v>111.28333333333333</v>
      </c>
      <c r="J408" s="302">
        <v>112.41666666666669</v>
      </c>
      <c r="K408" s="301">
        <v>110.15</v>
      </c>
      <c r="L408" s="301">
        <v>107.9</v>
      </c>
      <c r="M408" s="301">
        <v>1.4299900000000001</v>
      </c>
      <c r="N408" s="1"/>
      <c r="O408" s="1"/>
    </row>
    <row r="409" spans="1:15" ht="12.75" customHeight="1">
      <c r="A409" s="30">
        <v>399</v>
      </c>
      <c r="B409" s="311" t="s">
        <v>501</v>
      </c>
      <c r="C409" s="301">
        <v>118.65</v>
      </c>
      <c r="D409" s="302">
        <v>118.55</v>
      </c>
      <c r="E409" s="302">
        <v>117.25</v>
      </c>
      <c r="F409" s="302">
        <v>115.85000000000001</v>
      </c>
      <c r="G409" s="302">
        <v>114.55000000000001</v>
      </c>
      <c r="H409" s="302">
        <v>119.94999999999999</v>
      </c>
      <c r="I409" s="302">
        <v>121.24999999999997</v>
      </c>
      <c r="J409" s="302">
        <v>122.64999999999998</v>
      </c>
      <c r="K409" s="301">
        <v>119.85</v>
      </c>
      <c r="L409" s="301">
        <v>117.15</v>
      </c>
      <c r="M409" s="301">
        <v>4.3064900000000002</v>
      </c>
      <c r="N409" s="1"/>
      <c r="O409" s="1"/>
    </row>
    <row r="410" spans="1:15" ht="12.75" customHeight="1">
      <c r="A410" s="30">
        <v>400</v>
      </c>
      <c r="B410" s="311" t="s">
        <v>497</v>
      </c>
      <c r="C410" s="301">
        <v>107.05</v>
      </c>
      <c r="D410" s="302">
        <v>107.58333333333333</v>
      </c>
      <c r="E410" s="302">
        <v>106.26666666666665</v>
      </c>
      <c r="F410" s="302">
        <v>105.48333333333332</v>
      </c>
      <c r="G410" s="302">
        <v>104.16666666666664</v>
      </c>
      <c r="H410" s="302">
        <v>108.36666666666666</v>
      </c>
      <c r="I410" s="302">
        <v>109.68333333333335</v>
      </c>
      <c r="J410" s="302">
        <v>110.46666666666667</v>
      </c>
      <c r="K410" s="301">
        <v>108.9</v>
      </c>
      <c r="L410" s="301">
        <v>106.8</v>
      </c>
      <c r="M410" s="301">
        <v>4.4710299999999998</v>
      </c>
      <c r="N410" s="1"/>
      <c r="O410" s="1"/>
    </row>
    <row r="411" spans="1:15" ht="12.75" customHeight="1">
      <c r="A411" s="30">
        <v>401</v>
      </c>
      <c r="B411" s="311" t="s">
        <v>499</v>
      </c>
      <c r="C411" s="301">
        <v>2835.5</v>
      </c>
      <c r="D411" s="302">
        <v>2853.35</v>
      </c>
      <c r="E411" s="302">
        <v>2807.25</v>
      </c>
      <c r="F411" s="302">
        <v>2779</v>
      </c>
      <c r="G411" s="302">
        <v>2732.9</v>
      </c>
      <c r="H411" s="302">
        <v>2881.6</v>
      </c>
      <c r="I411" s="302">
        <v>2927.6999999999994</v>
      </c>
      <c r="J411" s="302">
        <v>2955.95</v>
      </c>
      <c r="K411" s="301">
        <v>2899.45</v>
      </c>
      <c r="L411" s="301">
        <v>2825.1</v>
      </c>
      <c r="M411" s="301">
        <v>2.196E-2</v>
      </c>
      <c r="N411" s="1"/>
      <c r="O411" s="1"/>
    </row>
    <row r="412" spans="1:15" ht="12.75" customHeight="1">
      <c r="A412" s="30">
        <v>402</v>
      </c>
      <c r="B412" s="311" t="s">
        <v>498</v>
      </c>
      <c r="C412" s="301">
        <v>718.6</v>
      </c>
      <c r="D412" s="302">
        <v>721.15000000000009</v>
      </c>
      <c r="E412" s="302">
        <v>708.85000000000014</v>
      </c>
      <c r="F412" s="302">
        <v>699.1</v>
      </c>
      <c r="G412" s="302">
        <v>686.80000000000007</v>
      </c>
      <c r="H412" s="302">
        <v>730.9000000000002</v>
      </c>
      <c r="I412" s="302">
        <v>743.20000000000016</v>
      </c>
      <c r="J412" s="302">
        <v>752.95000000000027</v>
      </c>
      <c r="K412" s="301">
        <v>733.45</v>
      </c>
      <c r="L412" s="301">
        <v>711.4</v>
      </c>
      <c r="M412" s="301">
        <v>1.90744</v>
      </c>
      <c r="N412" s="1"/>
      <c r="O412" s="1"/>
    </row>
    <row r="413" spans="1:15" ht="12.75" customHeight="1">
      <c r="A413" s="30">
        <v>403</v>
      </c>
      <c r="B413" s="311" t="s">
        <v>500</v>
      </c>
      <c r="C413" s="301">
        <v>432.05</v>
      </c>
      <c r="D413" s="302">
        <v>425.84999999999997</v>
      </c>
      <c r="E413" s="302">
        <v>418.69999999999993</v>
      </c>
      <c r="F413" s="302">
        <v>405.34999999999997</v>
      </c>
      <c r="G413" s="302">
        <v>398.19999999999993</v>
      </c>
      <c r="H413" s="302">
        <v>439.19999999999993</v>
      </c>
      <c r="I413" s="302">
        <v>446.34999999999991</v>
      </c>
      <c r="J413" s="302">
        <v>459.69999999999993</v>
      </c>
      <c r="K413" s="301">
        <v>433</v>
      </c>
      <c r="L413" s="301">
        <v>412.5</v>
      </c>
      <c r="M413" s="301">
        <v>0.61663000000000001</v>
      </c>
      <c r="N413" s="1"/>
      <c r="O413" s="1"/>
    </row>
    <row r="414" spans="1:15" ht="12.75" customHeight="1">
      <c r="A414" s="30">
        <v>404</v>
      </c>
      <c r="B414" s="311" t="s">
        <v>190</v>
      </c>
      <c r="C414" s="301">
        <v>19785.400000000001</v>
      </c>
      <c r="D414" s="302">
        <v>19759.5</v>
      </c>
      <c r="E414" s="302">
        <v>19527.900000000001</v>
      </c>
      <c r="F414" s="302">
        <v>19270.400000000001</v>
      </c>
      <c r="G414" s="302">
        <v>19038.800000000003</v>
      </c>
      <c r="H414" s="302">
        <v>20017</v>
      </c>
      <c r="I414" s="302">
        <v>20248.599999999999</v>
      </c>
      <c r="J414" s="302">
        <v>20506.099999999999</v>
      </c>
      <c r="K414" s="301">
        <v>19991.099999999999</v>
      </c>
      <c r="L414" s="301">
        <v>19502</v>
      </c>
      <c r="M414" s="301">
        <v>0.72631000000000001</v>
      </c>
      <c r="N414" s="1"/>
      <c r="O414" s="1"/>
    </row>
    <row r="415" spans="1:15" ht="12.75" customHeight="1">
      <c r="A415" s="30">
        <v>405</v>
      </c>
      <c r="B415" s="311" t="s">
        <v>502</v>
      </c>
      <c r="C415" s="301">
        <v>1722.05</v>
      </c>
      <c r="D415" s="302">
        <v>1734.0333333333335</v>
      </c>
      <c r="E415" s="302">
        <v>1699.116666666667</v>
      </c>
      <c r="F415" s="302">
        <v>1676.1833333333334</v>
      </c>
      <c r="G415" s="302">
        <v>1641.2666666666669</v>
      </c>
      <c r="H415" s="302">
        <v>1756.9666666666672</v>
      </c>
      <c r="I415" s="302">
        <v>1791.8833333333337</v>
      </c>
      <c r="J415" s="302">
        <v>1814.8166666666673</v>
      </c>
      <c r="K415" s="301">
        <v>1768.95</v>
      </c>
      <c r="L415" s="301">
        <v>1711.1</v>
      </c>
      <c r="M415" s="301">
        <v>0.67249999999999999</v>
      </c>
      <c r="N415" s="1"/>
      <c r="O415" s="1"/>
    </row>
    <row r="416" spans="1:15" ht="12.75" customHeight="1">
      <c r="A416" s="30">
        <v>406</v>
      </c>
      <c r="B416" s="311" t="s">
        <v>191</v>
      </c>
      <c r="C416" s="301">
        <v>2354.9</v>
      </c>
      <c r="D416" s="302">
        <v>2347.9</v>
      </c>
      <c r="E416" s="302">
        <v>2320</v>
      </c>
      <c r="F416" s="302">
        <v>2285.1</v>
      </c>
      <c r="G416" s="302">
        <v>2257.1999999999998</v>
      </c>
      <c r="H416" s="302">
        <v>2382.8000000000002</v>
      </c>
      <c r="I416" s="302">
        <v>2410.7000000000007</v>
      </c>
      <c r="J416" s="302">
        <v>2445.6000000000004</v>
      </c>
      <c r="K416" s="301">
        <v>2375.8000000000002</v>
      </c>
      <c r="L416" s="301">
        <v>2313</v>
      </c>
      <c r="M416" s="301">
        <v>1.45808</v>
      </c>
      <c r="N416" s="1"/>
      <c r="O416" s="1"/>
    </row>
    <row r="417" spans="1:15" ht="12.75" customHeight="1">
      <c r="A417" s="30">
        <v>407</v>
      </c>
      <c r="B417" s="311" t="s">
        <v>492</v>
      </c>
      <c r="C417" s="301">
        <v>459</v>
      </c>
      <c r="D417" s="302">
        <v>459.2166666666667</v>
      </c>
      <c r="E417" s="302">
        <v>453.43333333333339</v>
      </c>
      <c r="F417" s="302">
        <v>447.86666666666667</v>
      </c>
      <c r="G417" s="302">
        <v>442.08333333333337</v>
      </c>
      <c r="H417" s="302">
        <v>464.78333333333342</v>
      </c>
      <c r="I417" s="302">
        <v>470.56666666666672</v>
      </c>
      <c r="J417" s="302">
        <v>476.13333333333344</v>
      </c>
      <c r="K417" s="301">
        <v>465</v>
      </c>
      <c r="L417" s="301">
        <v>453.65</v>
      </c>
      <c r="M417" s="301">
        <v>0.23053000000000001</v>
      </c>
      <c r="N417" s="1"/>
      <c r="O417" s="1"/>
    </row>
    <row r="418" spans="1:15" ht="12.75" customHeight="1">
      <c r="A418" s="30">
        <v>408</v>
      </c>
      <c r="B418" s="311" t="s">
        <v>493</v>
      </c>
      <c r="C418" s="301">
        <v>28.45</v>
      </c>
      <c r="D418" s="302">
        <v>28.233333333333334</v>
      </c>
      <c r="E418" s="302">
        <v>27.916666666666668</v>
      </c>
      <c r="F418" s="302">
        <v>27.383333333333333</v>
      </c>
      <c r="G418" s="302">
        <v>27.066666666666666</v>
      </c>
      <c r="H418" s="302">
        <v>28.766666666666669</v>
      </c>
      <c r="I418" s="302">
        <v>29.083333333333332</v>
      </c>
      <c r="J418" s="302">
        <v>29.616666666666671</v>
      </c>
      <c r="K418" s="301">
        <v>28.55</v>
      </c>
      <c r="L418" s="301">
        <v>27.7</v>
      </c>
      <c r="M418" s="301">
        <v>21.950420000000001</v>
      </c>
      <c r="N418" s="1"/>
      <c r="O418" s="1"/>
    </row>
    <row r="419" spans="1:15" ht="12.75" customHeight="1">
      <c r="A419" s="30">
        <v>409</v>
      </c>
      <c r="B419" s="311" t="s">
        <v>494</v>
      </c>
      <c r="C419" s="301">
        <v>3420.25</v>
      </c>
      <c r="D419" s="302">
        <v>3425.1166666666668</v>
      </c>
      <c r="E419" s="302">
        <v>3397.1333333333337</v>
      </c>
      <c r="F419" s="302">
        <v>3374.0166666666669</v>
      </c>
      <c r="G419" s="302">
        <v>3346.0333333333338</v>
      </c>
      <c r="H419" s="302">
        <v>3448.2333333333336</v>
      </c>
      <c r="I419" s="302">
        <v>3476.2166666666672</v>
      </c>
      <c r="J419" s="302">
        <v>3499.3333333333335</v>
      </c>
      <c r="K419" s="301">
        <v>3453.1</v>
      </c>
      <c r="L419" s="301">
        <v>3402</v>
      </c>
      <c r="M419" s="301">
        <v>0.18937000000000001</v>
      </c>
      <c r="N419" s="1"/>
      <c r="O419" s="1"/>
    </row>
    <row r="420" spans="1:15" ht="12.75" customHeight="1">
      <c r="A420" s="30">
        <v>410</v>
      </c>
      <c r="B420" s="311" t="s">
        <v>503</v>
      </c>
      <c r="C420" s="301">
        <v>526.5</v>
      </c>
      <c r="D420" s="302">
        <v>523.16666666666663</v>
      </c>
      <c r="E420" s="302">
        <v>517.33333333333326</v>
      </c>
      <c r="F420" s="302">
        <v>508.16666666666663</v>
      </c>
      <c r="G420" s="302">
        <v>502.33333333333326</v>
      </c>
      <c r="H420" s="302">
        <v>532.33333333333326</v>
      </c>
      <c r="I420" s="302">
        <v>538.16666666666652</v>
      </c>
      <c r="J420" s="302">
        <v>547.33333333333326</v>
      </c>
      <c r="K420" s="301">
        <v>529</v>
      </c>
      <c r="L420" s="301">
        <v>514</v>
      </c>
      <c r="M420" s="301">
        <v>1.05284</v>
      </c>
      <c r="N420" s="1"/>
      <c r="O420" s="1"/>
    </row>
    <row r="421" spans="1:15" ht="12.75" customHeight="1">
      <c r="A421" s="30">
        <v>411</v>
      </c>
      <c r="B421" s="311" t="s">
        <v>505</v>
      </c>
      <c r="C421" s="301">
        <v>401.05</v>
      </c>
      <c r="D421" s="302">
        <v>401.40000000000003</v>
      </c>
      <c r="E421" s="302">
        <v>390.95000000000005</v>
      </c>
      <c r="F421" s="302">
        <v>380.85</v>
      </c>
      <c r="G421" s="302">
        <v>370.40000000000003</v>
      </c>
      <c r="H421" s="302">
        <v>411.50000000000006</v>
      </c>
      <c r="I421" s="302">
        <v>421.95</v>
      </c>
      <c r="J421" s="302">
        <v>432.05000000000007</v>
      </c>
      <c r="K421" s="301">
        <v>411.85</v>
      </c>
      <c r="L421" s="301">
        <v>391.3</v>
      </c>
      <c r="M421" s="301">
        <v>2.0244499999999999</v>
      </c>
      <c r="N421" s="1"/>
      <c r="O421" s="1"/>
    </row>
    <row r="422" spans="1:15" ht="12.75" customHeight="1">
      <c r="A422" s="30">
        <v>412</v>
      </c>
      <c r="B422" s="311" t="s">
        <v>504</v>
      </c>
      <c r="C422" s="301">
        <v>2775.65</v>
      </c>
      <c r="D422" s="302">
        <v>2788.7999999999997</v>
      </c>
      <c r="E422" s="302">
        <v>2747.5999999999995</v>
      </c>
      <c r="F422" s="302">
        <v>2719.5499999999997</v>
      </c>
      <c r="G422" s="302">
        <v>2678.3499999999995</v>
      </c>
      <c r="H422" s="302">
        <v>2816.8499999999995</v>
      </c>
      <c r="I422" s="302">
        <v>2858.0499999999993</v>
      </c>
      <c r="J422" s="302">
        <v>2886.0999999999995</v>
      </c>
      <c r="K422" s="301">
        <v>2830</v>
      </c>
      <c r="L422" s="301">
        <v>2760.75</v>
      </c>
      <c r="M422" s="301">
        <v>0.22225</v>
      </c>
      <c r="N422" s="1"/>
      <c r="O422" s="1"/>
    </row>
    <row r="423" spans="1:15" ht="12.75" customHeight="1">
      <c r="A423" s="30">
        <v>413</v>
      </c>
      <c r="B423" s="311" t="s">
        <v>859</v>
      </c>
      <c r="C423" s="301">
        <v>586.85</v>
      </c>
      <c r="D423" s="302">
        <v>581.63333333333333</v>
      </c>
      <c r="E423" s="302">
        <v>573.26666666666665</v>
      </c>
      <c r="F423" s="302">
        <v>559.68333333333328</v>
      </c>
      <c r="G423" s="302">
        <v>551.31666666666661</v>
      </c>
      <c r="H423" s="302">
        <v>595.2166666666667</v>
      </c>
      <c r="I423" s="302">
        <v>603.58333333333326</v>
      </c>
      <c r="J423" s="302">
        <v>617.16666666666674</v>
      </c>
      <c r="K423" s="301">
        <v>590</v>
      </c>
      <c r="L423" s="301">
        <v>568.04999999999995</v>
      </c>
      <c r="M423" s="301">
        <v>5.4279000000000002</v>
      </c>
      <c r="N423" s="1"/>
      <c r="O423" s="1"/>
    </row>
    <row r="424" spans="1:15" ht="12.75" customHeight="1">
      <c r="A424" s="30">
        <v>414</v>
      </c>
      <c r="B424" s="311" t="s">
        <v>506</v>
      </c>
      <c r="C424" s="301">
        <v>701.4</v>
      </c>
      <c r="D424" s="302">
        <v>697.13333333333333</v>
      </c>
      <c r="E424" s="302">
        <v>684.26666666666665</v>
      </c>
      <c r="F424" s="302">
        <v>667.13333333333333</v>
      </c>
      <c r="G424" s="302">
        <v>654.26666666666665</v>
      </c>
      <c r="H424" s="302">
        <v>714.26666666666665</v>
      </c>
      <c r="I424" s="302">
        <v>727.13333333333321</v>
      </c>
      <c r="J424" s="302">
        <v>744.26666666666665</v>
      </c>
      <c r="K424" s="301">
        <v>710</v>
      </c>
      <c r="L424" s="301">
        <v>680</v>
      </c>
      <c r="M424" s="301">
        <v>0.87978999999999996</v>
      </c>
      <c r="N424" s="1"/>
      <c r="O424" s="1"/>
    </row>
    <row r="425" spans="1:15" ht="12.75" customHeight="1">
      <c r="A425" s="30">
        <v>415</v>
      </c>
      <c r="B425" s="311" t="s">
        <v>507</v>
      </c>
      <c r="C425" s="301">
        <v>347.8</v>
      </c>
      <c r="D425" s="302">
        <v>348.13333333333338</v>
      </c>
      <c r="E425" s="302">
        <v>343.26666666666677</v>
      </c>
      <c r="F425" s="302">
        <v>338.73333333333341</v>
      </c>
      <c r="G425" s="302">
        <v>333.86666666666679</v>
      </c>
      <c r="H425" s="302">
        <v>352.66666666666674</v>
      </c>
      <c r="I425" s="302">
        <v>357.53333333333342</v>
      </c>
      <c r="J425" s="302">
        <v>362.06666666666672</v>
      </c>
      <c r="K425" s="301">
        <v>353</v>
      </c>
      <c r="L425" s="301">
        <v>343.6</v>
      </c>
      <c r="M425" s="301">
        <v>1.06917</v>
      </c>
      <c r="N425" s="1"/>
      <c r="O425" s="1"/>
    </row>
    <row r="426" spans="1:15" ht="12.75" customHeight="1">
      <c r="A426" s="30">
        <v>416</v>
      </c>
      <c r="B426" s="311" t="s">
        <v>515</v>
      </c>
      <c r="C426" s="301">
        <v>212.2</v>
      </c>
      <c r="D426" s="302">
        <v>213.26666666666665</v>
      </c>
      <c r="E426" s="302">
        <v>210.0333333333333</v>
      </c>
      <c r="F426" s="302">
        <v>207.86666666666665</v>
      </c>
      <c r="G426" s="302">
        <v>204.6333333333333</v>
      </c>
      <c r="H426" s="302">
        <v>215.43333333333331</v>
      </c>
      <c r="I426" s="302">
        <v>218.66666666666666</v>
      </c>
      <c r="J426" s="302">
        <v>220.83333333333331</v>
      </c>
      <c r="K426" s="301">
        <v>216.5</v>
      </c>
      <c r="L426" s="301">
        <v>211.1</v>
      </c>
      <c r="M426" s="301">
        <v>3.7851400000000002</v>
      </c>
      <c r="N426" s="1"/>
      <c r="O426" s="1"/>
    </row>
    <row r="427" spans="1:15" ht="12.75" customHeight="1">
      <c r="A427" s="30">
        <v>417</v>
      </c>
      <c r="B427" s="311" t="s">
        <v>508</v>
      </c>
      <c r="C427" s="301">
        <v>47.9</v>
      </c>
      <c r="D427" s="302">
        <v>47.65</v>
      </c>
      <c r="E427" s="302">
        <v>46.3</v>
      </c>
      <c r="F427" s="302">
        <v>44.699999999999996</v>
      </c>
      <c r="G427" s="302">
        <v>43.349999999999994</v>
      </c>
      <c r="H427" s="302">
        <v>49.25</v>
      </c>
      <c r="I427" s="302">
        <v>50.600000000000009</v>
      </c>
      <c r="J427" s="302">
        <v>52.2</v>
      </c>
      <c r="K427" s="301">
        <v>49</v>
      </c>
      <c r="L427" s="301">
        <v>46.05</v>
      </c>
      <c r="M427" s="301">
        <v>23.719449999999998</v>
      </c>
      <c r="N427" s="1"/>
      <c r="O427" s="1"/>
    </row>
    <row r="428" spans="1:15" ht="12.75" customHeight="1">
      <c r="A428" s="30">
        <v>418</v>
      </c>
      <c r="B428" s="311" t="s">
        <v>192</v>
      </c>
      <c r="C428" s="301">
        <v>2332.1</v>
      </c>
      <c r="D428" s="302">
        <v>2341</v>
      </c>
      <c r="E428" s="302">
        <v>2304.1</v>
      </c>
      <c r="F428" s="302">
        <v>2276.1</v>
      </c>
      <c r="G428" s="302">
        <v>2239.1999999999998</v>
      </c>
      <c r="H428" s="302">
        <v>2369</v>
      </c>
      <c r="I428" s="302">
        <v>2405.8999999999996</v>
      </c>
      <c r="J428" s="302">
        <v>2433.9</v>
      </c>
      <c r="K428" s="301">
        <v>2377.9</v>
      </c>
      <c r="L428" s="301">
        <v>2313</v>
      </c>
      <c r="M428" s="301">
        <v>3.2452200000000002</v>
      </c>
      <c r="N428" s="1"/>
      <c r="O428" s="1"/>
    </row>
    <row r="429" spans="1:15" ht="12.75" customHeight="1">
      <c r="A429" s="30">
        <v>419</v>
      </c>
      <c r="B429" s="311" t="s">
        <v>193</v>
      </c>
      <c r="C429" s="301">
        <v>1179.3</v>
      </c>
      <c r="D429" s="302">
        <v>1168.3833333333332</v>
      </c>
      <c r="E429" s="302">
        <v>1153.4666666666665</v>
      </c>
      <c r="F429" s="302">
        <v>1127.6333333333332</v>
      </c>
      <c r="G429" s="302">
        <v>1112.7166666666665</v>
      </c>
      <c r="H429" s="302">
        <v>1194.2166666666665</v>
      </c>
      <c r="I429" s="302">
        <v>1209.1333333333334</v>
      </c>
      <c r="J429" s="302">
        <v>1234.9666666666665</v>
      </c>
      <c r="K429" s="301">
        <v>1183.3</v>
      </c>
      <c r="L429" s="301">
        <v>1142.55</v>
      </c>
      <c r="M429" s="301">
        <v>8.2321799999999996</v>
      </c>
      <c r="N429" s="1"/>
      <c r="O429" s="1"/>
    </row>
    <row r="430" spans="1:15" ht="12.75" customHeight="1">
      <c r="A430" s="30">
        <v>420</v>
      </c>
      <c r="B430" s="311" t="s">
        <v>512</v>
      </c>
      <c r="C430" s="301">
        <v>321.05</v>
      </c>
      <c r="D430" s="302">
        <v>321.08333333333331</v>
      </c>
      <c r="E430" s="302">
        <v>316.16666666666663</v>
      </c>
      <c r="F430" s="302">
        <v>311.2833333333333</v>
      </c>
      <c r="G430" s="302">
        <v>306.36666666666662</v>
      </c>
      <c r="H430" s="302">
        <v>325.96666666666664</v>
      </c>
      <c r="I430" s="302">
        <v>330.88333333333327</v>
      </c>
      <c r="J430" s="302">
        <v>335.76666666666665</v>
      </c>
      <c r="K430" s="301">
        <v>326</v>
      </c>
      <c r="L430" s="301">
        <v>316.2</v>
      </c>
      <c r="M430" s="301">
        <v>2.1242999999999999</v>
      </c>
      <c r="N430" s="1"/>
      <c r="O430" s="1"/>
    </row>
    <row r="431" spans="1:15" ht="12.75" customHeight="1">
      <c r="A431" s="30">
        <v>421</v>
      </c>
      <c r="B431" s="311" t="s">
        <v>509</v>
      </c>
      <c r="C431" s="301">
        <v>88.25</v>
      </c>
      <c r="D431" s="302">
        <v>88.666666666666671</v>
      </c>
      <c r="E431" s="302">
        <v>87.583333333333343</v>
      </c>
      <c r="F431" s="302">
        <v>86.916666666666671</v>
      </c>
      <c r="G431" s="302">
        <v>85.833333333333343</v>
      </c>
      <c r="H431" s="302">
        <v>89.333333333333343</v>
      </c>
      <c r="I431" s="302">
        <v>90.416666666666686</v>
      </c>
      <c r="J431" s="302">
        <v>91.083333333333343</v>
      </c>
      <c r="K431" s="301">
        <v>89.75</v>
      </c>
      <c r="L431" s="301">
        <v>88</v>
      </c>
      <c r="M431" s="301">
        <v>0.45191999999999999</v>
      </c>
      <c r="N431" s="1"/>
      <c r="O431" s="1"/>
    </row>
    <row r="432" spans="1:15" ht="12.75" customHeight="1">
      <c r="A432" s="30">
        <v>422</v>
      </c>
      <c r="B432" s="311" t="s">
        <v>511</v>
      </c>
      <c r="C432" s="301">
        <v>173.9</v>
      </c>
      <c r="D432" s="302">
        <v>172.6</v>
      </c>
      <c r="E432" s="302">
        <v>169.2</v>
      </c>
      <c r="F432" s="302">
        <v>164.5</v>
      </c>
      <c r="G432" s="302">
        <v>161.1</v>
      </c>
      <c r="H432" s="302">
        <v>177.29999999999998</v>
      </c>
      <c r="I432" s="302">
        <v>180.70000000000002</v>
      </c>
      <c r="J432" s="302">
        <v>185.39999999999998</v>
      </c>
      <c r="K432" s="301">
        <v>176</v>
      </c>
      <c r="L432" s="301">
        <v>167.9</v>
      </c>
      <c r="M432" s="301">
        <v>4.9123200000000002</v>
      </c>
      <c r="N432" s="1"/>
      <c r="O432" s="1"/>
    </row>
    <row r="433" spans="1:15" ht="12.75" customHeight="1">
      <c r="A433" s="30">
        <v>423</v>
      </c>
      <c r="B433" s="311" t="s">
        <v>513</v>
      </c>
      <c r="C433" s="301">
        <v>455.1</v>
      </c>
      <c r="D433" s="302">
        <v>456.09999999999997</v>
      </c>
      <c r="E433" s="302">
        <v>450.24999999999994</v>
      </c>
      <c r="F433" s="302">
        <v>445.4</v>
      </c>
      <c r="G433" s="302">
        <v>439.54999999999995</v>
      </c>
      <c r="H433" s="302">
        <v>460.94999999999993</v>
      </c>
      <c r="I433" s="302">
        <v>466.79999999999995</v>
      </c>
      <c r="J433" s="302">
        <v>471.64999999999992</v>
      </c>
      <c r="K433" s="301">
        <v>461.95</v>
      </c>
      <c r="L433" s="301">
        <v>451.25</v>
      </c>
      <c r="M433" s="301">
        <v>0.31827</v>
      </c>
      <c r="N433" s="1"/>
      <c r="O433" s="1"/>
    </row>
    <row r="434" spans="1:15" ht="12.75" customHeight="1">
      <c r="A434" s="30">
        <v>424</v>
      </c>
      <c r="B434" s="311" t="s">
        <v>514</v>
      </c>
      <c r="C434" s="301">
        <v>474.4</v>
      </c>
      <c r="D434" s="302">
        <v>476.63333333333338</v>
      </c>
      <c r="E434" s="302">
        <v>468.26666666666677</v>
      </c>
      <c r="F434" s="302">
        <v>462.13333333333338</v>
      </c>
      <c r="G434" s="302">
        <v>453.76666666666677</v>
      </c>
      <c r="H434" s="302">
        <v>482.76666666666677</v>
      </c>
      <c r="I434" s="302">
        <v>491.13333333333344</v>
      </c>
      <c r="J434" s="302">
        <v>497.26666666666677</v>
      </c>
      <c r="K434" s="301">
        <v>485</v>
      </c>
      <c r="L434" s="301">
        <v>470.5</v>
      </c>
      <c r="M434" s="301">
        <v>4.5109500000000002</v>
      </c>
      <c r="N434" s="1"/>
      <c r="O434" s="1"/>
    </row>
    <row r="435" spans="1:15" ht="12.75" customHeight="1">
      <c r="A435" s="30">
        <v>425</v>
      </c>
      <c r="B435" s="311" t="s">
        <v>516</v>
      </c>
      <c r="C435" s="301">
        <v>1911.05</v>
      </c>
      <c r="D435" s="302">
        <v>1909.8333333333333</v>
      </c>
      <c r="E435" s="302">
        <v>1873.8166666666666</v>
      </c>
      <c r="F435" s="302">
        <v>1836.5833333333333</v>
      </c>
      <c r="G435" s="302">
        <v>1800.5666666666666</v>
      </c>
      <c r="H435" s="302">
        <v>1947.0666666666666</v>
      </c>
      <c r="I435" s="302">
        <v>1983.0833333333335</v>
      </c>
      <c r="J435" s="302">
        <v>2020.3166666666666</v>
      </c>
      <c r="K435" s="301">
        <v>1945.85</v>
      </c>
      <c r="L435" s="301">
        <v>1872.6</v>
      </c>
      <c r="M435" s="301">
        <v>0.27345999999999998</v>
      </c>
      <c r="N435" s="1"/>
      <c r="O435" s="1"/>
    </row>
    <row r="436" spans="1:15" ht="12.75" customHeight="1">
      <c r="A436" s="30">
        <v>426</v>
      </c>
      <c r="B436" s="311" t="s">
        <v>517</v>
      </c>
      <c r="C436" s="301">
        <v>764.25</v>
      </c>
      <c r="D436" s="302">
        <v>764.63333333333333</v>
      </c>
      <c r="E436" s="302">
        <v>750.31666666666661</v>
      </c>
      <c r="F436" s="302">
        <v>736.38333333333333</v>
      </c>
      <c r="G436" s="302">
        <v>722.06666666666661</v>
      </c>
      <c r="H436" s="302">
        <v>778.56666666666661</v>
      </c>
      <c r="I436" s="302">
        <v>792.88333333333344</v>
      </c>
      <c r="J436" s="302">
        <v>806.81666666666661</v>
      </c>
      <c r="K436" s="301">
        <v>778.95</v>
      </c>
      <c r="L436" s="301">
        <v>750.7</v>
      </c>
      <c r="M436" s="301">
        <v>0.17707000000000001</v>
      </c>
      <c r="N436" s="1"/>
      <c r="O436" s="1"/>
    </row>
    <row r="437" spans="1:15" ht="12.75" customHeight="1">
      <c r="A437" s="30">
        <v>427</v>
      </c>
      <c r="B437" s="311" t="s">
        <v>194</v>
      </c>
      <c r="C437" s="301">
        <v>848.25</v>
      </c>
      <c r="D437" s="302">
        <v>848.08333333333337</v>
      </c>
      <c r="E437" s="302">
        <v>838.76666666666677</v>
      </c>
      <c r="F437" s="302">
        <v>829.28333333333342</v>
      </c>
      <c r="G437" s="302">
        <v>819.96666666666681</v>
      </c>
      <c r="H437" s="302">
        <v>857.56666666666672</v>
      </c>
      <c r="I437" s="302">
        <v>866.88333333333333</v>
      </c>
      <c r="J437" s="302">
        <v>876.36666666666667</v>
      </c>
      <c r="K437" s="301">
        <v>857.4</v>
      </c>
      <c r="L437" s="301">
        <v>838.6</v>
      </c>
      <c r="M437" s="301">
        <v>30.314489999999999</v>
      </c>
      <c r="N437" s="1"/>
      <c r="O437" s="1"/>
    </row>
    <row r="438" spans="1:15" ht="12.75" customHeight="1">
      <c r="A438" s="30">
        <v>428</v>
      </c>
      <c r="B438" s="311" t="s">
        <v>518</v>
      </c>
      <c r="C438" s="301">
        <v>462.15</v>
      </c>
      <c r="D438" s="302">
        <v>463.84999999999997</v>
      </c>
      <c r="E438" s="302">
        <v>452.69999999999993</v>
      </c>
      <c r="F438" s="302">
        <v>443.24999999999994</v>
      </c>
      <c r="G438" s="302">
        <v>432.09999999999991</v>
      </c>
      <c r="H438" s="302">
        <v>473.29999999999995</v>
      </c>
      <c r="I438" s="302">
        <v>484.44999999999993</v>
      </c>
      <c r="J438" s="302">
        <v>493.9</v>
      </c>
      <c r="K438" s="301">
        <v>475</v>
      </c>
      <c r="L438" s="301">
        <v>454.4</v>
      </c>
      <c r="M438" s="301">
        <v>5.2229099999999997</v>
      </c>
      <c r="N438" s="1"/>
      <c r="O438" s="1"/>
    </row>
    <row r="439" spans="1:15" ht="12.75" customHeight="1">
      <c r="A439" s="30">
        <v>429</v>
      </c>
      <c r="B439" s="311" t="s">
        <v>195</v>
      </c>
      <c r="C439" s="301">
        <v>420.7</v>
      </c>
      <c r="D439" s="302">
        <v>421.76666666666665</v>
      </c>
      <c r="E439" s="302">
        <v>416.93333333333328</v>
      </c>
      <c r="F439" s="302">
        <v>413.16666666666663</v>
      </c>
      <c r="G439" s="302">
        <v>408.33333333333326</v>
      </c>
      <c r="H439" s="302">
        <v>425.5333333333333</v>
      </c>
      <c r="I439" s="302">
        <v>430.36666666666667</v>
      </c>
      <c r="J439" s="302">
        <v>434.13333333333333</v>
      </c>
      <c r="K439" s="301">
        <v>426.6</v>
      </c>
      <c r="L439" s="301">
        <v>418</v>
      </c>
      <c r="M439" s="301">
        <v>4.7022899999999996</v>
      </c>
      <c r="N439" s="1"/>
      <c r="O439" s="1"/>
    </row>
    <row r="440" spans="1:15" ht="12.75" customHeight="1">
      <c r="A440" s="30">
        <v>430</v>
      </c>
      <c r="B440" s="311" t="s">
        <v>519</v>
      </c>
      <c r="C440" s="301">
        <v>321.95</v>
      </c>
      <c r="D440" s="302">
        <v>321.14999999999998</v>
      </c>
      <c r="E440" s="302">
        <v>316.39999999999998</v>
      </c>
      <c r="F440" s="302">
        <v>310.85000000000002</v>
      </c>
      <c r="G440" s="302">
        <v>306.10000000000002</v>
      </c>
      <c r="H440" s="302">
        <v>326.69999999999993</v>
      </c>
      <c r="I440" s="302">
        <v>331.44999999999993</v>
      </c>
      <c r="J440" s="302">
        <v>336.99999999999989</v>
      </c>
      <c r="K440" s="301">
        <v>325.89999999999998</v>
      </c>
      <c r="L440" s="301">
        <v>315.60000000000002</v>
      </c>
      <c r="M440" s="301">
        <v>0.64802000000000004</v>
      </c>
      <c r="N440" s="1"/>
      <c r="O440" s="1"/>
    </row>
    <row r="441" spans="1:15" ht="12.75" customHeight="1">
      <c r="A441" s="30">
        <v>431</v>
      </c>
      <c r="B441" s="311" t="s">
        <v>520</v>
      </c>
      <c r="C441" s="301">
        <v>1868.6</v>
      </c>
      <c r="D441" s="302">
        <v>1865.6666666666667</v>
      </c>
      <c r="E441" s="302">
        <v>1845.0833333333335</v>
      </c>
      <c r="F441" s="302">
        <v>1821.5666666666668</v>
      </c>
      <c r="G441" s="302">
        <v>1800.9833333333336</v>
      </c>
      <c r="H441" s="302">
        <v>1889.1833333333334</v>
      </c>
      <c r="I441" s="302">
        <v>1909.7666666666669</v>
      </c>
      <c r="J441" s="302">
        <v>1933.2833333333333</v>
      </c>
      <c r="K441" s="301">
        <v>1886.25</v>
      </c>
      <c r="L441" s="301">
        <v>1842.15</v>
      </c>
      <c r="M441" s="301">
        <v>0.59772000000000003</v>
      </c>
      <c r="N441" s="1"/>
      <c r="O441" s="1"/>
    </row>
    <row r="442" spans="1:15" ht="12.75" customHeight="1">
      <c r="A442" s="30">
        <v>432</v>
      </c>
      <c r="B442" s="311" t="s">
        <v>521</v>
      </c>
      <c r="C442" s="301">
        <v>483.2</v>
      </c>
      <c r="D442" s="302">
        <v>482.83333333333331</v>
      </c>
      <c r="E442" s="302">
        <v>477.71666666666664</v>
      </c>
      <c r="F442" s="302">
        <v>472.23333333333335</v>
      </c>
      <c r="G442" s="302">
        <v>467.11666666666667</v>
      </c>
      <c r="H442" s="302">
        <v>488.31666666666661</v>
      </c>
      <c r="I442" s="302">
        <v>493.43333333333328</v>
      </c>
      <c r="J442" s="302">
        <v>498.91666666666657</v>
      </c>
      <c r="K442" s="301">
        <v>487.95</v>
      </c>
      <c r="L442" s="301">
        <v>477.35</v>
      </c>
      <c r="M442" s="301">
        <v>3.1044900000000002</v>
      </c>
      <c r="N442" s="1"/>
      <c r="O442" s="1"/>
    </row>
    <row r="443" spans="1:15" ht="12.75" customHeight="1">
      <c r="A443" s="30">
        <v>433</v>
      </c>
      <c r="B443" s="311" t="s">
        <v>522</v>
      </c>
      <c r="C443" s="301">
        <v>8.1</v>
      </c>
      <c r="D443" s="302">
        <v>8.1166666666666654</v>
      </c>
      <c r="E443" s="302">
        <v>7.93333333333333</v>
      </c>
      <c r="F443" s="302">
        <v>7.7666666666666648</v>
      </c>
      <c r="G443" s="302">
        <v>7.5833333333333295</v>
      </c>
      <c r="H443" s="302">
        <v>8.2833333333333314</v>
      </c>
      <c r="I443" s="302">
        <v>8.466666666666665</v>
      </c>
      <c r="J443" s="302">
        <v>8.6333333333333311</v>
      </c>
      <c r="K443" s="301">
        <v>8.3000000000000007</v>
      </c>
      <c r="L443" s="301">
        <v>7.95</v>
      </c>
      <c r="M443" s="301">
        <v>494.22447</v>
      </c>
      <c r="N443" s="1"/>
      <c r="O443" s="1"/>
    </row>
    <row r="444" spans="1:15" ht="12.75" customHeight="1">
      <c r="A444" s="30">
        <v>434</v>
      </c>
      <c r="B444" s="311" t="s">
        <v>510</v>
      </c>
      <c r="C444" s="301">
        <v>324.10000000000002</v>
      </c>
      <c r="D444" s="302">
        <v>326.36666666666662</v>
      </c>
      <c r="E444" s="302">
        <v>318.53333333333325</v>
      </c>
      <c r="F444" s="302">
        <v>312.96666666666664</v>
      </c>
      <c r="G444" s="302">
        <v>305.13333333333327</v>
      </c>
      <c r="H444" s="302">
        <v>331.93333333333322</v>
      </c>
      <c r="I444" s="302">
        <v>339.76666666666659</v>
      </c>
      <c r="J444" s="302">
        <v>345.3333333333332</v>
      </c>
      <c r="K444" s="301">
        <v>334.2</v>
      </c>
      <c r="L444" s="301">
        <v>320.8</v>
      </c>
      <c r="M444" s="301">
        <v>2.2044000000000001</v>
      </c>
      <c r="N444" s="1"/>
      <c r="O444" s="1"/>
    </row>
    <row r="445" spans="1:15" ht="12.75" customHeight="1">
      <c r="A445" s="30">
        <v>435</v>
      </c>
      <c r="B445" s="311" t="s">
        <v>523</v>
      </c>
      <c r="C445" s="301">
        <v>966.3</v>
      </c>
      <c r="D445" s="302">
        <v>965.75</v>
      </c>
      <c r="E445" s="302">
        <v>956.5</v>
      </c>
      <c r="F445" s="302">
        <v>946.7</v>
      </c>
      <c r="G445" s="302">
        <v>937.45</v>
      </c>
      <c r="H445" s="302">
        <v>975.55</v>
      </c>
      <c r="I445" s="302">
        <v>984.8</v>
      </c>
      <c r="J445" s="302">
        <v>994.59999999999991</v>
      </c>
      <c r="K445" s="301">
        <v>975</v>
      </c>
      <c r="L445" s="301">
        <v>955.95</v>
      </c>
      <c r="M445" s="301">
        <v>9.7119999999999998E-2</v>
      </c>
      <c r="N445" s="1"/>
      <c r="O445" s="1"/>
    </row>
    <row r="446" spans="1:15" ht="12.75" customHeight="1">
      <c r="A446" s="30">
        <v>436</v>
      </c>
      <c r="B446" s="311" t="s">
        <v>276</v>
      </c>
      <c r="C446" s="301">
        <v>531.25</v>
      </c>
      <c r="D446" s="302">
        <v>533.23333333333335</v>
      </c>
      <c r="E446" s="302">
        <v>523.51666666666665</v>
      </c>
      <c r="F446" s="302">
        <v>515.7833333333333</v>
      </c>
      <c r="G446" s="302">
        <v>506.06666666666661</v>
      </c>
      <c r="H446" s="302">
        <v>540.9666666666667</v>
      </c>
      <c r="I446" s="302">
        <v>550.68333333333339</v>
      </c>
      <c r="J446" s="302">
        <v>558.41666666666674</v>
      </c>
      <c r="K446" s="301">
        <v>542.95000000000005</v>
      </c>
      <c r="L446" s="301">
        <v>525.5</v>
      </c>
      <c r="M446" s="301">
        <v>1.8467499999999999</v>
      </c>
      <c r="N446" s="1"/>
      <c r="O446" s="1"/>
    </row>
    <row r="447" spans="1:15" ht="12.75" customHeight="1">
      <c r="A447" s="30">
        <v>437</v>
      </c>
      <c r="B447" s="311" t="s">
        <v>528</v>
      </c>
      <c r="C447" s="301">
        <v>1337.3</v>
      </c>
      <c r="D447" s="302">
        <v>1336.25</v>
      </c>
      <c r="E447" s="302">
        <v>1326.05</v>
      </c>
      <c r="F447" s="302">
        <v>1314.8</v>
      </c>
      <c r="G447" s="302">
        <v>1304.5999999999999</v>
      </c>
      <c r="H447" s="302">
        <v>1347.5</v>
      </c>
      <c r="I447" s="302">
        <v>1357.6999999999998</v>
      </c>
      <c r="J447" s="302">
        <v>1368.95</v>
      </c>
      <c r="K447" s="301">
        <v>1346.45</v>
      </c>
      <c r="L447" s="301">
        <v>1325</v>
      </c>
      <c r="M447" s="301">
        <v>0.99585999999999997</v>
      </c>
      <c r="N447" s="1"/>
      <c r="O447" s="1"/>
    </row>
    <row r="448" spans="1:15" ht="12.75" customHeight="1">
      <c r="A448" s="30">
        <v>438</v>
      </c>
      <c r="B448" s="311" t="s">
        <v>529</v>
      </c>
      <c r="C448" s="301">
        <v>9485.65</v>
      </c>
      <c r="D448" s="302">
        <v>9455.9166666666661</v>
      </c>
      <c r="E448" s="302">
        <v>9359.7333333333318</v>
      </c>
      <c r="F448" s="302">
        <v>9233.8166666666657</v>
      </c>
      <c r="G448" s="302">
        <v>9137.6333333333314</v>
      </c>
      <c r="H448" s="302">
        <v>9581.8333333333321</v>
      </c>
      <c r="I448" s="302">
        <v>9678.0166666666664</v>
      </c>
      <c r="J448" s="302">
        <v>9803.9333333333325</v>
      </c>
      <c r="K448" s="301">
        <v>9552.1</v>
      </c>
      <c r="L448" s="301">
        <v>9330</v>
      </c>
      <c r="M448" s="301">
        <v>6.6899999999999998E-3</v>
      </c>
      <c r="N448" s="1"/>
      <c r="O448" s="1"/>
    </row>
    <row r="449" spans="1:15" ht="12.75" customHeight="1">
      <c r="A449" s="30">
        <v>439</v>
      </c>
      <c r="B449" s="311" t="s">
        <v>196</v>
      </c>
      <c r="C449" s="301">
        <v>941.2</v>
      </c>
      <c r="D449" s="302">
        <v>940.91666666666663</v>
      </c>
      <c r="E449" s="302">
        <v>933.83333333333326</v>
      </c>
      <c r="F449" s="302">
        <v>926.46666666666658</v>
      </c>
      <c r="G449" s="302">
        <v>919.38333333333321</v>
      </c>
      <c r="H449" s="302">
        <v>948.2833333333333</v>
      </c>
      <c r="I449" s="302">
        <v>955.36666666666656</v>
      </c>
      <c r="J449" s="302">
        <v>962.73333333333335</v>
      </c>
      <c r="K449" s="301">
        <v>948</v>
      </c>
      <c r="L449" s="301">
        <v>933.55</v>
      </c>
      <c r="M449" s="301">
        <v>8.0754099999999998</v>
      </c>
      <c r="N449" s="1"/>
      <c r="O449" s="1"/>
    </row>
    <row r="450" spans="1:15" ht="12.75" customHeight="1">
      <c r="A450" s="30">
        <v>440</v>
      </c>
      <c r="B450" s="311" t="s">
        <v>530</v>
      </c>
      <c r="C450" s="301">
        <v>206.5</v>
      </c>
      <c r="D450" s="302">
        <v>205.93333333333331</v>
      </c>
      <c r="E450" s="302">
        <v>204.56666666666661</v>
      </c>
      <c r="F450" s="302">
        <v>202.6333333333333</v>
      </c>
      <c r="G450" s="302">
        <v>201.26666666666659</v>
      </c>
      <c r="H450" s="302">
        <v>207.86666666666662</v>
      </c>
      <c r="I450" s="302">
        <v>209.23333333333335</v>
      </c>
      <c r="J450" s="302">
        <v>211.16666666666663</v>
      </c>
      <c r="K450" s="301">
        <v>207.3</v>
      </c>
      <c r="L450" s="301">
        <v>204</v>
      </c>
      <c r="M450" s="301">
        <v>5.7420600000000004</v>
      </c>
      <c r="N450" s="1"/>
      <c r="O450" s="1"/>
    </row>
    <row r="451" spans="1:15" ht="12.75" customHeight="1">
      <c r="A451" s="30">
        <v>441</v>
      </c>
      <c r="B451" s="311" t="s">
        <v>531</v>
      </c>
      <c r="C451" s="301">
        <v>930.85</v>
      </c>
      <c r="D451" s="302">
        <v>936.55000000000007</v>
      </c>
      <c r="E451" s="302">
        <v>921.40000000000009</v>
      </c>
      <c r="F451" s="302">
        <v>911.95</v>
      </c>
      <c r="G451" s="302">
        <v>896.80000000000007</v>
      </c>
      <c r="H451" s="302">
        <v>946.00000000000011</v>
      </c>
      <c r="I451" s="302">
        <v>961.15</v>
      </c>
      <c r="J451" s="302">
        <v>970.60000000000014</v>
      </c>
      <c r="K451" s="301">
        <v>951.7</v>
      </c>
      <c r="L451" s="301">
        <v>927.1</v>
      </c>
      <c r="M451" s="301">
        <v>6.2435</v>
      </c>
      <c r="N451" s="1"/>
      <c r="O451" s="1"/>
    </row>
    <row r="452" spans="1:15" ht="12.75" customHeight="1">
      <c r="A452" s="30">
        <v>442</v>
      </c>
      <c r="B452" s="311" t="s">
        <v>197</v>
      </c>
      <c r="C452" s="301">
        <v>756.6</v>
      </c>
      <c r="D452" s="302">
        <v>754.9</v>
      </c>
      <c r="E452" s="302">
        <v>747.8</v>
      </c>
      <c r="F452" s="302">
        <v>739</v>
      </c>
      <c r="G452" s="302">
        <v>731.9</v>
      </c>
      <c r="H452" s="302">
        <v>763.69999999999993</v>
      </c>
      <c r="I452" s="302">
        <v>770.80000000000007</v>
      </c>
      <c r="J452" s="302">
        <v>779.59999999999991</v>
      </c>
      <c r="K452" s="301">
        <v>762</v>
      </c>
      <c r="L452" s="301">
        <v>746.1</v>
      </c>
      <c r="M452" s="301">
        <v>13.466089999999999</v>
      </c>
      <c r="N452" s="1"/>
      <c r="O452" s="1"/>
    </row>
    <row r="453" spans="1:15" ht="12.75" customHeight="1">
      <c r="A453" s="30">
        <v>443</v>
      </c>
      <c r="B453" s="311" t="s">
        <v>277</v>
      </c>
      <c r="C453" s="301">
        <v>8618.35</v>
      </c>
      <c r="D453" s="302">
        <v>8656.7833333333328</v>
      </c>
      <c r="E453" s="302">
        <v>8543.5666666666657</v>
      </c>
      <c r="F453" s="302">
        <v>8468.7833333333328</v>
      </c>
      <c r="G453" s="302">
        <v>8355.5666666666657</v>
      </c>
      <c r="H453" s="302">
        <v>8731.5666666666657</v>
      </c>
      <c r="I453" s="302">
        <v>8844.7833333333328</v>
      </c>
      <c r="J453" s="302">
        <v>8919.5666666666657</v>
      </c>
      <c r="K453" s="301">
        <v>8770</v>
      </c>
      <c r="L453" s="301">
        <v>8582</v>
      </c>
      <c r="M453" s="301">
        <v>3.9362599999999999</v>
      </c>
      <c r="N453" s="1"/>
      <c r="O453" s="1"/>
    </row>
    <row r="454" spans="1:15" ht="12.75" customHeight="1">
      <c r="A454" s="30">
        <v>444</v>
      </c>
      <c r="B454" s="311" t="s">
        <v>198</v>
      </c>
      <c r="C454" s="301">
        <v>435.85</v>
      </c>
      <c r="D454" s="302">
        <v>434.38333333333338</v>
      </c>
      <c r="E454" s="302">
        <v>430.56666666666678</v>
      </c>
      <c r="F454" s="302">
        <v>425.28333333333342</v>
      </c>
      <c r="G454" s="302">
        <v>421.46666666666681</v>
      </c>
      <c r="H454" s="302">
        <v>439.66666666666674</v>
      </c>
      <c r="I454" s="302">
        <v>443.48333333333335</v>
      </c>
      <c r="J454" s="302">
        <v>448.76666666666671</v>
      </c>
      <c r="K454" s="301">
        <v>438.2</v>
      </c>
      <c r="L454" s="301">
        <v>429.1</v>
      </c>
      <c r="M454" s="301">
        <v>111.53869</v>
      </c>
      <c r="N454" s="1"/>
      <c r="O454" s="1"/>
    </row>
    <row r="455" spans="1:15" ht="12.75" customHeight="1">
      <c r="A455" s="30">
        <v>445</v>
      </c>
      <c r="B455" s="311" t="s">
        <v>532</v>
      </c>
      <c r="C455" s="301">
        <v>208.55</v>
      </c>
      <c r="D455" s="302">
        <v>207.66666666666666</v>
      </c>
      <c r="E455" s="302">
        <v>205.7833333333333</v>
      </c>
      <c r="F455" s="302">
        <v>203.01666666666665</v>
      </c>
      <c r="G455" s="302">
        <v>201.1333333333333</v>
      </c>
      <c r="H455" s="302">
        <v>210.43333333333331</v>
      </c>
      <c r="I455" s="302">
        <v>212.31666666666669</v>
      </c>
      <c r="J455" s="302">
        <v>215.08333333333331</v>
      </c>
      <c r="K455" s="301">
        <v>209.55</v>
      </c>
      <c r="L455" s="301">
        <v>204.9</v>
      </c>
      <c r="M455" s="301">
        <v>12.2095</v>
      </c>
      <c r="N455" s="1"/>
      <c r="O455" s="1"/>
    </row>
    <row r="456" spans="1:15" ht="12.75" customHeight="1">
      <c r="A456" s="30">
        <v>446</v>
      </c>
      <c r="B456" s="311" t="s">
        <v>199</v>
      </c>
      <c r="C456" s="301">
        <v>234.75</v>
      </c>
      <c r="D456" s="302">
        <v>233.33333333333334</v>
      </c>
      <c r="E456" s="302">
        <v>231.16666666666669</v>
      </c>
      <c r="F456" s="302">
        <v>227.58333333333334</v>
      </c>
      <c r="G456" s="302">
        <v>225.41666666666669</v>
      </c>
      <c r="H456" s="302">
        <v>236.91666666666669</v>
      </c>
      <c r="I456" s="302">
        <v>239.08333333333337</v>
      </c>
      <c r="J456" s="302">
        <v>242.66666666666669</v>
      </c>
      <c r="K456" s="301">
        <v>235.5</v>
      </c>
      <c r="L456" s="301">
        <v>229.75</v>
      </c>
      <c r="M456" s="301">
        <v>149.94271000000001</v>
      </c>
      <c r="N456" s="1"/>
      <c r="O456" s="1"/>
    </row>
    <row r="457" spans="1:15" ht="12.75" customHeight="1">
      <c r="A457" s="30">
        <v>447</v>
      </c>
      <c r="B457" s="311" t="s">
        <v>200</v>
      </c>
      <c r="C457" s="301">
        <v>1068.5</v>
      </c>
      <c r="D457" s="302">
        <v>1071.1833333333334</v>
      </c>
      <c r="E457" s="302">
        <v>1060.8666666666668</v>
      </c>
      <c r="F457" s="302">
        <v>1053.2333333333333</v>
      </c>
      <c r="G457" s="302">
        <v>1042.9166666666667</v>
      </c>
      <c r="H457" s="302">
        <v>1078.8166666666668</v>
      </c>
      <c r="I457" s="302">
        <v>1089.1333333333334</v>
      </c>
      <c r="J457" s="302">
        <v>1096.7666666666669</v>
      </c>
      <c r="K457" s="301">
        <v>1081.5</v>
      </c>
      <c r="L457" s="301">
        <v>1063.55</v>
      </c>
      <c r="M457" s="301">
        <v>43.341569999999997</v>
      </c>
      <c r="N457" s="1"/>
      <c r="O457" s="1"/>
    </row>
    <row r="458" spans="1:15" ht="12.75" customHeight="1">
      <c r="A458" s="30">
        <v>448</v>
      </c>
      <c r="B458" s="311" t="s">
        <v>845</v>
      </c>
      <c r="C458" s="301">
        <v>637.1</v>
      </c>
      <c r="D458" s="302">
        <v>642.2833333333333</v>
      </c>
      <c r="E458" s="302">
        <v>629.81666666666661</v>
      </c>
      <c r="F458" s="302">
        <v>622.5333333333333</v>
      </c>
      <c r="G458" s="302">
        <v>610.06666666666661</v>
      </c>
      <c r="H458" s="302">
        <v>649.56666666666661</v>
      </c>
      <c r="I458" s="302">
        <v>662.0333333333333</v>
      </c>
      <c r="J458" s="302">
        <v>669.31666666666661</v>
      </c>
      <c r="K458" s="301">
        <v>654.75</v>
      </c>
      <c r="L458" s="301">
        <v>635</v>
      </c>
      <c r="M458" s="301">
        <v>0.20327000000000001</v>
      </c>
      <c r="N458" s="1"/>
      <c r="O458" s="1"/>
    </row>
    <row r="459" spans="1:15" ht="12.75" customHeight="1">
      <c r="A459" s="30">
        <v>449</v>
      </c>
      <c r="B459" s="311" t="s">
        <v>524</v>
      </c>
      <c r="C459" s="301">
        <v>1651.5</v>
      </c>
      <c r="D459" s="302">
        <v>1646</v>
      </c>
      <c r="E459" s="302">
        <v>1622</v>
      </c>
      <c r="F459" s="302">
        <v>1592.5</v>
      </c>
      <c r="G459" s="302">
        <v>1568.5</v>
      </c>
      <c r="H459" s="302">
        <v>1675.5</v>
      </c>
      <c r="I459" s="302">
        <v>1699.5</v>
      </c>
      <c r="J459" s="302">
        <v>1729</v>
      </c>
      <c r="K459" s="301">
        <v>1670</v>
      </c>
      <c r="L459" s="301">
        <v>1616.5</v>
      </c>
      <c r="M459" s="301">
        <v>0.1462</v>
      </c>
      <c r="N459" s="1"/>
      <c r="O459" s="1"/>
    </row>
    <row r="460" spans="1:15" ht="12.75" customHeight="1">
      <c r="A460" s="30">
        <v>450</v>
      </c>
      <c r="B460" s="311" t="s">
        <v>525</v>
      </c>
      <c r="C460" s="301">
        <v>522.95000000000005</v>
      </c>
      <c r="D460" s="302">
        <v>529.63333333333333</v>
      </c>
      <c r="E460" s="302">
        <v>507.11666666666667</v>
      </c>
      <c r="F460" s="302">
        <v>491.2833333333333</v>
      </c>
      <c r="G460" s="302">
        <v>468.76666666666665</v>
      </c>
      <c r="H460" s="302">
        <v>545.4666666666667</v>
      </c>
      <c r="I460" s="302">
        <v>567.98333333333335</v>
      </c>
      <c r="J460" s="302">
        <v>583.81666666666672</v>
      </c>
      <c r="K460" s="301">
        <v>552.15</v>
      </c>
      <c r="L460" s="301">
        <v>513.79999999999995</v>
      </c>
      <c r="M460" s="301">
        <v>0.76704000000000006</v>
      </c>
      <c r="N460" s="1"/>
      <c r="O460" s="1"/>
    </row>
    <row r="461" spans="1:15" ht="12.75" customHeight="1">
      <c r="A461" s="30">
        <v>451</v>
      </c>
      <c r="B461" s="311" t="s">
        <v>201</v>
      </c>
      <c r="C461" s="301">
        <v>3362.7</v>
      </c>
      <c r="D461" s="302">
        <v>3379.1833333333329</v>
      </c>
      <c r="E461" s="302">
        <v>3339.516666666666</v>
      </c>
      <c r="F461" s="302">
        <v>3316.333333333333</v>
      </c>
      <c r="G461" s="302">
        <v>3276.6666666666661</v>
      </c>
      <c r="H461" s="302">
        <v>3402.3666666666659</v>
      </c>
      <c r="I461" s="302">
        <v>3442.0333333333328</v>
      </c>
      <c r="J461" s="302">
        <v>3465.2166666666658</v>
      </c>
      <c r="K461" s="301">
        <v>3418.85</v>
      </c>
      <c r="L461" s="301">
        <v>3356</v>
      </c>
      <c r="M461" s="301">
        <v>23.082560000000001</v>
      </c>
      <c r="N461" s="1"/>
      <c r="O461" s="1"/>
    </row>
    <row r="462" spans="1:15" ht="12.75" customHeight="1">
      <c r="A462" s="30">
        <v>452</v>
      </c>
      <c r="B462" s="311" t="s">
        <v>533</v>
      </c>
      <c r="C462" s="301">
        <v>3220.7</v>
      </c>
      <c r="D462" s="302">
        <v>3256.2166666666667</v>
      </c>
      <c r="E462" s="302">
        <v>3157.4333333333334</v>
      </c>
      <c r="F462" s="302">
        <v>3094.1666666666665</v>
      </c>
      <c r="G462" s="302">
        <v>2995.3833333333332</v>
      </c>
      <c r="H462" s="302">
        <v>3319.4833333333336</v>
      </c>
      <c r="I462" s="302">
        <v>3418.2666666666673</v>
      </c>
      <c r="J462" s="302">
        <v>3481.5333333333338</v>
      </c>
      <c r="K462" s="301">
        <v>3355</v>
      </c>
      <c r="L462" s="301">
        <v>3192.95</v>
      </c>
      <c r="M462" s="301">
        <v>6.7369999999999999E-2</v>
      </c>
      <c r="N462" s="1"/>
      <c r="O462" s="1"/>
    </row>
    <row r="463" spans="1:15" ht="12.75" customHeight="1">
      <c r="A463" s="30">
        <v>453</v>
      </c>
      <c r="B463" s="311" t="s">
        <v>202</v>
      </c>
      <c r="C463" s="301">
        <v>1130.3</v>
      </c>
      <c r="D463" s="302">
        <v>1130.2666666666667</v>
      </c>
      <c r="E463" s="302">
        <v>1120.7333333333333</v>
      </c>
      <c r="F463" s="302">
        <v>1111.1666666666667</v>
      </c>
      <c r="G463" s="302">
        <v>1101.6333333333334</v>
      </c>
      <c r="H463" s="302">
        <v>1139.8333333333333</v>
      </c>
      <c r="I463" s="302">
        <v>1149.3666666666666</v>
      </c>
      <c r="J463" s="302">
        <v>1158.9333333333332</v>
      </c>
      <c r="K463" s="301">
        <v>1139.8</v>
      </c>
      <c r="L463" s="301">
        <v>1120.7</v>
      </c>
      <c r="M463" s="301">
        <v>16.564440000000001</v>
      </c>
      <c r="N463" s="1"/>
      <c r="O463" s="1"/>
    </row>
    <row r="464" spans="1:15" ht="12.75" customHeight="1">
      <c r="A464" s="30">
        <v>454</v>
      </c>
      <c r="B464" s="311" t="s">
        <v>535</v>
      </c>
      <c r="C464" s="301">
        <v>2001.25</v>
      </c>
      <c r="D464" s="302">
        <v>2002.8333333333333</v>
      </c>
      <c r="E464" s="302">
        <v>1978.6166666666666</v>
      </c>
      <c r="F464" s="302">
        <v>1955.9833333333333</v>
      </c>
      <c r="G464" s="302">
        <v>1931.7666666666667</v>
      </c>
      <c r="H464" s="302">
        <v>2025.4666666666665</v>
      </c>
      <c r="I464" s="302">
        <v>2049.6833333333334</v>
      </c>
      <c r="J464" s="302">
        <v>2072.3166666666666</v>
      </c>
      <c r="K464" s="301">
        <v>2027.05</v>
      </c>
      <c r="L464" s="301">
        <v>1980.2</v>
      </c>
      <c r="M464" s="301">
        <v>0.24967</v>
      </c>
      <c r="N464" s="1"/>
      <c r="O464" s="1"/>
    </row>
    <row r="465" spans="1:15" ht="12.75" customHeight="1">
      <c r="A465" s="30">
        <v>455</v>
      </c>
      <c r="B465" s="311" t="s">
        <v>536</v>
      </c>
      <c r="C465" s="301">
        <v>671.65</v>
      </c>
      <c r="D465" s="302">
        <v>667.2166666666667</v>
      </c>
      <c r="E465" s="302">
        <v>654.43333333333339</v>
      </c>
      <c r="F465" s="302">
        <v>637.2166666666667</v>
      </c>
      <c r="G465" s="302">
        <v>624.43333333333339</v>
      </c>
      <c r="H465" s="302">
        <v>684.43333333333339</v>
      </c>
      <c r="I465" s="302">
        <v>697.2166666666667</v>
      </c>
      <c r="J465" s="302">
        <v>714.43333333333339</v>
      </c>
      <c r="K465" s="301">
        <v>680</v>
      </c>
      <c r="L465" s="301">
        <v>650</v>
      </c>
      <c r="M465" s="301">
        <v>1.4142300000000001</v>
      </c>
      <c r="N465" s="1"/>
      <c r="O465" s="1"/>
    </row>
    <row r="466" spans="1:15" ht="12.75" customHeight="1">
      <c r="A466" s="30">
        <v>456</v>
      </c>
      <c r="B466" s="311" t="s">
        <v>540</v>
      </c>
      <c r="C466" s="301">
        <v>1550.8</v>
      </c>
      <c r="D466" s="302">
        <v>1553.55</v>
      </c>
      <c r="E466" s="302">
        <v>1528.25</v>
      </c>
      <c r="F466" s="302">
        <v>1505.7</v>
      </c>
      <c r="G466" s="302">
        <v>1480.4</v>
      </c>
      <c r="H466" s="302">
        <v>1576.1</v>
      </c>
      <c r="I466" s="302">
        <v>1601.3999999999996</v>
      </c>
      <c r="J466" s="302">
        <v>1623.9499999999998</v>
      </c>
      <c r="K466" s="301">
        <v>1578.85</v>
      </c>
      <c r="L466" s="301">
        <v>1531</v>
      </c>
      <c r="M466" s="301">
        <v>2.8777300000000001</v>
      </c>
      <c r="N466" s="1"/>
      <c r="O466" s="1"/>
    </row>
    <row r="467" spans="1:15" ht="12.75" customHeight="1">
      <c r="A467" s="30">
        <v>457</v>
      </c>
      <c r="B467" s="311" t="s">
        <v>537</v>
      </c>
      <c r="C467" s="301">
        <v>2420.3000000000002</v>
      </c>
      <c r="D467" s="302">
        <v>2441.4</v>
      </c>
      <c r="E467" s="302">
        <v>2359.9</v>
      </c>
      <c r="F467" s="302">
        <v>2299.5</v>
      </c>
      <c r="G467" s="302">
        <v>2218</v>
      </c>
      <c r="H467" s="302">
        <v>2501.8000000000002</v>
      </c>
      <c r="I467" s="302">
        <v>2583.3000000000002</v>
      </c>
      <c r="J467" s="302">
        <v>2643.7000000000003</v>
      </c>
      <c r="K467" s="301">
        <v>2522.9</v>
      </c>
      <c r="L467" s="301">
        <v>2381</v>
      </c>
      <c r="M467" s="301">
        <v>0.68059999999999998</v>
      </c>
      <c r="N467" s="1"/>
      <c r="O467" s="1"/>
    </row>
    <row r="468" spans="1:15" ht="12.75" customHeight="1">
      <c r="A468" s="30">
        <v>458</v>
      </c>
      <c r="B468" s="311" t="s">
        <v>203</v>
      </c>
      <c r="C468" s="301">
        <v>2100.8000000000002</v>
      </c>
      <c r="D468" s="302">
        <v>2122.75</v>
      </c>
      <c r="E468" s="302">
        <v>2066.0500000000002</v>
      </c>
      <c r="F468" s="302">
        <v>2031.3000000000002</v>
      </c>
      <c r="G468" s="302">
        <v>1974.6000000000004</v>
      </c>
      <c r="H468" s="302">
        <v>2157.5</v>
      </c>
      <c r="I468" s="302">
        <v>2214.1999999999998</v>
      </c>
      <c r="J468" s="302">
        <v>2248.9499999999998</v>
      </c>
      <c r="K468" s="301">
        <v>2179.4499999999998</v>
      </c>
      <c r="L468" s="301">
        <v>2088</v>
      </c>
      <c r="M468" s="301">
        <v>32.552860000000003</v>
      </c>
      <c r="N468" s="1"/>
      <c r="O468" s="1"/>
    </row>
    <row r="469" spans="1:15" ht="12.75" customHeight="1">
      <c r="A469" s="30">
        <v>459</v>
      </c>
      <c r="B469" s="311" t="s">
        <v>204</v>
      </c>
      <c r="C469" s="301">
        <v>2789.85</v>
      </c>
      <c r="D469" s="302">
        <v>2775.1666666666665</v>
      </c>
      <c r="E469" s="302">
        <v>2751.7333333333331</v>
      </c>
      <c r="F469" s="302">
        <v>2713.6166666666668</v>
      </c>
      <c r="G469" s="302">
        <v>2690.1833333333334</v>
      </c>
      <c r="H469" s="302">
        <v>2813.2833333333328</v>
      </c>
      <c r="I469" s="302">
        <v>2836.7166666666662</v>
      </c>
      <c r="J469" s="302">
        <v>2874.8333333333326</v>
      </c>
      <c r="K469" s="301">
        <v>2798.6</v>
      </c>
      <c r="L469" s="301">
        <v>2737.05</v>
      </c>
      <c r="M469" s="301">
        <v>1.00698</v>
      </c>
      <c r="N469" s="1"/>
      <c r="O469" s="1"/>
    </row>
    <row r="470" spans="1:15" ht="12.75" customHeight="1">
      <c r="A470" s="30">
        <v>460</v>
      </c>
      <c r="B470" s="311" t="s">
        <v>205</v>
      </c>
      <c r="C470" s="301">
        <v>456.65</v>
      </c>
      <c r="D470" s="302">
        <v>456.93333333333334</v>
      </c>
      <c r="E470" s="302">
        <v>452.41666666666669</v>
      </c>
      <c r="F470" s="302">
        <v>448.18333333333334</v>
      </c>
      <c r="G470" s="302">
        <v>443.66666666666669</v>
      </c>
      <c r="H470" s="302">
        <v>461.16666666666669</v>
      </c>
      <c r="I470" s="302">
        <v>465.68333333333334</v>
      </c>
      <c r="J470" s="302">
        <v>469.91666666666669</v>
      </c>
      <c r="K470" s="301">
        <v>461.45</v>
      </c>
      <c r="L470" s="301">
        <v>452.7</v>
      </c>
      <c r="M470" s="301">
        <v>2.5943399999999999</v>
      </c>
      <c r="N470" s="1"/>
      <c r="O470" s="1"/>
    </row>
    <row r="471" spans="1:15" ht="12.75" customHeight="1">
      <c r="A471" s="30">
        <v>461</v>
      </c>
      <c r="B471" s="311" t="s">
        <v>206</v>
      </c>
      <c r="C471" s="301">
        <v>1084.8499999999999</v>
      </c>
      <c r="D471" s="302">
        <v>1087.95</v>
      </c>
      <c r="E471" s="302">
        <v>1069.9000000000001</v>
      </c>
      <c r="F471" s="302">
        <v>1054.95</v>
      </c>
      <c r="G471" s="302">
        <v>1036.9000000000001</v>
      </c>
      <c r="H471" s="302">
        <v>1102.9000000000001</v>
      </c>
      <c r="I471" s="302">
        <v>1120.9499999999998</v>
      </c>
      <c r="J471" s="302">
        <v>1135.9000000000001</v>
      </c>
      <c r="K471" s="301">
        <v>1106</v>
      </c>
      <c r="L471" s="301">
        <v>1073</v>
      </c>
      <c r="M471" s="301">
        <v>2.84321</v>
      </c>
      <c r="N471" s="1"/>
      <c r="O471" s="1"/>
    </row>
    <row r="472" spans="1:15" ht="12.75" customHeight="1">
      <c r="A472" s="30">
        <v>462</v>
      </c>
      <c r="B472" s="311" t="s">
        <v>538</v>
      </c>
      <c r="C472" s="301">
        <v>45.1</v>
      </c>
      <c r="D472" s="302">
        <v>45.050000000000004</v>
      </c>
      <c r="E472" s="302">
        <v>44.650000000000006</v>
      </c>
      <c r="F472" s="302">
        <v>44.2</v>
      </c>
      <c r="G472" s="302">
        <v>43.800000000000004</v>
      </c>
      <c r="H472" s="302">
        <v>45.500000000000007</v>
      </c>
      <c r="I472" s="302">
        <v>45.9</v>
      </c>
      <c r="J472" s="302">
        <v>46.350000000000009</v>
      </c>
      <c r="K472" s="301">
        <v>45.45</v>
      </c>
      <c r="L472" s="301">
        <v>44.6</v>
      </c>
      <c r="M472" s="301">
        <v>37.141530000000003</v>
      </c>
      <c r="N472" s="1"/>
      <c r="O472" s="1"/>
    </row>
    <row r="473" spans="1:15" ht="12.75" customHeight="1">
      <c r="A473" s="30">
        <v>463</v>
      </c>
      <c r="B473" s="311" t="s">
        <v>539</v>
      </c>
      <c r="C473" s="301">
        <v>165.15</v>
      </c>
      <c r="D473" s="302">
        <v>164.11666666666667</v>
      </c>
      <c r="E473" s="302">
        <v>160.78333333333336</v>
      </c>
      <c r="F473" s="302">
        <v>156.41666666666669</v>
      </c>
      <c r="G473" s="302">
        <v>153.08333333333337</v>
      </c>
      <c r="H473" s="302">
        <v>168.48333333333335</v>
      </c>
      <c r="I473" s="302">
        <v>171.81666666666666</v>
      </c>
      <c r="J473" s="302">
        <v>176.18333333333334</v>
      </c>
      <c r="K473" s="301">
        <v>167.45</v>
      </c>
      <c r="L473" s="301">
        <v>159.75</v>
      </c>
      <c r="M473" s="301">
        <v>1.63226</v>
      </c>
      <c r="N473" s="1"/>
      <c r="O473" s="1"/>
    </row>
    <row r="474" spans="1:15" ht="12.75" customHeight="1">
      <c r="A474" s="30">
        <v>464</v>
      </c>
      <c r="B474" s="311" t="s">
        <v>526</v>
      </c>
      <c r="C474" s="301">
        <v>817.05</v>
      </c>
      <c r="D474" s="302">
        <v>821.03333333333342</v>
      </c>
      <c r="E474" s="302">
        <v>805.46666666666681</v>
      </c>
      <c r="F474" s="302">
        <v>793.88333333333344</v>
      </c>
      <c r="G474" s="302">
        <v>778.31666666666683</v>
      </c>
      <c r="H474" s="302">
        <v>832.61666666666679</v>
      </c>
      <c r="I474" s="302">
        <v>848.18333333333339</v>
      </c>
      <c r="J474" s="302">
        <v>859.76666666666677</v>
      </c>
      <c r="K474" s="301">
        <v>836.6</v>
      </c>
      <c r="L474" s="301">
        <v>809.45</v>
      </c>
      <c r="M474" s="301">
        <v>0.38971</v>
      </c>
      <c r="N474" s="1"/>
      <c r="O474" s="1"/>
    </row>
    <row r="475" spans="1:15" ht="12.75" customHeight="1">
      <c r="A475" s="30">
        <v>465</v>
      </c>
      <c r="B475" s="311" t="s">
        <v>846</v>
      </c>
      <c r="C475" s="301">
        <v>117.4</v>
      </c>
      <c r="D475" s="302">
        <v>118.33333333333333</v>
      </c>
      <c r="E475" s="302">
        <v>115.66666666666666</v>
      </c>
      <c r="F475" s="302">
        <v>113.93333333333332</v>
      </c>
      <c r="G475" s="302">
        <v>111.26666666666665</v>
      </c>
      <c r="H475" s="302">
        <v>120.06666666666666</v>
      </c>
      <c r="I475" s="302">
        <v>122.73333333333332</v>
      </c>
      <c r="J475" s="302">
        <v>124.46666666666667</v>
      </c>
      <c r="K475" s="301">
        <v>121</v>
      </c>
      <c r="L475" s="301">
        <v>116.6</v>
      </c>
      <c r="M475" s="301">
        <v>22.028110000000002</v>
      </c>
      <c r="N475" s="1"/>
      <c r="O475" s="1"/>
    </row>
    <row r="476" spans="1:15" ht="12.75" customHeight="1">
      <c r="A476" s="30">
        <v>466</v>
      </c>
      <c r="B476" s="311" t="s">
        <v>527</v>
      </c>
      <c r="C476" s="301">
        <v>40.6</v>
      </c>
      <c r="D476" s="302">
        <v>40.400000000000006</v>
      </c>
      <c r="E476" s="302">
        <v>39.600000000000009</v>
      </c>
      <c r="F476" s="302">
        <v>38.6</v>
      </c>
      <c r="G476" s="302">
        <v>37.800000000000004</v>
      </c>
      <c r="H476" s="302">
        <v>41.400000000000013</v>
      </c>
      <c r="I476" s="302">
        <v>42.20000000000001</v>
      </c>
      <c r="J476" s="302">
        <v>43.200000000000017</v>
      </c>
      <c r="K476" s="301">
        <v>41.2</v>
      </c>
      <c r="L476" s="301">
        <v>39.4</v>
      </c>
      <c r="M476" s="301">
        <v>92.789360000000002</v>
      </c>
      <c r="N476" s="1"/>
      <c r="O476" s="1"/>
    </row>
    <row r="477" spans="1:15" ht="12.75" customHeight="1">
      <c r="A477" s="30">
        <v>467</v>
      </c>
      <c r="B477" s="311" t="s">
        <v>207</v>
      </c>
      <c r="C477" s="301">
        <v>744.05</v>
      </c>
      <c r="D477" s="302">
        <v>735.43333333333339</v>
      </c>
      <c r="E477" s="302">
        <v>724.66666666666674</v>
      </c>
      <c r="F477" s="302">
        <v>705.2833333333333</v>
      </c>
      <c r="G477" s="302">
        <v>694.51666666666665</v>
      </c>
      <c r="H477" s="302">
        <v>754.81666666666683</v>
      </c>
      <c r="I477" s="302">
        <v>765.58333333333348</v>
      </c>
      <c r="J477" s="302">
        <v>784.96666666666692</v>
      </c>
      <c r="K477" s="301">
        <v>746.2</v>
      </c>
      <c r="L477" s="301">
        <v>716.05</v>
      </c>
      <c r="M477" s="301">
        <v>23.418600000000001</v>
      </c>
      <c r="N477" s="1"/>
      <c r="O477" s="1"/>
    </row>
    <row r="478" spans="1:15" ht="12.75" customHeight="1">
      <c r="A478" s="30">
        <v>468</v>
      </c>
      <c r="B478" s="311" t="s">
        <v>208</v>
      </c>
      <c r="C478" s="301">
        <v>1493.05</v>
      </c>
      <c r="D478" s="302">
        <v>1497.9166666666667</v>
      </c>
      <c r="E478" s="302">
        <v>1480.9833333333336</v>
      </c>
      <c r="F478" s="302">
        <v>1468.9166666666667</v>
      </c>
      <c r="G478" s="302">
        <v>1451.9833333333336</v>
      </c>
      <c r="H478" s="302">
        <v>1509.9833333333336</v>
      </c>
      <c r="I478" s="302">
        <v>1526.9166666666665</v>
      </c>
      <c r="J478" s="302">
        <v>1538.9833333333336</v>
      </c>
      <c r="K478" s="301">
        <v>1514.85</v>
      </c>
      <c r="L478" s="301">
        <v>1485.85</v>
      </c>
      <c r="M478" s="301">
        <v>0.93350999999999995</v>
      </c>
      <c r="N478" s="1"/>
      <c r="O478" s="1"/>
    </row>
    <row r="479" spans="1:15" ht="12.75" customHeight="1">
      <c r="A479" s="30">
        <v>469</v>
      </c>
      <c r="B479" s="311" t="s">
        <v>541</v>
      </c>
      <c r="C479" s="301">
        <v>11.5</v>
      </c>
      <c r="D479" s="302">
        <v>11.533333333333333</v>
      </c>
      <c r="E479" s="302">
        <v>11.466666666666667</v>
      </c>
      <c r="F479" s="302">
        <v>11.433333333333334</v>
      </c>
      <c r="G479" s="302">
        <v>11.366666666666667</v>
      </c>
      <c r="H479" s="302">
        <v>11.566666666666666</v>
      </c>
      <c r="I479" s="302">
        <v>11.633333333333333</v>
      </c>
      <c r="J479" s="302">
        <v>11.666666666666666</v>
      </c>
      <c r="K479" s="301">
        <v>11.6</v>
      </c>
      <c r="L479" s="301">
        <v>11.5</v>
      </c>
      <c r="M479" s="301">
        <v>5.7860699999999996</v>
      </c>
      <c r="N479" s="1"/>
      <c r="O479" s="1"/>
    </row>
    <row r="480" spans="1:15" ht="12.75" customHeight="1">
      <c r="A480" s="30">
        <v>470</v>
      </c>
      <c r="B480" s="311" t="s">
        <v>542</v>
      </c>
      <c r="C480" s="301">
        <v>612.65</v>
      </c>
      <c r="D480" s="302">
        <v>612.56666666666672</v>
      </c>
      <c r="E480" s="302">
        <v>609.13333333333344</v>
      </c>
      <c r="F480" s="302">
        <v>605.61666666666667</v>
      </c>
      <c r="G480" s="302">
        <v>602.18333333333339</v>
      </c>
      <c r="H480" s="302">
        <v>616.08333333333348</v>
      </c>
      <c r="I480" s="302">
        <v>619.51666666666665</v>
      </c>
      <c r="J480" s="302">
        <v>623.03333333333353</v>
      </c>
      <c r="K480" s="301">
        <v>616</v>
      </c>
      <c r="L480" s="301">
        <v>609.04999999999995</v>
      </c>
      <c r="M480" s="301">
        <v>0.39334999999999998</v>
      </c>
      <c r="N480" s="1"/>
      <c r="O480" s="1"/>
    </row>
    <row r="481" spans="1:15" ht="12.75" customHeight="1">
      <c r="A481" s="30">
        <v>471</v>
      </c>
      <c r="B481" s="311" t="s">
        <v>544</v>
      </c>
      <c r="C481" s="301">
        <v>138.69999999999999</v>
      </c>
      <c r="D481" s="302">
        <v>138.83333333333334</v>
      </c>
      <c r="E481" s="302">
        <v>136.9666666666667</v>
      </c>
      <c r="F481" s="302">
        <v>135.23333333333335</v>
      </c>
      <c r="G481" s="302">
        <v>133.3666666666667</v>
      </c>
      <c r="H481" s="302">
        <v>140.56666666666669</v>
      </c>
      <c r="I481" s="302">
        <v>142.43333333333331</v>
      </c>
      <c r="J481" s="302">
        <v>144.16666666666669</v>
      </c>
      <c r="K481" s="301">
        <v>140.69999999999999</v>
      </c>
      <c r="L481" s="301">
        <v>137.1</v>
      </c>
      <c r="M481" s="301">
        <v>2.2591000000000001</v>
      </c>
      <c r="N481" s="1"/>
      <c r="O481" s="1"/>
    </row>
    <row r="482" spans="1:15" ht="12.75" customHeight="1">
      <c r="A482" s="30">
        <v>472</v>
      </c>
      <c r="B482" s="311" t="s">
        <v>545</v>
      </c>
      <c r="C482" s="301">
        <v>16.7</v>
      </c>
      <c r="D482" s="302">
        <v>16.5</v>
      </c>
      <c r="E482" s="302">
        <v>16.2</v>
      </c>
      <c r="F482" s="302">
        <v>15.7</v>
      </c>
      <c r="G482" s="302">
        <v>15.399999999999999</v>
      </c>
      <c r="H482" s="302">
        <v>17</v>
      </c>
      <c r="I482" s="302">
        <v>17.299999999999997</v>
      </c>
      <c r="J482" s="302">
        <v>17.8</v>
      </c>
      <c r="K482" s="301">
        <v>16.8</v>
      </c>
      <c r="L482" s="301">
        <v>16</v>
      </c>
      <c r="M482" s="301">
        <v>9.9031699999999994</v>
      </c>
      <c r="N482" s="1"/>
      <c r="O482" s="1"/>
    </row>
    <row r="483" spans="1:15" ht="12.75" customHeight="1">
      <c r="A483" s="30">
        <v>473</v>
      </c>
      <c r="B483" s="311" t="s">
        <v>209</v>
      </c>
      <c r="C483" s="301">
        <v>5555.2</v>
      </c>
      <c r="D483" s="302">
        <v>5513.833333333333</v>
      </c>
      <c r="E483" s="302">
        <v>5451.3666666666659</v>
      </c>
      <c r="F483" s="302">
        <v>5347.5333333333328</v>
      </c>
      <c r="G483" s="302">
        <v>5285.0666666666657</v>
      </c>
      <c r="H483" s="302">
        <v>5617.6666666666661</v>
      </c>
      <c r="I483" s="302">
        <v>5680.1333333333332</v>
      </c>
      <c r="J483" s="302">
        <v>5783.9666666666662</v>
      </c>
      <c r="K483" s="301">
        <v>5576.3</v>
      </c>
      <c r="L483" s="301">
        <v>5410</v>
      </c>
      <c r="M483" s="301">
        <v>12.039770000000001</v>
      </c>
      <c r="N483" s="1"/>
      <c r="O483" s="1"/>
    </row>
    <row r="484" spans="1:15" ht="12.75" customHeight="1">
      <c r="A484" s="30">
        <v>474</v>
      </c>
      <c r="B484" s="311" t="s">
        <v>278</v>
      </c>
      <c r="C484" s="301">
        <v>38.65</v>
      </c>
      <c r="D484" s="302">
        <v>38.566666666666663</v>
      </c>
      <c r="E484" s="302">
        <v>38.183333333333323</v>
      </c>
      <c r="F484" s="302">
        <v>37.716666666666661</v>
      </c>
      <c r="G484" s="302">
        <v>37.333333333333321</v>
      </c>
      <c r="H484" s="302">
        <v>39.033333333333324</v>
      </c>
      <c r="I484" s="302">
        <v>39.416666666666664</v>
      </c>
      <c r="J484" s="302">
        <v>39.883333333333326</v>
      </c>
      <c r="K484" s="301">
        <v>38.950000000000003</v>
      </c>
      <c r="L484" s="301">
        <v>38.1</v>
      </c>
      <c r="M484" s="301">
        <v>53.033839999999998</v>
      </c>
      <c r="N484" s="1"/>
      <c r="O484" s="1"/>
    </row>
    <row r="485" spans="1:15" ht="12.75" customHeight="1">
      <c r="A485" s="30">
        <v>475</v>
      </c>
      <c r="B485" s="311" t="s">
        <v>210</v>
      </c>
      <c r="C485" s="301">
        <v>746.2</v>
      </c>
      <c r="D485" s="302">
        <v>756.0333333333333</v>
      </c>
      <c r="E485" s="302">
        <v>732.26666666666665</v>
      </c>
      <c r="F485" s="302">
        <v>718.33333333333337</v>
      </c>
      <c r="G485" s="302">
        <v>694.56666666666672</v>
      </c>
      <c r="H485" s="302">
        <v>769.96666666666658</v>
      </c>
      <c r="I485" s="302">
        <v>793.73333333333323</v>
      </c>
      <c r="J485" s="302">
        <v>807.66666666666652</v>
      </c>
      <c r="K485" s="301">
        <v>779.8</v>
      </c>
      <c r="L485" s="301">
        <v>742.1</v>
      </c>
      <c r="M485" s="301">
        <v>20.741389999999999</v>
      </c>
      <c r="N485" s="1"/>
      <c r="O485" s="1"/>
    </row>
    <row r="486" spans="1:15" ht="12.75" customHeight="1">
      <c r="A486" s="30">
        <v>476</v>
      </c>
      <c r="B486" s="311" t="s">
        <v>543</v>
      </c>
      <c r="C486" s="301">
        <v>654.6</v>
      </c>
      <c r="D486" s="302">
        <v>656.2166666666667</v>
      </c>
      <c r="E486" s="302">
        <v>648.38333333333344</v>
      </c>
      <c r="F486" s="302">
        <v>642.16666666666674</v>
      </c>
      <c r="G486" s="302">
        <v>634.33333333333348</v>
      </c>
      <c r="H486" s="302">
        <v>662.43333333333339</v>
      </c>
      <c r="I486" s="302">
        <v>670.26666666666665</v>
      </c>
      <c r="J486" s="302">
        <v>676.48333333333335</v>
      </c>
      <c r="K486" s="301">
        <v>664.05</v>
      </c>
      <c r="L486" s="301">
        <v>650</v>
      </c>
      <c r="M486" s="301">
        <v>1.4932700000000001</v>
      </c>
      <c r="N486" s="1"/>
      <c r="O486" s="1"/>
    </row>
    <row r="487" spans="1:15" ht="12.75" customHeight="1">
      <c r="A487" s="30">
        <v>477</v>
      </c>
      <c r="B487" s="311" t="s">
        <v>548</v>
      </c>
      <c r="C487" s="301">
        <v>335.6</v>
      </c>
      <c r="D487" s="302">
        <v>334.43333333333334</v>
      </c>
      <c r="E487" s="302">
        <v>331.16666666666669</v>
      </c>
      <c r="F487" s="302">
        <v>326.73333333333335</v>
      </c>
      <c r="G487" s="302">
        <v>323.4666666666667</v>
      </c>
      <c r="H487" s="302">
        <v>338.86666666666667</v>
      </c>
      <c r="I487" s="302">
        <v>342.13333333333333</v>
      </c>
      <c r="J487" s="302">
        <v>346.56666666666666</v>
      </c>
      <c r="K487" s="301">
        <v>337.7</v>
      </c>
      <c r="L487" s="301">
        <v>330</v>
      </c>
      <c r="M487" s="301">
        <v>1.11751</v>
      </c>
      <c r="N487" s="1"/>
      <c r="O487" s="1"/>
    </row>
    <row r="488" spans="1:15" ht="12.75" customHeight="1">
      <c r="A488" s="30">
        <v>478</v>
      </c>
      <c r="B488" s="311" t="s">
        <v>549</v>
      </c>
      <c r="C488" s="301">
        <v>26.85</v>
      </c>
      <c r="D488" s="302">
        <v>27.099999999999998</v>
      </c>
      <c r="E488" s="302">
        <v>26.499999999999996</v>
      </c>
      <c r="F488" s="302">
        <v>26.15</v>
      </c>
      <c r="G488" s="302">
        <v>25.549999999999997</v>
      </c>
      <c r="H488" s="302">
        <v>27.449999999999996</v>
      </c>
      <c r="I488" s="302">
        <v>28.049999999999997</v>
      </c>
      <c r="J488" s="302">
        <v>28.399999999999995</v>
      </c>
      <c r="K488" s="301">
        <v>27.7</v>
      </c>
      <c r="L488" s="301">
        <v>26.75</v>
      </c>
      <c r="M488" s="301">
        <v>26.230540000000001</v>
      </c>
      <c r="N488" s="1"/>
      <c r="O488" s="1"/>
    </row>
    <row r="489" spans="1:15" ht="12.75" customHeight="1">
      <c r="A489" s="30">
        <v>479</v>
      </c>
      <c r="B489" s="311" t="s">
        <v>550</v>
      </c>
      <c r="C489" s="301">
        <v>601</v>
      </c>
      <c r="D489" s="302">
        <v>616.58333333333337</v>
      </c>
      <c r="E489" s="302">
        <v>574.9666666666667</v>
      </c>
      <c r="F489" s="302">
        <v>548.93333333333328</v>
      </c>
      <c r="G489" s="302">
        <v>507.31666666666661</v>
      </c>
      <c r="H489" s="302">
        <v>642.61666666666679</v>
      </c>
      <c r="I489" s="302">
        <v>684.23333333333335</v>
      </c>
      <c r="J489" s="302">
        <v>710.26666666666688</v>
      </c>
      <c r="K489" s="301">
        <v>658.2</v>
      </c>
      <c r="L489" s="301">
        <v>590.54999999999995</v>
      </c>
      <c r="M489" s="301">
        <v>1.8834500000000001</v>
      </c>
      <c r="N489" s="1"/>
      <c r="O489" s="1"/>
    </row>
    <row r="490" spans="1:15" ht="12.75" customHeight="1">
      <c r="A490" s="30">
        <v>480</v>
      </c>
      <c r="B490" s="311" t="s">
        <v>552</v>
      </c>
      <c r="C490" s="301">
        <v>339.95</v>
      </c>
      <c r="D490" s="302">
        <v>340.98333333333335</v>
      </c>
      <c r="E490" s="302">
        <v>336.9666666666667</v>
      </c>
      <c r="F490" s="302">
        <v>333.98333333333335</v>
      </c>
      <c r="G490" s="302">
        <v>329.9666666666667</v>
      </c>
      <c r="H490" s="302">
        <v>343.9666666666667</v>
      </c>
      <c r="I490" s="302">
        <v>347.98333333333335</v>
      </c>
      <c r="J490" s="302">
        <v>350.9666666666667</v>
      </c>
      <c r="K490" s="301">
        <v>345</v>
      </c>
      <c r="L490" s="301">
        <v>338</v>
      </c>
      <c r="M490" s="301">
        <v>0.71965999999999997</v>
      </c>
      <c r="N490" s="1"/>
      <c r="O490" s="1"/>
    </row>
    <row r="491" spans="1:15" ht="12.75" customHeight="1">
      <c r="A491" s="30">
        <v>481</v>
      </c>
      <c r="B491" s="311" t="s">
        <v>280</v>
      </c>
      <c r="C491" s="301">
        <v>743.1</v>
      </c>
      <c r="D491" s="302">
        <v>739.16666666666663</v>
      </c>
      <c r="E491" s="302">
        <v>731.33333333333326</v>
      </c>
      <c r="F491" s="302">
        <v>719.56666666666661</v>
      </c>
      <c r="G491" s="302">
        <v>711.73333333333323</v>
      </c>
      <c r="H491" s="302">
        <v>750.93333333333328</v>
      </c>
      <c r="I491" s="302">
        <v>758.76666666666654</v>
      </c>
      <c r="J491" s="302">
        <v>770.5333333333333</v>
      </c>
      <c r="K491" s="301">
        <v>747</v>
      </c>
      <c r="L491" s="301">
        <v>727.4</v>
      </c>
      <c r="M491" s="301">
        <v>6.6919300000000002</v>
      </c>
      <c r="N491" s="1"/>
      <c r="O491" s="1"/>
    </row>
    <row r="492" spans="1:15" ht="12.75" customHeight="1">
      <c r="A492" s="30">
        <v>482</v>
      </c>
      <c r="B492" s="311" t="s">
        <v>211</v>
      </c>
      <c r="C492" s="301">
        <v>314.89999999999998</v>
      </c>
      <c r="D492" s="302">
        <v>315.95</v>
      </c>
      <c r="E492" s="302">
        <v>311.2</v>
      </c>
      <c r="F492" s="302">
        <v>307.5</v>
      </c>
      <c r="G492" s="302">
        <v>302.75</v>
      </c>
      <c r="H492" s="302">
        <v>319.64999999999998</v>
      </c>
      <c r="I492" s="302">
        <v>324.39999999999998</v>
      </c>
      <c r="J492" s="302">
        <v>328.09999999999997</v>
      </c>
      <c r="K492" s="301">
        <v>320.7</v>
      </c>
      <c r="L492" s="301">
        <v>312.25</v>
      </c>
      <c r="M492" s="301">
        <v>113.90344</v>
      </c>
      <c r="N492" s="1"/>
      <c r="O492" s="1"/>
    </row>
    <row r="493" spans="1:15" ht="12.75" customHeight="1">
      <c r="A493" s="30">
        <v>483</v>
      </c>
      <c r="B493" s="311" t="s">
        <v>553</v>
      </c>
      <c r="C493" s="301">
        <v>2007.9</v>
      </c>
      <c r="D493" s="302">
        <v>2005.05</v>
      </c>
      <c r="E493" s="302">
        <v>1988.1</v>
      </c>
      <c r="F493" s="302">
        <v>1968.3</v>
      </c>
      <c r="G493" s="302">
        <v>1951.35</v>
      </c>
      <c r="H493" s="302">
        <v>2024.85</v>
      </c>
      <c r="I493" s="302">
        <v>2041.8000000000002</v>
      </c>
      <c r="J493" s="302">
        <v>2061.6</v>
      </c>
      <c r="K493" s="301">
        <v>2022</v>
      </c>
      <c r="L493" s="301">
        <v>1985.25</v>
      </c>
      <c r="M493" s="301">
        <v>0.13965</v>
      </c>
      <c r="N493" s="1"/>
      <c r="O493" s="1"/>
    </row>
    <row r="494" spans="1:15" ht="12.75" customHeight="1">
      <c r="A494" s="30">
        <v>484</v>
      </c>
      <c r="B494" s="311" t="s">
        <v>279</v>
      </c>
      <c r="C494" s="301">
        <v>233.4</v>
      </c>
      <c r="D494" s="302">
        <v>233.05000000000004</v>
      </c>
      <c r="E494" s="302">
        <v>231.55000000000007</v>
      </c>
      <c r="F494" s="302">
        <v>229.70000000000002</v>
      </c>
      <c r="G494" s="302">
        <v>228.20000000000005</v>
      </c>
      <c r="H494" s="302">
        <v>234.90000000000009</v>
      </c>
      <c r="I494" s="302">
        <v>236.40000000000003</v>
      </c>
      <c r="J494" s="302">
        <v>238.25000000000011</v>
      </c>
      <c r="K494" s="301">
        <v>234.55</v>
      </c>
      <c r="L494" s="301">
        <v>231.2</v>
      </c>
      <c r="M494" s="301">
        <v>2.1806100000000002</v>
      </c>
      <c r="N494" s="1"/>
      <c r="O494" s="1"/>
    </row>
    <row r="495" spans="1:15" ht="12.75" customHeight="1">
      <c r="A495" s="30">
        <v>485</v>
      </c>
      <c r="B495" s="311" t="s">
        <v>554</v>
      </c>
      <c r="C495" s="301">
        <v>2056.15</v>
      </c>
      <c r="D495" s="302">
        <v>2062.2833333333333</v>
      </c>
      <c r="E495" s="302">
        <v>2029.3666666666668</v>
      </c>
      <c r="F495" s="302">
        <v>2002.5833333333335</v>
      </c>
      <c r="G495" s="302">
        <v>1969.666666666667</v>
      </c>
      <c r="H495" s="302">
        <v>2089.0666666666666</v>
      </c>
      <c r="I495" s="302">
        <v>2121.9833333333336</v>
      </c>
      <c r="J495" s="302">
        <v>2148.7666666666664</v>
      </c>
      <c r="K495" s="301">
        <v>2095.1999999999998</v>
      </c>
      <c r="L495" s="301">
        <v>2035.5</v>
      </c>
      <c r="M495" s="301">
        <v>0.27243000000000001</v>
      </c>
      <c r="N495" s="1"/>
      <c r="O495" s="1"/>
    </row>
    <row r="496" spans="1:15" ht="12.75" customHeight="1">
      <c r="A496" s="30">
        <v>486</v>
      </c>
      <c r="B496" s="311" t="s">
        <v>547</v>
      </c>
      <c r="C496" s="301">
        <v>557.4</v>
      </c>
      <c r="D496" s="302">
        <v>562.31666666666672</v>
      </c>
      <c r="E496" s="302">
        <v>546.63333333333344</v>
      </c>
      <c r="F496" s="302">
        <v>535.86666666666667</v>
      </c>
      <c r="G496" s="302">
        <v>520.18333333333339</v>
      </c>
      <c r="H496" s="302">
        <v>573.08333333333348</v>
      </c>
      <c r="I496" s="302">
        <v>588.76666666666665</v>
      </c>
      <c r="J496" s="302">
        <v>599.53333333333353</v>
      </c>
      <c r="K496" s="301">
        <v>578</v>
      </c>
      <c r="L496" s="301">
        <v>551.54999999999995</v>
      </c>
      <c r="M496" s="301">
        <v>1.9537</v>
      </c>
      <c r="N496" s="1"/>
      <c r="O496" s="1"/>
    </row>
    <row r="497" spans="1:15" ht="12.75" customHeight="1">
      <c r="A497" s="30">
        <v>487</v>
      </c>
      <c r="B497" s="323" t="s">
        <v>546</v>
      </c>
      <c r="C497" s="324">
        <v>2922.3</v>
      </c>
      <c r="D497" s="324">
        <v>2938.9833333333336</v>
      </c>
      <c r="E497" s="324">
        <v>2883.3166666666671</v>
      </c>
      <c r="F497" s="324">
        <v>2844.3333333333335</v>
      </c>
      <c r="G497" s="324">
        <v>2788.666666666667</v>
      </c>
      <c r="H497" s="324">
        <v>2977.9666666666672</v>
      </c>
      <c r="I497" s="324">
        <v>3033.6333333333332</v>
      </c>
      <c r="J497" s="323">
        <v>3072.6166666666672</v>
      </c>
      <c r="K497" s="323">
        <v>2994.65</v>
      </c>
      <c r="L497" s="323">
        <v>2900</v>
      </c>
      <c r="M497" s="270">
        <v>0.17402999999999999</v>
      </c>
      <c r="N497" s="1"/>
      <c r="O497" s="1"/>
    </row>
    <row r="498" spans="1:15" ht="12.75" customHeight="1">
      <c r="A498" s="30">
        <v>488</v>
      </c>
      <c r="B498" s="323" t="s">
        <v>212</v>
      </c>
      <c r="C498" s="324">
        <v>999.55</v>
      </c>
      <c r="D498" s="324">
        <v>994.36666666666667</v>
      </c>
      <c r="E498" s="324">
        <v>980.7833333333333</v>
      </c>
      <c r="F498" s="324">
        <v>962.01666666666665</v>
      </c>
      <c r="G498" s="324">
        <v>948.43333333333328</v>
      </c>
      <c r="H498" s="324">
        <v>1013.1333333333333</v>
      </c>
      <c r="I498" s="324">
        <v>1026.7166666666667</v>
      </c>
      <c r="J498" s="323">
        <v>1045.4833333333333</v>
      </c>
      <c r="K498" s="323">
        <v>1007.95</v>
      </c>
      <c r="L498" s="323">
        <v>975.6</v>
      </c>
      <c r="M498" s="270">
        <v>11.55472</v>
      </c>
      <c r="N498" s="1"/>
      <c r="O498" s="1"/>
    </row>
    <row r="499" spans="1:15" ht="12.75" customHeight="1">
      <c r="A499" s="30">
        <v>489</v>
      </c>
      <c r="B499" s="323" t="s">
        <v>551</v>
      </c>
      <c r="C499" s="301">
        <v>282.7</v>
      </c>
      <c r="D499" s="302">
        <v>284.26666666666665</v>
      </c>
      <c r="E499" s="302">
        <v>279.08333333333331</v>
      </c>
      <c r="F499" s="302">
        <v>275.46666666666664</v>
      </c>
      <c r="G499" s="302">
        <v>270.2833333333333</v>
      </c>
      <c r="H499" s="302">
        <v>287.88333333333333</v>
      </c>
      <c r="I499" s="302">
        <v>293.06666666666672</v>
      </c>
      <c r="J499" s="302">
        <v>296.68333333333334</v>
      </c>
      <c r="K499" s="301">
        <v>289.45</v>
      </c>
      <c r="L499" s="301">
        <v>280.64999999999998</v>
      </c>
      <c r="M499" s="301">
        <v>5.5325499999999996</v>
      </c>
      <c r="N499" s="1"/>
      <c r="O499" s="1"/>
    </row>
    <row r="500" spans="1:15" ht="12.75" customHeight="1">
      <c r="A500" s="30">
        <v>490</v>
      </c>
      <c r="B500" s="323" t="s">
        <v>555</v>
      </c>
      <c r="C500" s="324">
        <v>235.35</v>
      </c>
      <c r="D500" s="324">
        <v>235.1</v>
      </c>
      <c r="E500" s="324">
        <v>230.35</v>
      </c>
      <c r="F500" s="324">
        <v>225.35</v>
      </c>
      <c r="G500" s="324">
        <v>220.6</v>
      </c>
      <c r="H500" s="324">
        <v>240.1</v>
      </c>
      <c r="I500" s="324">
        <v>244.85</v>
      </c>
      <c r="J500" s="323">
        <v>249.85</v>
      </c>
      <c r="K500" s="323">
        <v>239.85</v>
      </c>
      <c r="L500" s="323">
        <v>230.1</v>
      </c>
      <c r="M500" s="270">
        <v>25.362380000000002</v>
      </c>
      <c r="N500" s="1"/>
      <c r="O500" s="1"/>
    </row>
    <row r="501" spans="1:15" ht="12.75" customHeight="1">
      <c r="A501" s="30">
        <v>491</v>
      </c>
      <c r="B501" s="356" t="s">
        <v>556</v>
      </c>
      <c r="C501" s="301">
        <v>70.25</v>
      </c>
      <c r="D501" s="302">
        <v>70.649999999999991</v>
      </c>
      <c r="E501" s="302">
        <v>68.899999999999977</v>
      </c>
      <c r="F501" s="302">
        <v>67.549999999999983</v>
      </c>
      <c r="G501" s="302">
        <v>65.799999999999969</v>
      </c>
      <c r="H501" s="302">
        <v>71.999999999999986</v>
      </c>
      <c r="I501" s="302">
        <v>73.750000000000014</v>
      </c>
      <c r="J501" s="302">
        <v>75.099999999999994</v>
      </c>
      <c r="K501" s="301">
        <v>72.400000000000006</v>
      </c>
      <c r="L501" s="301">
        <v>69.3</v>
      </c>
      <c r="M501" s="301">
        <v>17.38588</v>
      </c>
      <c r="N501" s="1"/>
      <c r="O501" s="1"/>
    </row>
    <row r="502" spans="1:15" ht="12.75" customHeight="1">
      <c r="A502" s="30">
        <v>492</v>
      </c>
      <c r="B502" s="358" t="s">
        <v>557</v>
      </c>
      <c r="C502" s="324">
        <v>464.3</v>
      </c>
      <c r="D502" s="324">
        <v>463.68333333333334</v>
      </c>
      <c r="E502" s="324">
        <v>460.11666666666667</v>
      </c>
      <c r="F502" s="324">
        <v>455.93333333333334</v>
      </c>
      <c r="G502" s="324">
        <v>452.36666666666667</v>
      </c>
      <c r="H502" s="324">
        <v>467.86666666666667</v>
      </c>
      <c r="I502" s="324">
        <v>471.43333333333339</v>
      </c>
      <c r="J502" s="324">
        <v>475.61666666666667</v>
      </c>
      <c r="K502" s="323">
        <v>467.25</v>
      </c>
      <c r="L502" s="323">
        <v>459.5</v>
      </c>
      <c r="M502" s="270">
        <v>0.27667999999999998</v>
      </c>
      <c r="N502" s="1"/>
      <c r="O502" s="1"/>
    </row>
    <row r="503" spans="1:15" ht="12.75" customHeight="1">
      <c r="A503" s="30">
        <v>493</v>
      </c>
      <c r="B503" s="281" t="s">
        <v>281</v>
      </c>
      <c r="C503" s="301">
        <v>1585.75</v>
      </c>
      <c r="D503" s="302">
        <v>1587.4666666666665</v>
      </c>
      <c r="E503" s="302">
        <v>1563.9333333333329</v>
      </c>
      <c r="F503" s="302">
        <v>1542.1166666666666</v>
      </c>
      <c r="G503" s="302">
        <v>1518.583333333333</v>
      </c>
      <c r="H503" s="302">
        <v>1609.2833333333328</v>
      </c>
      <c r="I503" s="302">
        <v>1632.8166666666662</v>
      </c>
      <c r="J503" s="302">
        <v>1654.6333333333328</v>
      </c>
      <c r="K503" s="301">
        <v>1611</v>
      </c>
      <c r="L503" s="301">
        <v>1565.65</v>
      </c>
      <c r="M503" s="301">
        <v>0.92147999999999997</v>
      </c>
      <c r="N503" s="1"/>
      <c r="O503" s="1"/>
    </row>
    <row r="504" spans="1:15" ht="12.75" customHeight="1">
      <c r="A504" s="30">
        <v>494</v>
      </c>
      <c r="B504" s="323" t="s">
        <v>213</v>
      </c>
      <c r="C504" s="324">
        <v>467.65</v>
      </c>
      <c r="D504" s="324">
        <v>467.84999999999997</v>
      </c>
      <c r="E504" s="324">
        <v>464.94999999999993</v>
      </c>
      <c r="F504" s="324">
        <v>462.24999999999994</v>
      </c>
      <c r="G504" s="324">
        <v>459.34999999999991</v>
      </c>
      <c r="H504" s="324">
        <v>470.54999999999995</v>
      </c>
      <c r="I504" s="324">
        <v>473.44999999999993</v>
      </c>
      <c r="J504" s="324">
        <v>476.15</v>
      </c>
      <c r="K504" s="323">
        <v>470.75</v>
      </c>
      <c r="L504" s="323">
        <v>465.15</v>
      </c>
      <c r="M504" s="270">
        <v>23.506710000000002</v>
      </c>
      <c r="N504" s="1"/>
      <c r="O504" s="1"/>
    </row>
    <row r="505" spans="1:15" ht="12.75" customHeight="1">
      <c r="A505" s="30">
        <v>495</v>
      </c>
      <c r="B505" s="270" t="s">
        <v>558</v>
      </c>
      <c r="C505" s="301">
        <v>256.3</v>
      </c>
      <c r="D505" s="302">
        <v>257.08333333333331</v>
      </c>
      <c r="E505" s="302">
        <v>252.16666666666663</v>
      </c>
      <c r="F505" s="302">
        <v>248.0333333333333</v>
      </c>
      <c r="G505" s="302">
        <v>243.11666666666662</v>
      </c>
      <c r="H505" s="302">
        <v>261.21666666666664</v>
      </c>
      <c r="I505" s="302">
        <v>266.13333333333327</v>
      </c>
      <c r="J505" s="302">
        <v>270.26666666666665</v>
      </c>
      <c r="K505" s="301">
        <v>262</v>
      </c>
      <c r="L505" s="301">
        <v>252.95</v>
      </c>
      <c r="M505" s="301">
        <v>3.8364199999999999</v>
      </c>
      <c r="N505" s="1"/>
      <c r="O505" s="1"/>
    </row>
    <row r="506" spans="1:15" ht="12.75" customHeight="1">
      <c r="A506" s="30">
        <v>496</v>
      </c>
      <c r="B506" s="357" t="s">
        <v>282</v>
      </c>
      <c r="C506" s="324">
        <v>13.05</v>
      </c>
      <c r="D506" s="324">
        <v>13.116666666666667</v>
      </c>
      <c r="E506" s="324">
        <v>12.983333333333334</v>
      </c>
      <c r="F506" s="324">
        <v>12.916666666666668</v>
      </c>
      <c r="G506" s="324">
        <v>12.783333333333335</v>
      </c>
      <c r="H506" s="324">
        <v>13.183333333333334</v>
      </c>
      <c r="I506" s="324">
        <v>13.316666666666666</v>
      </c>
      <c r="J506" s="324">
        <v>13.383333333333333</v>
      </c>
      <c r="K506" s="323">
        <v>13.25</v>
      </c>
      <c r="L506" s="323">
        <v>13.05</v>
      </c>
      <c r="M506" s="270">
        <v>311.23662999999999</v>
      </c>
      <c r="N506" s="1"/>
      <c r="O506" s="1"/>
    </row>
    <row r="507" spans="1:15" ht="12.75" customHeight="1">
      <c r="A507" s="381">
        <v>497</v>
      </c>
      <c r="B507" s="270" t="s">
        <v>214</v>
      </c>
      <c r="C507" s="301">
        <v>238</v>
      </c>
      <c r="D507" s="302">
        <v>241.29999999999998</v>
      </c>
      <c r="E507" s="302">
        <v>233.89999999999998</v>
      </c>
      <c r="F507" s="302">
        <v>229.79999999999998</v>
      </c>
      <c r="G507" s="302">
        <v>222.39999999999998</v>
      </c>
      <c r="H507" s="302">
        <v>245.39999999999998</v>
      </c>
      <c r="I507" s="302">
        <v>252.8</v>
      </c>
      <c r="J507" s="302">
        <v>256.89999999999998</v>
      </c>
      <c r="K507" s="301">
        <v>248.7</v>
      </c>
      <c r="L507" s="301">
        <v>237.2</v>
      </c>
      <c r="M507" s="301">
        <v>66.389399999999995</v>
      </c>
      <c r="N507" s="1"/>
      <c r="O507" s="1"/>
    </row>
    <row r="508" spans="1:15" ht="12.75" customHeight="1">
      <c r="A508" s="323">
        <v>498</v>
      </c>
      <c r="B508" s="270" t="s">
        <v>559</v>
      </c>
      <c r="C508" s="324">
        <v>299.2</v>
      </c>
      <c r="D508" s="324">
        <v>300.60000000000002</v>
      </c>
      <c r="E508" s="324">
        <v>295.20000000000005</v>
      </c>
      <c r="F508" s="324">
        <v>291.20000000000005</v>
      </c>
      <c r="G508" s="324">
        <v>285.80000000000007</v>
      </c>
      <c r="H508" s="324">
        <v>304.60000000000002</v>
      </c>
      <c r="I508" s="324">
        <v>310</v>
      </c>
      <c r="J508" s="323">
        <v>314</v>
      </c>
      <c r="K508" s="323">
        <v>306</v>
      </c>
      <c r="L508" s="323">
        <v>296.60000000000002</v>
      </c>
      <c r="M508" s="270">
        <v>2.7360799999999998</v>
      </c>
      <c r="N508" s="1"/>
      <c r="O508" s="1"/>
    </row>
    <row r="509" spans="1:15" ht="12.75" customHeight="1">
      <c r="A509" s="323">
        <v>499</v>
      </c>
      <c r="B509" s="270" t="s">
        <v>560</v>
      </c>
      <c r="C509" s="324">
        <v>1550.75</v>
      </c>
      <c r="D509" s="324">
        <v>1555.4333333333334</v>
      </c>
      <c r="E509" s="324">
        <v>1542.8666666666668</v>
      </c>
      <c r="F509" s="324">
        <v>1534.9833333333333</v>
      </c>
      <c r="G509" s="324">
        <v>1522.4166666666667</v>
      </c>
      <c r="H509" s="324">
        <v>1563.3166666666668</v>
      </c>
      <c r="I509" s="324">
        <v>1575.8833333333334</v>
      </c>
      <c r="J509" s="323">
        <v>1583.7666666666669</v>
      </c>
      <c r="K509" s="323">
        <v>1568</v>
      </c>
      <c r="L509" s="323">
        <v>1547.55</v>
      </c>
      <c r="M509" s="270">
        <v>7.0970000000000005E-2</v>
      </c>
      <c r="N509" s="1"/>
      <c r="O509" s="1"/>
    </row>
    <row r="510" spans="1:15" ht="12.75" customHeight="1">
      <c r="A510" s="323"/>
      <c r="N510" s="1"/>
      <c r="O510" s="1"/>
    </row>
    <row r="511" spans="1:15" ht="12.75" customHeight="1">
      <c r="A511" s="281"/>
      <c r="B511" s="281"/>
      <c r="C511" s="282"/>
      <c r="D511" s="282"/>
      <c r="E511" s="282"/>
      <c r="F511" s="282"/>
      <c r="G511" s="282"/>
      <c r="H511" s="282"/>
      <c r="I511" s="282"/>
      <c r="J511" s="281"/>
      <c r="K511" s="281"/>
      <c r="L511" s="281"/>
      <c r="M511" s="283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3" t="s">
        <v>285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221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2"/>
      <c r="B5" s="453"/>
      <c r="C5" s="452"/>
      <c r="D5" s="453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54" t="s">
        <v>563</v>
      </c>
      <c r="C7" s="453"/>
      <c r="D7" s="7">
        <f>Main!B10</f>
        <v>44720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44719</v>
      </c>
      <c r="B10" s="29">
        <v>539621</v>
      </c>
      <c r="C10" s="28" t="s">
        <v>930</v>
      </c>
      <c r="D10" s="28" t="s">
        <v>970</v>
      </c>
      <c r="E10" s="28" t="s">
        <v>573</v>
      </c>
      <c r="F10" s="87">
        <v>380000</v>
      </c>
      <c r="G10" s="29">
        <v>2.4900000000000002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44719</v>
      </c>
      <c r="B11" s="29">
        <v>543208</v>
      </c>
      <c r="C11" s="28" t="s">
        <v>971</v>
      </c>
      <c r="D11" s="28" t="s">
        <v>972</v>
      </c>
      <c r="E11" s="28" t="s">
        <v>573</v>
      </c>
      <c r="F11" s="87">
        <v>99316</v>
      </c>
      <c r="G11" s="29">
        <v>37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44719</v>
      </c>
      <c r="B12" s="29">
        <v>543208</v>
      </c>
      <c r="C12" s="28" t="s">
        <v>971</v>
      </c>
      <c r="D12" s="28" t="s">
        <v>973</v>
      </c>
      <c r="E12" s="28" t="s">
        <v>572</v>
      </c>
      <c r="F12" s="87">
        <v>100000</v>
      </c>
      <c r="G12" s="29">
        <v>37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44719</v>
      </c>
      <c r="B13" s="29">
        <v>540811</v>
      </c>
      <c r="C13" s="28" t="s">
        <v>974</v>
      </c>
      <c r="D13" s="28" t="s">
        <v>975</v>
      </c>
      <c r="E13" s="28" t="s">
        <v>573</v>
      </c>
      <c r="F13" s="87">
        <v>50000</v>
      </c>
      <c r="G13" s="29">
        <v>16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44719</v>
      </c>
      <c r="B14" s="29">
        <v>531137</v>
      </c>
      <c r="C14" s="28" t="s">
        <v>976</v>
      </c>
      <c r="D14" s="28" t="s">
        <v>977</v>
      </c>
      <c r="E14" s="28" t="s">
        <v>572</v>
      </c>
      <c r="F14" s="87">
        <v>1148990</v>
      </c>
      <c r="G14" s="29">
        <v>1.34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44719</v>
      </c>
      <c r="B15" s="29">
        <v>531137</v>
      </c>
      <c r="C15" s="28" t="s">
        <v>976</v>
      </c>
      <c r="D15" s="28" t="s">
        <v>978</v>
      </c>
      <c r="E15" s="28" t="s">
        <v>572</v>
      </c>
      <c r="F15" s="87">
        <v>2560000</v>
      </c>
      <c r="G15" s="29">
        <v>1.34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44719</v>
      </c>
      <c r="B16" s="29">
        <v>531137</v>
      </c>
      <c r="C16" s="28" t="s">
        <v>976</v>
      </c>
      <c r="D16" s="28" t="s">
        <v>979</v>
      </c>
      <c r="E16" s="28" t="s">
        <v>573</v>
      </c>
      <c r="F16" s="87">
        <v>3709625</v>
      </c>
      <c r="G16" s="29">
        <v>1.34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44719</v>
      </c>
      <c r="B17" s="29">
        <v>531739</v>
      </c>
      <c r="C17" s="28" t="s">
        <v>980</v>
      </c>
      <c r="D17" s="28" t="s">
        <v>981</v>
      </c>
      <c r="E17" s="28" t="s">
        <v>573</v>
      </c>
      <c r="F17" s="87">
        <v>1000000</v>
      </c>
      <c r="G17" s="29">
        <v>7.48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44719</v>
      </c>
      <c r="B18" s="29">
        <v>540614</v>
      </c>
      <c r="C18" s="28" t="s">
        <v>982</v>
      </c>
      <c r="D18" s="28" t="s">
        <v>983</v>
      </c>
      <c r="E18" s="28" t="s">
        <v>573</v>
      </c>
      <c r="F18" s="87">
        <v>350000</v>
      </c>
      <c r="G18" s="29">
        <v>4.96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44719</v>
      </c>
      <c r="B19" s="29">
        <v>524590</v>
      </c>
      <c r="C19" s="28" t="s">
        <v>932</v>
      </c>
      <c r="D19" s="28" t="s">
        <v>933</v>
      </c>
      <c r="E19" s="28" t="s">
        <v>573</v>
      </c>
      <c r="F19" s="87">
        <v>60000</v>
      </c>
      <c r="G19" s="29">
        <v>61.3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44719</v>
      </c>
      <c r="B20" s="29">
        <v>524590</v>
      </c>
      <c r="C20" s="28" t="s">
        <v>932</v>
      </c>
      <c r="D20" s="28" t="s">
        <v>934</v>
      </c>
      <c r="E20" s="28" t="s">
        <v>572</v>
      </c>
      <c r="F20" s="87">
        <v>9607</v>
      </c>
      <c r="G20" s="29">
        <v>61.3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44719</v>
      </c>
      <c r="B21" s="29">
        <v>524590</v>
      </c>
      <c r="C21" s="28" t="s">
        <v>932</v>
      </c>
      <c r="D21" s="28" t="s">
        <v>934</v>
      </c>
      <c r="E21" s="28" t="s">
        <v>573</v>
      </c>
      <c r="F21" s="87">
        <v>30008</v>
      </c>
      <c r="G21" s="29">
        <v>61.27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44719</v>
      </c>
      <c r="B22" s="29">
        <v>500500</v>
      </c>
      <c r="C22" s="28" t="s">
        <v>899</v>
      </c>
      <c r="D22" s="28" t="s">
        <v>984</v>
      </c>
      <c r="E22" s="28" t="s">
        <v>573</v>
      </c>
      <c r="F22" s="87">
        <v>1156988</v>
      </c>
      <c r="G22" s="29">
        <v>20.05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44719</v>
      </c>
      <c r="B23" s="29">
        <v>543286</v>
      </c>
      <c r="C23" s="28" t="s">
        <v>900</v>
      </c>
      <c r="D23" s="28" t="s">
        <v>985</v>
      </c>
      <c r="E23" s="28" t="s">
        <v>573</v>
      </c>
      <c r="F23" s="87">
        <v>30000</v>
      </c>
      <c r="G23" s="29">
        <v>28.43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44719</v>
      </c>
      <c r="B24" s="29">
        <v>543286</v>
      </c>
      <c r="C24" s="28" t="s">
        <v>900</v>
      </c>
      <c r="D24" s="28" t="s">
        <v>985</v>
      </c>
      <c r="E24" s="28" t="s">
        <v>572</v>
      </c>
      <c r="F24" s="87">
        <v>30000</v>
      </c>
      <c r="G24" s="29">
        <v>28.52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44719</v>
      </c>
      <c r="B25" s="29">
        <v>543286</v>
      </c>
      <c r="C25" s="28" t="s">
        <v>900</v>
      </c>
      <c r="D25" s="28" t="s">
        <v>901</v>
      </c>
      <c r="E25" s="28" t="s">
        <v>573</v>
      </c>
      <c r="F25" s="87">
        <v>60000</v>
      </c>
      <c r="G25" s="29">
        <v>28.68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44719</v>
      </c>
      <c r="B26" s="29">
        <v>543286</v>
      </c>
      <c r="C26" s="28" t="s">
        <v>900</v>
      </c>
      <c r="D26" s="28" t="s">
        <v>986</v>
      </c>
      <c r="E26" s="28" t="s">
        <v>572</v>
      </c>
      <c r="F26" s="87">
        <v>30000</v>
      </c>
      <c r="G26" s="29">
        <v>28.46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44719</v>
      </c>
      <c r="B27" s="29">
        <v>543286</v>
      </c>
      <c r="C27" s="28" t="s">
        <v>900</v>
      </c>
      <c r="D27" s="28" t="s">
        <v>987</v>
      </c>
      <c r="E27" s="28" t="s">
        <v>572</v>
      </c>
      <c r="F27" s="87">
        <v>30000</v>
      </c>
      <c r="G27" s="29">
        <v>28.74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44719</v>
      </c>
      <c r="B28" s="29">
        <v>542446</v>
      </c>
      <c r="C28" s="28" t="s">
        <v>988</v>
      </c>
      <c r="D28" s="28" t="s">
        <v>989</v>
      </c>
      <c r="E28" s="28" t="s">
        <v>572</v>
      </c>
      <c r="F28" s="87">
        <v>56069</v>
      </c>
      <c r="G28" s="29">
        <v>9.6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44719</v>
      </c>
      <c r="B29" s="29">
        <v>542446</v>
      </c>
      <c r="C29" s="28" t="s">
        <v>988</v>
      </c>
      <c r="D29" s="28" t="s">
        <v>990</v>
      </c>
      <c r="E29" s="28" t="s">
        <v>573</v>
      </c>
      <c r="F29" s="87">
        <v>53118</v>
      </c>
      <c r="G29" s="29">
        <v>9.57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44719</v>
      </c>
      <c r="B30" s="29">
        <v>543207</v>
      </c>
      <c r="C30" s="28" t="s">
        <v>991</v>
      </c>
      <c r="D30" s="28" t="s">
        <v>992</v>
      </c>
      <c r="E30" s="28" t="s">
        <v>573</v>
      </c>
      <c r="F30" s="87">
        <v>61100</v>
      </c>
      <c r="G30" s="29">
        <v>7.74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44719</v>
      </c>
      <c r="B31" s="29">
        <v>543207</v>
      </c>
      <c r="C31" s="28" t="s">
        <v>991</v>
      </c>
      <c r="D31" s="28" t="s">
        <v>993</v>
      </c>
      <c r="E31" s="28" t="s">
        <v>573</v>
      </c>
      <c r="F31" s="87">
        <v>83000</v>
      </c>
      <c r="G31" s="29">
        <v>6.81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44719</v>
      </c>
      <c r="B32" s="29">
        <v>543207</v>
      </c>
      <c r="C32" s="28" t="s">
        <v>991</v>
      </c>
      <c r="D32" s="28" t="s">
        <v>994</v>
      </c>
      <c r="E32" s="28" t="s">
        <v>573</v>
      </c>
      <c r="F32" s="87">
        <v>168025</v>
      </c>
      <c r="G32" s="29">
        <v>6.92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44719</v>
      </c>
      <c r="B33" s="29">
        <v>543207</v>
      </c>
      <c r="C33" s="28" t="s">
        <v>991</v>
      </c>
      <c r="D33" s="28" t="s">
        <v>992</v>
      </c>
      <c r="E33" s="28" t="s">
        <v>572</v>
      </c>
      <c r="F33" s="87">
        <v>99261</v>
      </c>
      <c r="G33" s="29">
        <v>7.76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44719</v>
      </c>
      <c r="B34" s="29">
        <v>540727</v>
      </c>
      <c r="C34" s="28" t="s">
        <v>995</v>
      </c>
      <c r="D34" s="28" t="s">
        <v>996</v>
      </c>
      <c r="E34" s="28" t="s">
        <v>573</v>
      </c>
      <c r="F34" s="87">
        <v>52550</v>
      </c>
      <c r="G34" s="29">
        <v>40.82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44719</v>
      </c>
      <c r="B35" s="29">
        <v>540727</v>
      </c>
      <c r="C35" s="28" t="s">
        <v>995</v>
      </c>
      <c r="D35" s="28" t="s">
        <v>996</v>
      </c>
      <c r="E35" s="28" t="s">
        <v>572</v>
      </c>
      <c r="F35" s="87">
        <v>58550</v>
      </c>
      <c r="G35" s="29">
        <v>41.32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44719</v>
      </c>
      <c r="B36" s="29">
        <v>540727</v>
      </c>
      <c r="C36" s="28" t="s">
        <v>995</v>
      </c>
      <c r="D36" s="28" t="s">
        <v>997</v>
      </c>
      <c r="E36" s="28" t="s">
        <v>572</v>
      </c>
      <c r="F36" s="87">
        <v>57157</v>
      </c>
      <c r="G36" s="29">
        <v>40.950000000000003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44719</v>
      </c>
      <c r="B37" s="29">
        <v>540727</v>
      </c>
      <c r="C37" s="28" t="s">
        <v>995</v>
      </c>
      <c r="D37" s="28" t="s">
        <v>997</v>
      </c>
      <c r="E37" s="28" t="s">
        <v>573</v>
      </c>
      <c r="F37" s="87">
        <v>43857</v>
      </c>
      <c r="G37" s="29">
        <v>40.76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44719</v>
      </c>
      <c r="B38" s="29">
        <v>530095</v>
      </c>
      <c r="C38" s="28" t="s">
        <v>935</v>
      </c>
      <c r="D38" s="28" t="s">
        <v>998</v>
      </c>
      <c r="E38" s="28" t="s">
        <v>573</v>
      </c>
      <c r="F38" s="87">
        <v>25000</v>
      </c>
      <c r="G38" s="29">
        <v>33.15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44719</v>
      </c>
      <c r="B39" s="29">
        <v>530095</v>
      </c>
      <c r="C39" s="28" t="s">
        <v>935</v>
      </c>
      <c r="D39" s="28" t="s">
        <v>999</v>
      </c>
      <c r="E39" s="28" t="s">
        <v>572</v>
      </c>
      <c r="F39" s="87">
        <v>23984</v>
      </c>
      <c r="G39" s="29">
        <v>33.15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44719</v>
      </c>
      <c r="B40" s="29">
        <v>511557</v>
      </c>
      <c r="C40" s="28" t="s">
        <v>1000</v>
      </c>
      <c r="D40" s="28" t="s">
        <v>873</v>
      </c>
      <c r="E40" s="28" t="s">
        <v>573</v>
      </c>
      <c r="F40" s="87">
        <v>1410856</v>
      </c>
      <c r="G40" s="29">
        <v>3.13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44719</v>
      </c>
      <c r="B41" s="29">
        <v>512624</v>
      </c>
      <c r="C41" s="28" t="s">
        <v>1001</v>
      </c>
      <c r="D41" s="28" t="s">
        <v>1002</v>
      </c>
      <c r="E41" s="28" t="s">
        <v>573</v>
      </c>
      <c r="F41" s="87">
        <v>239951</v>
      </c>
      <c r="G41" s="29">
        <v>1.75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44719</v>
      </c>
      <c r="B42" s="29">
        <v>543376</v>
      </c>
      <c r="C42" s="28" t="s">
        <v>936</v>
      </c>
      <c r="D42" s="28" t="s">
        <v>937</v>
      </c>
      <c r="E42" s="28" t="s">
        <v>572</v>
      </c>
      <c r="F42" s="87">
        <v>48000</v>
      </c>
      <c r="G42" s="29">
        <v>62.5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44719</v>
      </c>
      <c r="B43" s="29">
        <v>531893</v>
      </c>
      <c r="C43" s="28" t="s">
        <v>887</v>
      </c>
      <c r="D43" s="28" t="s">
        <v>902</v>
      </c>
      <c r="E43" s="28" t="s">
        <v>573</v>
      </c>
      <c r="F43" s="87">
        <v>1143742</v>
      </c>
      <c r="G43" s="29">
        <v>2.27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44719</v>
      </c>
      <c r="B44" s="29">
        <v>531893</v>
      </c>
      <c r="C44" s="28" t="s">
        <v>887</v>
      </c>
      <c r="D44" s="28" t="s">
        <v>938</v>
      </c>
      <c r="E44" s="28" t="s">
        <v>573</v>
      </c>
      <c r="F44" s="87">
        <v>1300000</v>
      </c>
      <c r="G44" s="29">
        <v>2.27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44719</v>
      </c>
      <c r="B45" s="29">
        <v>531893</v>
      </c>
      <c r="C45" s="28" t="s">
        <v>887</v>
      </c>
      <c r="D45" s="28" t="s">
        <v>902</v>
      </c>
      <c r="E45" s="28" t="s">
        <v>572</v>
      </c>
      <c r="F45" s="87">
        <v>1143742</v>
      </c>
      <c r="G45" s="29">
        <v>2.27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44719</v>
      </c>
      <c r="B46" s="29">
        <v>512499</v>
      </c>
      <c r="C46" s="28" t="s">
        <v>903</v>
      </c>
      <c r="D46" s="28" t="s">
        <v>1003</v>
      </c>
      <c r="E46" s="28" t="s">
        <v>573</v>
      </c>
      <c r="F46" s="87">
        <v>12013601</v>
      </c>
      <c r="G46" s="29">
        <v>0.65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44719</v>
      </c>
      <c r="B47" s="29">
        <v>512499</v>
      </c>
      <c r="C47" s="28" t="s">
        <v>903</v>
      </c>
      <c r="D47" s="28" t="s">
        <v>1003</v>
      </c>
      <c r="E47" s="28" t="s">
        <v>572</v>
      </c>
      <c r="F47" s="87">
        <v>9727414</v>
      </c>
      <c r="G47" s="29">
        <v>0.65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44719</v>
      </c>
      <c r="B48" s="29">
        <v>543341</v>
      </c>
      <c r="C48" s="28" t="s">
        <v>1004</v>
      </c>
      <c r="D48" s="28" t="s">
        <v>1005</v>
      </c>
      <c r="E48" s="28" t="s">
        <v>572</v>
      </c>
      <c r="F48" s="87">
        <v>146629</v>
      </c>
      <c r="G48" s="29">
        <v>41.14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44719</v>
      </c>
      <c r="B49" s="29">
        <v>543341</v>
      </c>
      <c r="C49" s="28" t="s">
        <v>1004</v>
      </c>
      <c r="D49" s="28" t="s">
        <v>1005</v>
      </c>
      <c r="E49" s="28" t="s">
        <v>573</v>
      </c>
      <c r="F49" s="87">
        <v>145729</v>
      </c>
      <c r="G49" s="29">
        <v>42.2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44719</v>
      </c>
      <c r="B50" s="29">
        <v>543341</v>
      </c>
      <c r="C50" s="28" t="s">
        <v>1004</v>
      </c>
      <c r="D50" s="28" t="s">
        <v>1006</v>
      </c>
      <c r="E50" s="28" t="s">
        <v>573</v>
      </c>
      <c r="F50" s="87">
        <v>92939</v>
      </c>
      <c r="G50" s="29">
        <v>43.95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44719</v>
      </c>
      <c r="B51" s="29">
        <v>543341</v>
      </c>
      <c r="C51" s="28" t="s">
        <v>1004</v>
      </c>
      <c r="D51" s="28" t="s">
        <v>1007</v>
      </c>
      <c r="E51" s="28" t="s">
        <v>573</v>
      </c>
      <c r="F51" s="87">
        <v>170000</v>
      </c>
      <c r="G51" s="29">
        <v>43.95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44719</v>
      </c>
      <c r="B52" s="29">
        <v>543341</v>
      </c>
      <c r="C52" s="28" t="s">
        <v>1004</v>
      </c>
      <c r="D52" s="28" t="s">
        <v>1006</v>
      </c>
      <c r="E52" s="28" t="s">
        <v>572</v>
      </c>
      <c r="F52" s="87">
        <v>92939</v>
      </c>
      <c r="G52" s="29">
        <v>43.69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44719</v>
      </c>
      <c r="B53" s="29">
        <v>543341</v>
      </c>
      <c r="C53" s="28" t="s">
        <v>1004</v>
      </c>
      <c r="D53" s="28" t="s">
        <v>1007</v>
      </c>
      <c r="E53" s="28" t="s">
        <v>572</v>
      </c>
      <c r="F53" s="87">
        <v>175000</v>
      </c>
      <c r="G53" s="29">
        <v>43.71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44719</v>
      </c>
      <c r="B54" s="29">
        <v>543341</v>
      </c>
      <c r="C54" s="28" t="s">
        <v>1004</v>
      </c>
      <c r="D54" s="28" t="s">
        <v>1008</v>
      </c>
      <c r="E54" s="28" t="s">
        <v>572</v>
      </c>
      <c r="F54" s="87">
        <v>26812</v>
      </c>
      <c r="G54" s="29">
        <v>43.4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44719</v>
      </c>
      <c r="B55" s="29">
        <v>543341</v>
      </c>
      <c r="C55" s="28" t="s">
        <v>1004</v>
      </c>
      <c r="D55" s="28" t="s">
        <v>1008</v>
      </c>
      <c r="E55" s="28" t="s">
        <v>573</v>
      </c>
      <c r="F55" s="87">
        <v>109740</v>
      </c>
      <c r="G55" s="29">
        <v>42.71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44719</v>
      </c>
      <c r="B56" s="29">
        <v>543341</v>
      </c>
      <c r="C56" s="28" t="s">
        <v>1004</v>
      </c>
      <c r="D56" s="28" t="s">
        <v>1009</v>
      </c>
      <c r="E56" s="28" t="s">
        <v>573</v>
      </c>
      <c r="F56" s="87">
        <v>105000</v>
      </c>
      <c r="G56" s="29">
        <v>40.78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44719</v>
      </c>
      <c r="B57" s="29">
        <v>543341</v>
      </c>
      <c r="C57" s="28" t="s">
        <v>1004</v>
      </c>
      <c r="D57" s="28" t="s">
        <v>1010</v>
      </c>
      <c r="E57" s="28" t="s">
        <v>573</v>
      </c>
      <c r="F57" s="87">
        <v>105000</v>
      </c>
      <c r="G57" s="29">
        <v>40.840000000000003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44719</v>
      </c>
      <c r="B58" s="29">
        <v>543341</v>
      </c>
      <c r="C58" s="28" t="s">
        <v>1004</v>
      </c>
      <c r="D58" s="28" t="s">
        <v>1011</v>
      </c>
      <c r="E58" s="28" t="s">
        <v>573</v>
      </c>
      <c r="F58" s="87">
        <v>66003</v>
      </c>
      <c r="G58" s="29">
        <v>43.72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44719</v>
      </c>
      <c r="B59" s="29">
        <v>543341</v>
      </c>
      <c r="C59" s="28" t="s">
        <v>1004</v>
      </c>
      <c r="D59" s="28" t="s">
        <v>1011</v>
      </c>
      <c r="E59" s="28" t="s">
        <v>572</v>
      </c>
      <c r="F59" s="87">
        <v>66003</v>
      </c>
      <c r="G59" s="29">
        <v>43.29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44719</v>
      </c>
      <c r="B60" s="29">
        <v>543341</v>
      </c>
      <c r="C60" s="28" t="s">
        <v>1004</v>
      </c>
      <c r="D60" s="28" t="s">
        <v>1012</v>
      </c>
      <c r="E60" s="28" t="s">
        <v>573</v>
      </c>
      <c r="F60" s="87">
        <v>80000</v>
      </c>
      <c r="G60" s="29">
        <v>41.82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44719</v>
      </c>
      <c r="B61" s="29">
        <v>543341</v>
      </c>
      <c r="C61" s="28" t="s">
        <v>1004</v>
      </c>
      <c r="D61" s="28" t="s">
        <v>1013</v>
      </c>
      <c r="E61" s="28" t="s">
        <v>572</v>
      </c>
      <c r="F61" s="87">
        <v>115002</v>
      </c>
      <c r="G61" s="29">
        <v>41.33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44719</v>
      </c>
      <c r="B62" s="29">
        <v>543341</v>
      </c>
      <c r="C62" s="28" t="s">
        <v>1004</v>
      </c>
      <c r="D62" s="28" t="s">
        <v>1013</v>
      </c>
      <c r="E62" s="28" t="s">
        <v>573</v>
      </c>
      <c r="F62" s="87">
        <v>165002</v>
      </c>
      <c r="G62" s="29">
        <v>43.68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44719</v>
      </c>
      <c r="B63" s="29">
        <v>543341</v>
      </c>
      <c r="C63" s="28" t="s">
        <v>1004</v>
      </c>
      <c r="D63" s="28" t="s">
        <v>931</v>
      </c>
      <c r="E63" s="28" t="s">
        <v>573</v>
      </c>
      <c r="F63" s="87">
        <v>58611</v>
      </c>
      <c r="G63" s="29">
        <v>43.71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44719</v>
      </c>
      <c r="B64" s="29">
        <v>543341</v>
      </c>
      <c r="C64" s="28" t="s">
        <v>1004</v>
      </c>
      <c r="D64" s="28" t="s">
        <v>931</v>
      </c>
      <c r="E64" s="28" t="s">
        <v>572</v>
      </c>
      <c r="F64" s="87">
        <v>25000</v>
      </c>
      <c r="G64" s="29">
        <v>43.95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44719</v>
      </c>
      <c r="B65" s="29">
        <v>543341</v>
      </c>
      <c r="C65" s="28" t="s">
        <v>1004</v>
      </c>
      <c r="D65" s="28" t="s">
        <v>1014</v>
      </c>
      <c r="E65" s="28" t="s">
        <v>573</v>
      </c>
      <c r="F65" s="87">
        <v>180000</v>
      </c>
      <c r="G65" s="29">
        <v>43.65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44719</v>
      </c>
      <c r="B66" s="29">
        <v>543341</v>
      </c>
      <c r="C66" s="28" t="s">
        <v>1004</v>
      </c>
      <c r="D66" s="28" t="s">
        <v>1015</v>
      </c>
      <c r="E66" s="28" t="s">
        <v>573</v>
      </c>
      <c r="F66" s="87">
        <v>100000</v>
      </c>
      <c r="G66" s="29">
        <v>43.95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44719</v>
      </c>
      <c r="B67" s="29">
        <v>543341</v>
      </c>
      <c r="C67" s="28" t="s">
        <v>1004</v>
      </c>
      <c r="D67" s="28" t="s">
        <v>1016</v>
      </c>
      <c r="E67" s="28" t="s">
        <v>573</v>
      </c>
      <c r="F67" s="87">
        <v>100000</v>
      </c>
      <c r="G67" s="29">
        <v>43.95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44719</v>
      </c>
      <c r="B68" s="29">
        <v>543341</v>
      </c>
      <c r="C68" s="28" t="s">
        <v>1004</v>
      </c>
      <c r="D68" s="28" t="s">
        <v>1007</v>
      </c>
      <c r="E68" s="28" t="s">
        <v>573</v>
      </c>
      <c r="F68" s="87">
        <v>142609</v>
      </c>
      <c r="G68" s="29">
        <v>43.95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44719</v>
      </c>
      <c r="B69" s="29">
        <v>543341</v>
      </c>
      <c r="C69" s="28" t="s">
        <v>1004</v>
      </c>
      <c r="D69" s="28" t="s">
        <v>1016</v>
      </c>
      <c r="E69" s="28" t="s">
        <v>572</v>
      </c>
      <c r="F69" s="87">
        <v>100000</v>
      </c>
      <c r="G69" s="29">
        <v>43.65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44719</v>
      </c>
      <c r="B70" s="29">
        <v>543341</v>
      </c>
      <c r="C70" s="28" t="s">
        <v>1004</v>
      </c>
      <c r="D70" s="28" t="s">
        <v>1015</v>
      </c>
      <c r="E70" s="28" t="s">
        <v>572</v>
      </c>
      <c r="F70" s="87">
        <v>100000</v>
      </c>
      <c r="G70" s="29">
        <v>43.65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44719</v>
      </c>
      <c r="B71" s="29">
        <v>543341</v>
      </c>
      <c r="C71" s="28" t="s">
        <v>1004</v>
      </c>
      <c r="D71" s="28" t="s">
        <v>1007</v>
      </c>
      <c r="E71" s="28" t="s">
        <v>572</v>
      </c>
      <c r="F71" s="87">
        <v>275000</v>
      </c>
      <c r="G71" s="29">
        <v>43.7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44719</v>
      </c>
      <c r="B72" s="29">
        <v>512197</v>
      </c>
      <c r="C72" s="28" t="s">
        <v>1017</v>
      </c>
      <c r="D72" s="28" t="s">
        <v>1018</v>
      </c>
      <c r="E72" s="28" t="s">
        <v>572</v>
      </c>
      <c r="F72" s="87">
        <v>19000</v>
      </c>
      <c r="G72" s="29">
        <v>2.73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44719</v>
      </c>
      <c r="B73" s="29">
        <v>512197</v>
      </c>
      <c r="C73" s="28" t="s">
        <v>1017</v>
      </c>
      <c r="D73" s="28" t="s">
        <v>1019</v>
      </c>
      <c r="E73" s="28" t="s">
        <v>573</v>
      </c>
      <c r="F73" s="87">
        <v>16498</v>
      </c>
      <c r="G73" s="29">
        <v>2.68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44719</v>
      </c>
      <c r="B74" s="29">
        <v>539494</v>
      </c>
      <c r="C74" s="28" t="s">
        <v>1020</v>
      </c>
      <c r="D74" s="28" t="s">
        <v>1021</v>
      </c>
      <c r="E74" s="28" t="s">
        <v>573</v>
      </c>
      <c r="F74" s="87">
        <v>228885</v>
      </c>
      <c r="G74" s="29">
        <v>8.83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44719</v>
      </c>
      <c r="B75" s="29">
        <v>543461</v>
      </c>
      <c r="C75" s="28" t="s">
        <v>1022</v>
      </c>
      <c r="D75" s="28" t="s">
        <v>1023</v>
      </c>
      <c r="E75" s="28" t="s">
        <v>573</v>
      </c>
      <c r="F75" s="87">
        <v>110000</v>
      </c>
      <c r="G75" s="29">
        <v>8.85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44719</v>
      </c>
      <c r="B76" s="29">
        <v>539278</v>
      </c>
      <c r="C76" s="28" t="s">
        <v>1024</v>
      </c>
      <c r="D76" s="28" t="s">
        <v>1025</v>
      </c>
      <c r="E76" s="28" t="s">
        <v>573</v>
      </c>
      <c r="F76" s="87">
        <v>300000</v>
      </c>
      <c r="G76" s="29">
        <v>3.28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44719</v>
      </c>
      <c r="B77" s="29">
        <v>539278</v>
      </c>
      <c r="C77" s="28" t="s">
        <v>1024</v>
      </c>
      <c r="D77" s="28" t="s">
        <v>1025</v>
      </c>
      <c r="E77" s="28" t="s">
        <v>572</v>
      </c>
      <c r="F77" s="87">
        <v>5150</v>
      </c>
      <c r="G77" s="29">
        <v>3.28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44719</v>
      </c>
      <c r="B78" s="29">
        <v>521005</v>
      </c>
      <c r="C78" s="28" t="s">
        <v>913</v>
      </c>
      <c r="D78" s="28" t="s">
        <v>1026</v>
      </c>
      <c r="E78" s="28" t="s">
        <v>573</v>
      </c>
      <c r="F78" s="87">
        <v>27000</v>
      </c>
      <c r="G78" s="29">
        <v>26.85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44719</v>
      </c>
      <c r="B79" s="29">
        <v>521005</v>
      </c>
      <c r="C79" s="28" t="s">
        <v>913</v>
      </c>
      <c r="D79" s="28" t="s">
        <v>1027</v>
      </c>
      <c r="E79" s="28" t="s">
        <v>572</v>
      </c>
      <c r="F79" s="87">
        <v>16759</v>
      </c>
      <c r="G79" s="29">
        <v>26.77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44719</v>
      </c>
      <c r="B80" s="29">
        <v>541228</v>
      </c>
      <c r="C80" s="28" t="s">
        <v>914</v>
      </c>
      <c r="D80" s="28" t="s">
        <v>939</v>
      </c>
      <c r="E80" s="28" t="s">
        <v>573</v>
      </c>
      <c r="F80" s="87">
        <v>76000</v>
      </c>
      <c r="G80" s="29">
        <v>10.36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44719</v>
      </c>
      <c r="B81" s="29" t="s">
        <v>1028</v>
      </c>
      <c r="C81" s="28" t="s">
        <v>1029</v>
      </c>
      <c r="D81" s="28" t="s">
        <v>1030</v>
      </c>
      <c r="E81" s="28" t="s">
        <v>572</v>
      </c>
      <c r="F81" s="87">
        <v>409892</v>
      </c>
      <c r="G81" s="29">
        <v>58.04</v>
      </c>
      <c r="H81" s="29" t="s">
        <v>851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44719</v>
      </c>
      <c r="B82" s="29" t="s">
        <v>1031</v>
      </c>
      <c r="C82" s="28" t="s">
        <v>1032</v>
      </c>
      <c r="D82" s="28" t="s">
        <v>888</v>
      </c>
      <c r="E82" s="28" t="s">
        <v>572</v>
      </c>
      <c r="F82" s="87">
        <v>1233943</v>
      </c>
      <c r="G82" s="29">
        <v>368.56</v>
      </c>
      <c r="H82" s="29" t="s">
        <v>851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44719</v>
      </c>
      <c r="B83" s="29" t="s">
        <v>1033</v>
      </c>
      <c r="C83" s="28" t="s">
        <v>1034</v>
      </c>
      <c r="D83" s="28" t="s">
        <v>1035</v>
      </c>
      <c r="E83" s="28" t="s">
        <v>572</v>
      </c>
      <c r="F83" s="87">
        <v>60000</v>
      </c>
      <c r="G83" s="29">
        <v>15.85</v>
      </c>
      <c r="H83" s="29" t="s">
        <v>851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44719</v>
      </c>
      <c r="B84" s="29" t="s">
        <v>364</v>
      </c>
      <c r="C84" s="28" t="s">
        <v>1036</v>
      </c>
      <c r="D84" s="28" t="s">
        <v>1030</v>
      </c>
      <c r="E84" s="28" t="s">
        <v>572</v>
      </c>
      <c r="F84" s="87">
        <v>3220149</v>
      </c>
      <c r="G84" s="29">
        <v>6.95</v>
      </c>
      <c r="H84" s="29" t="s">
        <v>851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44719</v>
      </c>
      <c r="B85" s="29" t="s">
        <v>364</v>
      </c>
      <c r="C85" s="28" t="s">
        <v>1036</v>
      </c>
      <c r="D85" s="28" t="s">
        <v>1037</v>
      </c>
      <c r="E85" s="28" t="s">
        <v>572</v>
      </c>
      <c r="F85" s="87">
        <v>9462575</v>
      </c>
      <c r="G85" s="29">
        <v>6.68</v>
      </c>
      <c r="H85" s="29" t="s">
        <v>851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44719</v>
      </c>
      <c r="B86" s="29" t="s">
        <v>364</v>
      </c>
      <c r="C86" s="28" t="s">
        <v>1036</v>
      </c>
      <c r="D86" s="28" t="s">
        <v>1038</v>
      </c>
      <c r="E86" s="28" t="s">
        <v>572</v>
      </c>
      <c r="F86" s="87">
        <v>3433909</v>
      </c>
      <c r="G86" s="29">
        <v>6.82</v>
      </c>
      <c r="H86" s="29" t="s">
        <v>851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44719</v>
      </c>
      <c r="B87" s="29" t="s">
        <v>1039</v>
      </c>
      <c r="C87" s="28" t="s">
        <v>1040</v>
      </c>
      <c r="D87" s="28" t="s">
        <v>905</v>
      </c>
      <c r="E87" s="28" t="s">
        <v>572</v>
      </c>
      <c r="F87" s="87">
        <v>2846800</v>
      </c>
      <c r="G87" s="29">
        <v>5.05</v>
      </c>
      <c r="H87" s="29" t="s">
        <v>851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44719</v>
      </c>
      <c r="B88" s="29" t="s">
        <v>1041</v>
      </c>
      <c r="C88" s="28" t="s">
        <v>1042</v>
      </c>
      <c r="D88" s="28" t="s">
        <v>1043</v>
      </c>
      <c r="E88" s="28" t="s">
        <v>572</v>
      </c>
      <c r="F88" s="87">
        <v>437773</v>
      </c>
      <c r="G88" s="29">
        <v>14.93</v>
      </c>
      <c r="H88" s="29" t="s">
        <v>851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44719</v>
      </c>
      <c r="B89" s="29" t="s">
        <v>918</v>
      </c>
      <c r="C89" s="28" t="s">
        <v>919</v>
      </c>
      <c r="D89" s="28" t="s">
        <v>941</v>
      </c>
      <c r="E89" s="28" t="s">
        <v>572</v>
      </c>
      <c r="F89" s="87">
        <v>200340</v>
      </c>
      <c r="G89" s="29">
        <v>60</v>
      </c>
      <c r="H89" s="29" t="s">
        <v>851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44719</v>
      </c>
      <c r="B90" s="29" t="s">
        <v>918</v>
      </c>
      <c r="C90" s="28" t="s">
        <v>919</v>
      </c>
      <c r="D90" s="28" t="s">
        <v>1044</v>
      </c>
      <c r="E90" s="28" t="s">
        <v>572</v>
      </c>
      <c r="F90" s="87">
        <v>126000</v>
      </c>
      <c r="G90" s="29">
        <v>58.45</v>
      </c>
      <c r="H90" s="29" t="s">
        <v>851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44719</v>
      </c>
      <c r="B91" s="29" t="s">
        <v>918</v>
      </c>
      <c r="C91" s="28" t="s">
        <v>919</v>
      </c>
      <c r="D91" s="28" t="s">
        <v>940</v>
      </c>
      <c r="E91" s="28" t="s">
        <v>572</v>
      </c>
      <c r="F91" s="87">
        <v>100800</v>
      </c>
      <c r="G91" s="29">
        <v>58</v>
      </c>
      <c r="H91" s="29" t="s">
        <v>851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44719</v>
      </c>
      <c r="B92" s="29" t="s">
        <v>942</v>
      </c>
      <c r="C92" s="28" t="s">
        <v>943</v>
      </c>
      <c r="D92" s="28" t="s">
        <v>944</v>
      </c>
      <c r="E92" s="28" t="s">
        <v>572</v>
      </c>
      <c r="F92" s="87">
        <v>178536</v>
      </c>
      <c r="G92" s="29">
        <v>52.08</v>
      </c>
      <c r="H92" s="29" t="s">
        <v>851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44719</v>
      </c>
      <c r="B93" s="29" t="s">
        <v>942</v>
      </c>
      <c r="C93" s="28" t="s">
        <v>943</v>
      </c>
      <c r="D93" s="28" t="s">
        <v>904</v>
      </c>
      <c r="E93" s="28" t="s">
        <v>572</v>
      </c>
      <c r="F93" s="87">
        <v>193197</v>
      </c>
      <c r="G93" s="29">
        <v>52.19</v>
      </c>
      <c r="H93" s="29" t="s">
        <v>851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44719</v>
      </c>
      <c r="B94" s="29" t="s">
        <v>1028</v>
      </c>
      <c r="C94" s="28" t="s">
        <v>1029</v>
      </c>
      <c r="D94" s="28" t="s">
        <v>1030</v>
      </c>
      <c r="E94" s="28" t="s">
        <v>573</v>
      </c>
      <c r="F94" s="87">
        <v>409892</v>
      </c>
      <c r="G94" s="29">
        <v>58.45</v>
      </c>
      <c r="H94" s="29" t="s">
        <v>851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44719</v>
      </c>
      <c r="B95" s="29" t="s">
        <v>1031</v>
      </c>
      <c r="C95" s="28" t="s">
        <v>1032</v>
      </c>
      <c r="D95" s="28" t="s">
        <v>888</v>
      </c>
      <c r="E95" s="28" t="s">
        <v>573</v>
      </c>
      <c r="F95" s="87">
        <v>1214725</v>
      </c>
      <c r="G95" s="29">
        <v>369.32</v>
      </c>
      <c r="H95" s="29" t="s">
        <v>851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44719</v>
      </c>
      <c r="B96" s="29" t="s">
        <v>915</v>
      </c>
      <c r="C96" s="28" t="s">
        <v>916</v>
      </c>
      <c r="D96" s="28" t="s">
        <v>920</v>
      </c>
      <c r="E96" s="28" t="s">
        <v>573</v>
      </c>
      <c r="F96" s="87">
        <v>10000000</v>
      </c>
      <c r="G96" s="29">
        <v>0.1</v>
      </c>
      <c r="H96" s="29" t="s">
        <v>851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44719</v>
      </c>
      <c r="B97" s="29" t="s">
        <v>706</v>
      </c>
      <c r="C97" s="28" t="s">
        <v>1045</v>
      </c>
      <c r="D97" s="28" t="s">
        <v>1046</v>
      </c>
      <c r="E97" s="28" t="s">
        <v>573</v>
      </c>
      <c r="F97" s="87">
        <v>160000</v>
      </c>
      <c r="G97" s="29">
        <v>1038.23</v>
      </c>
      <c r="H97" s="29" t="s">
        <v>851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44719</v>
      </c>
      <c r="B98" s="29" t="s">
        <v>364</v>
      </c>
      <c r="C98" s="28" t="s">
        <v>1036</v>
      </c>
      <c r="D98" s="28" t="s">
        <v>1030</v>
      </c>
      <c r="E98" s="28" t="s">
        <v>573</v>
      </c>
      <c r="F98" s="87">
        <v>2720149</v>
      </c>
      <c r="G98" s="29">
        <v>6.89</v>
      </c>
      <c r="H98" s="29" t="s">
        <v>851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44719</v>
      </c>
      <c r="B99" s="29" t="s">
        <v>364</v>
      </c>
      <c r="C99" s="28" t="s">
        <v>1036</v>
      </c>
      <c r="D99" s="28" t="s">
        <v>1047</v>
      </c>
      <c r="E99" s="28" t="s">
        <v>573</v>
      </c>
      <c r="F99" s="87">
        <v>5600000</v>
      </c>
      <c r="G99" s="29">
        <v>6.92</v>
      </c>
      <c r="H99" s="29" t="s">
        <v>851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44719</v>
      </c>
      <c r="B100" s="29" t="s">
        <v>364</v>
      </c>
      <c r="C100" s="28" t="s">
        <v>1036</v>
      </c>
      <c r="D100" s="28" t="s">
        <v>1038</v>
      </c>
      <c r="E100" s="28" t="s">
        <v>573</v>
      </c>
      <c r="F100" s="87">
        <v>3529911</v>
      </c>
      <c r="G100" s="29">
        <v>6.89</v>
      </c>
      <c r="H100" s="29" t="s">
        <v>851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44719</v>
      </c>
      <c r="B101" s="29" t="s">
        <v>364</v>
      </c>
      <c r="C101" s="28" t="s">
        <v>1036</v>
      </c>
      <c r="D101" s="28" t="s">
        <v>1048</v>
      </c>
      <c r="E101" s="28" t="s">
        <v>573</v>
      </c>
      <c r="F101" s="87">
        <v>7244000</v>
      </c>
      <c r="G101" s="29">
        <v>7</v>
      </c>
      <c r="H101" s="29" t="s">
        <v>851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44719</v>
      </c>
      <c r="B102" s="29" t="s">
        <v>364</v>
      </c>
      <c r="C102" s="28" t="s">
        <v>1036</v>
      </c>
      <c r="D102" s="28" t="s">
        <v>1037</v>
      </c>
      <c r="E102" s="28" t="s">
        <v>573</v>
      </c>
      <c r="F102" s="87">
        <v>7200150</v>
      </c>
      <c r="G102" s="29">
        <v>6.9</v>
      </c>
      <c r="H102" s="29" t="s">
        <v>851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44719</v>
      </c>
      <c r="B103" s="29" t="s">
        <v>899</v>
      </c>
      <c r="C103" s="28" t="s">
        <v>917</v>
      </c>
      <c r="D103" s="28" t="s">
        <v>1049</v>
      </c>
      <c r="E103" s="28" t="s">
        <v>573</v>
      </c>
      <c r="F103" s="87">
        <v>1056910</v>
      </c>
      <c r="G103" s="29">
        <v>20</v>
      </c>
      <c r="H103" s="29" t="s">
        <v>851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44719</v>
      </c>
      <c r="B104" s="29" t="s">
        <v>899</v>
      </c>
      <c r="C104" s="28" t="s">
        <v>917</v>
      </c>
      <c r="D104" s="28" t="s">
        <v>1050</v>
      </c>
      <c r="E104" s="28" t="s">
        <v>573</v>
      </c>
      <c r="F104" s="87">
        <v>1600000</v>
      </c>
      <c r="G104" s="29">
        <v>20</v>
      </c>
      <c r="H104" s="29" t="s">
        <v>851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44719</v>
      </c>
      <c r="B105" s="29" t="s">
        <v>945</v>
      </c>
      <c r="C105" s="28" t="s">
        <v>946</v>
      </c>
      <c r="D105" s="28" t="s">
        <v>947</v>
      </c>
      <c r="E105" s="28" t="s">
        <v>573</v>
      </c>
      <c r="F105" s="87">
        <v>1877000</v>
      </c>
      <c r="G105" s="29">
        <v>27.8</v>
      </c>
      <c r="H105" s="29" t="s">
        <v>851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44719</v>
      </c>
      <c r="B106" s="29" t="s">
        <v>1039</v>
      </c>
      <c r="C106" s="28" t="s">
        <v>1040</v>
      </c>
      <c r="D106" s="28" t="s">
        <v>905</v>
      </c>
      <c r="E106" s="28" t="s">
        <v>573</v>
      </c>
      <c r="F106" s="87">
        <v>3861800</v>
      </c>
      <c r="G106" s="29">
        <v>4.76</v>
      </c>
      <c r="H106" s="29" t="s">
        <v>851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44719</v>
      </c>
      <c r="B107" s="29" t="s">
        <v>1041</v>
      </c>
      <c r="C107" s="28" t="s">
        <v>1042</v>
      </c>
      <c r="D107" s="28" t="s">
        <v>1043</v>
      </c>
      <c r="E107" s="28" t="s">
        <v>573</v>
      </c>
      <c r="F107" s="87">
        <v>113134</v>
      </c>
      <c r="G107" s="29">
        <v>14.55</v>
      </c>
      <c r="H107" s="29" t="s">
        <v>851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44719</v>
      </c>
      <c r="B108" s="29" t="s">
        <v>1051</v>
      </c>
      <c r="C108" s="28" t="s">
        <v>1052</v>
      </c>
      <c r="D108" s="28" t="s">
        <v>1053</v>
      </c>
      <c r="E108" s="28" t="s">
        <v>573</v>
      </c>
      <c r="F108" s="87">
        <v>3769471</v>
      </c>
      <c r="G108" s="29">
        <v>610.24</v>
      </c>
      <c r="H108" s="29" t="s">
        <v>851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44719</v>
      </c>
      <c r="B109" s="29" t="s">
        <v>918</v>
      </c>
      <c r="C109" s="28" t="s">
        <v>919</v>
      </c>
      <c r="D109" s="28" t="s">
        <v>1054</v>
      </c>
      <c r="E109" s="28" t="s">
        <v>573</v>
      </c>
      <c r="F109" s="87">
        <v>224280</v>
      </c>
      <c r="G109" s="29">
        <v>59.79</v>
      </c>
      <c r="H109" s="29" t="s">
        <v>851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44719</v>
      </c>
      <c r="B110" s="29" t="s">
        <v>918</v>
      </c>
      <c r="C110" s="28" t="s">
        <v>919</v>
      </c>
      <c r="D110" s="28" t="s">
        <v>1055</v>
      </c>
      <c r="E110" s="28" t="s">
        <v>573</v>
      </c>
      <c r="F110" s="87">
        <v>88200</v>
      </c>
      <c r="G110" s="29">
        <v>58</v>
      </c>
      <c r="H110" s="29" t="s">
        <v>851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44719</v>
      </c>
      <c r="B111" s="29" t="s">
        <v>918</v>
      </c>
      <c r="C111" s="28" t="s">
        <v>919</v>
      </c>
      <c r="D111" s="28" t="s">
        <v>1056</v>
      </c>
      <c r="E111" s="28" t="s">
        <v>573</v>
      </c>
      <c r="F111" s="87">
        <v>88200</v>
      </c>
      <c r="G111" s="29">
        <v>58</v>
      </c>
      <c r="H111" s="29" t="s">
        <v>851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44719</v>
      </c>
      <c r="B112" s="29" t="s">
        <v>948</v>
      </c>
      <c r="C112" s="28" t="s">
        <v>949</v>
      </c>
      <c r="D112" s="28" t="s">
        <v>950</v>
      </c>
      <c r="E112" s="28" t="s">
        <v>573</v>
      </c>
      <c r="F112" s="87">
        <v>196000</v>
      </c>
      <c r="G112" s="29">
        <v>345.37</v>
      </c>
      <c r="H112" s="29" t="s">
        <v>851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44719</v>
      </c>
      <c r="B113" s="29" t="s">
        <v>942</v>
      </c>
      <c r="C113" s="28" t="s">
        <v>943</v>
      </c>
      <c r="D113" s="28" t="s">
        <v>904</v>
      </c>
      <c r="E113" s="28" t="s">
        <v>573</v>
      </c>
      <c r="F113" s="87">
        <v>205206</v>
      </c>
      <c r="G113" s="29">
        <v>52.05</v>
      </c>
      <c r="H113" s="29" t="s">
        <v>851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44719</v>
      </c>
      <c r="B114" s="29" t="s">
        <v>942</v>
      </c>
      <c r="C114" s="28" t="s">
        <v>943</v>
      </c>
      <c r="D114" s="28" t="s">
        <v>944</v>
      </c>
      <c r="E114" s="28" t="s">
        <v>573</v>
      </c>
      <c r="F114" s="87">
        <v>179263</v>
      </c>
      <c r="G114" s="29">
        <v>52.18</v>
      </c>
      <c r="H114" s="29" t="s">
        <v>851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9"/>
  <sheetViews>
    <sheetView zoomScale="85" zoomScaleNormal="85" workbookViewId="0">
      <selection activeCell="F16" sqref="F1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886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44720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589</v>
      </c>
      <c r="F10" s="251" t="s">
        <v>870</v>
      </c>
      <c r="G10" s="251">
        <v>635</v>
      </c>
      <c r="H10" s="251"/>
      <c r="I10" s="318" t="s">
        <v>867</v>
      </c>
      <c r="J10" s="345" t="s">
        <v>590</v>
      </c>
      <c r="K10" s="284"/>
      <c r="L10" s="285"/>
      <c r="M10" s="286"/>
      <c r="N10" s="284"/>
      <c r="O10" s="308"/>
      <c r="P10" s="284">
        <f>VLOOKUP(D10,'MidCap Intra'!B37:C590,2,0)</f>
        <v>685.3</v>
      </c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9">
        <v>2</v>
      </c>
      <c r="B11" s="366">
        <v>44706</v>
      </c>
      <c r="C11" s="377"/>
      <c r="D11" s="378" t="s">
        <v>145</v>
      </c>
      <c r="E11" s="379" t="s">
        <v>589</v>
      </c>
      <c r="F11" s="369">
        <v>1595</v>
      </c>
      <c r="G11" s="369">
        <v>1475</v>
      </c>
      <c r="H11" s="369">
        <v>1672.5</v>
      </c>
      <c r="I11" s="380" t="s">
        <v>874</v>
      </c>
      <c r="J11" s="325" t="s">
        <v>906</v>
      </c>
      <c r="K11" s="325">
        <f t="shared" ref="K11" si="0">H11-F11</f>
        <v>77.5</v>
      </c>
      <c r="L11" s="326">
        <f t="shared" ref="L11" si="1">(F11*-0.7)/100</f>
        <v>-11.164999999999999</v>
      </c>
      <c r="M11" s="327">
        <f t="shared" ref="M11" si="2">(K11+L11)/F11</f>
        <v>4.1589341692789973E-2</v>
      </c>
      <c r="N11" s="325" t="s">
        <v>587</v>
      </c>
      <c r="O11" s="370">
        <v>44715</v>
      </c>
      <c r="P11" s="374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417">
        <v>3</v>
      </c>
      <c r="B12" s="418">
        <v>44708</v>
      </c>
      <c r="C12" s="419"/>
      <c r="D12" s="420" t="s">
        <v>488</v>
      </c>
      <c r="E12" s="421" t="s">
        <v>589</v>
      </c>
      <c r="F12" s="417">
        <v>131</v>
      </c>
      <c r="G12" s="417">
        <v>123</v>
      </c>
      <c r="H12" s="417">
        <v>136</v>
      </c>
      <c r="I12" s="422" t="s">
        <v>878</v>
      </c>
      <c r="J12" s="423" t="s">
        <v>880</v>
      </c>
      <c r="K12" s="423">
        <f t="shared" ref="K12" si="3">H12-F12</f>
        <v>5</v>
      </c>
      <c r="L12" s="424">
        <f t="shared" ref="L12" si="4">(F12*-0.7)/100</f>
        <v>-0.91699999999999993</v>
      </c>
      <c r="M12" s="425">
        <f t="shared" ref="M12" si="5">(K12+L12)/F12</f>
        <v>3.1167938931297712E-2</v>
      </c>
      <c r="N12" s="423" t="s">
        <v>587</v>
      </c>
      <c r="O12" s="359">
        <v>44712</v>
      </c>
      <c r="P12" s="426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44719</v>
      </c>
      <c r="C13" s="319"/>
      <c r="D13" s="316" t="s">
        <v>122</v>
      </c>
      <c r="E13" s="317" t="s">
        <v>589</v>
      </c>
      <c r="F13" s="251" t="s">
        <v>951</v>
      </c>
      <c r="G13" s="251">
        <v>2088</v>
      </c>
      <c r="H13" s="251"/>
      <c r="I13" s="318" t="s">
        <v>952</v>
      </c>
      <c r="J13" s="284" t="s">
        <v>590</v>
      </c>
      <c r="K13" s="284"/>
      <c r="L13" s="285"/>
      <c r="M13" s="286"/>
      <c r="N13" s="284"/>
      <c r="O13" s="308"/>
      <c r="P13" s="284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/>
      <c r="B14" s="248"/>
      <c r="C14" s="319"/>
      <c r="D14" s="316"/>
      <c r="E14" s="317"/>
      <c r="F14" s="251"/>
      <c r="G14" s="251"/>
      <c r="H14" s="251"/>
      <c r="I14" s="318"/>
      <c r="J14" s="284"/>
      <c r="K14" s="284"/>
      <c r="L14" s="285"/>
      <c r="M14" s="286"/>
      <c r="N14" s="284"/>
      <c r="O14" s="308"/>
      <c r="P14" s="284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ht="13.9" customHeight="1">
      <c r="A15" s="398"/>
      <c r="B15" s="395"/>
      <c r="C15" s="427"/>
      <c r="D15" s="428"/>
      <c r="E15" s="429"/>
      <c r="F15" s="398"/>
      <c r="G15" s="398"/>
      <c r="H15" s="398"/>
      <c r="I15" s="430"/>
      <c r="J15" s="431"/>
      <c r="K15" s="399"/>
      <c r="L15" s="400"/>
      <c r="M15" s="401"/>
      <c r="N15" s="399"/>
      <c r="O15" s="402"/>
      <c r="P15" s="400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07"/>
      <c r="B16" s="108"/>
      <c r="C16" s="109"/>
      <c r="D16" s="110"/>
      <c r="E16" s="111"/>
      <c r="F16" s="111"/>
      <c r="H16" s="111"/>
      <c r="I16" s="112"/>
      <c r="J16" s="113"/>
      <c r="K16" s="113"/>
      <c r="L16" s="114"/>
      <c r="M16" s="115"/>
      <c r="N16" s="116"/>
      <c r="O16" s="117"/>
      <c r="P16" s="118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107"/>
      <c r="B17" s="108"/>
      <c r="C17" s="109"/>
      <c r="D17" s="110"/>
      <c r="E17" s="111"/>
      <c r="F17" s="111"/>
      <c r="G17" s="107"/>
      <c r="H17" s="111"/>
      <c r="I17" s="112"/>
      <c r="J17" s="113"/>
      <c r="K17" s="113"/>
      <c r="L17" s="114"/>
      <c r="M17" s="115"/>
      <c r="N17" s="116"/>
      <c r="O17" s="117"/>
      <c r="P17" s="118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9" t="s">
        <v>591</v>
      </c>
      <c r="B18" s="120"/>
      <c r="C18" s="121"/>
      <c r="D18" s="122"/>
      <c r="E18" s="123"/>
      <c r="F18" s="123"/>
      <c r="G18" s="123"/>
      <c r="H18" s="123"/>
      <c r="I18" s="123"/>
      <c r="J18" s="124"/>
      <c r="K18" s="123"/>
      <c r="L18" s="125"/>
      <c r="M18" s="56"/>
      <c r="N18" s="124"/>
      <c r="O18" s="12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26" t="s">
        <v>592</v>
      </c>
      <c r="B19" s="119"/>
      <c r="C19" s="119"/>
      <c r="D19" s="119"/>
      <c r="E19" s="41"/>
      <c r="F19" s="127" t="s">
        <v>593</v>
      </c>
      <c r="G19" s="6"/>
      <c r="H19" s="6"/>
      <c r="I19" s="6"/>
      <c r="J19" s="128"/>
      <c r="K19" s="129"/>
      <c r="L19" s="129"/>
      <c r="M19" s="130"/>
      <c r="N19" s="1"/>
      <c r="O19" s="13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9" t="s">
        <v>594</v>
      </c>
      <c r="B20" s="119"/>
      <c r="C20" s="119"/>
      <c r="D20" s="119" t="s">
        <v>850</v>
      </c>
      <c r="E20" s="6"/>
      <c r="F20" s="127" t="s">
        <v>595</v>
      </c>
      <c r="G20" s="6"/>
      <c r="H20" s="6"/>
      <c r="I20" s="6"/>
      <c r="J20" s="128"/>
      <c r="K20" s="129"/>
      <c r="L20" s="129"/>
      <c r="M20" s="130"/>
      <c r="N20" s="1"/>
      <c r="O20" s="13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9"/>
      <c r="B21" s="119"/>
      <c r="C21" s="119"/>
      <c r="D21" s="119"/>
      <c r="E21" s="6"/>
      <c r="F21" s="6"/>
      <c r="G21" s="6"/>
      <c r="H21" s="6"/>
      <c r="I21" s="6"/>
      <c r="J21" s="132"/>
      <c r="K21" s="129"/>
      <c r="L21" s="129"/>
      <c r="M21" s="6"/>
      <c r="N21" s="133"/>
      <c r="O21" s="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.75" customHeight="1">
      <c r="A22" s="1"/>
      <c r="B22" s="134" t="s">
        <v>596</v>
      </c>
      <c r="C22" s="134"/>
      <c r="D22" s="134"/>
      <c r="E22" s="134"/>
      <c r="F22" s="135"/>
      <c r="G22" s="6"/>
      <c r="H22" s="6"/>
      <c r="I22" s="136"/>
      <c r="J22" s="137"/>
      <c r="K22" s="138"/>
      <c r="L22" s="137"/>
      <c r="M22" s="6"/>
      <c r="N22" s="1"/>
      <c r="O22" s="1"/>
      <c r="P22" s="1"/>
      <c r="R22" s="56"/>
      <c r="S22" s="1"/>
      <c r="T22" s="1"/>
      <c r="U22" s="1"/>
      <c r="V22" s="1"/>
      <c r="W22" s="1"/>
      <c r="X22" s="1"/>
      <c r="Y22" s="1"/>
      <c r="Z22" s="1"/>
    </row>
    <row r="23" spans="1:38" ht="38.25" customHeight="1">
      <c r="A23" s="95" t="s">
        <v>16</v>
      </c>
      <c r="B23" s="96" t="s">
        <v>564</v>
      </c>
      <c r="C23" s="98"/>
      <c r="D23" s="97" t="s">
        <v>575</v>
      </c>
      <c r="E23" s="96" t="s">
        <v>576</v>
      </c>
      <c r="F23" s="96" t="s">
        <v>577</v>
      </c>
      <c r="G23" s="96" t="s">
        <v>597</v>
      </c>
      <c r="H23" s="96" t="s">
        <v>579</v>
      </c>
      <c r="I23" s="96" t="s">
        <v>580</v>
      </c>
      <c r="J23" s="96" t="s">
        <v>581</v>
      </c>
      <c r="K23" s="96" t="s">
        <v>598</v>
      </c>
      <c r="L23" s="140" t="s">
        <v>583</v>
      </c>
      <c r="M23" s="98" t="s">
        <v>584</v>
      </c>
      <c r="N23" s="95" t="s">
        <v>585</v>
      </c>
      <c r="O23" s="291" t="s">
        <v>586</v>
      </c>
      <c r="P23" s="271"/>
      <c r="Q23" s="1"/>
      <c r="R23" s="288"/>
      <c r="S23" s="288"/>
      <c r="T23" s="288"/>
      <c r="U23" s="281"/>
      <c r="V23" s="281"/>
      <c r="W23" s="281"/>
      <c r="X23" s="281"/>
      <c r="Y23" s="28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s="257" customFormat="1" ht="15" customHeight="1">
      <c r="A24" s="320">
        <v>1</v>
      </c>
      <c r="B24" s="248">
        <v>44709</v>
      </c>
      <c r="C24" s="321"/>
      <c r="D24" s="322" t="s">
        <v>189</v>
      </c>
      <c r="E24" s="251" t="s">
        <v>589</v>
      </c>
      <c r="F24" s="251" t="s">
        <v>876</v>
      </c>
      <c r="G24" s="251">
        <v>457</v>
      </c>
      <c r="H24" s="251"/>
      <c r="I24" s="251" t="s">
        <v>877</v>
      </c>
      <c r="J24" s="284" t="s">
        <v>590</v>
      </c>
      <c r="K24" s="284"/>
      <c r="L24" s="285"/>
      <c r="M24" s="286"/>
      <c r="N24" s="284"/>
      <c r="O24" s="308"/>
      <c r="P24" s="289"/>
      <c r="Q24" s="289"/>
      <c r="R24" s="290" t="s">
        <v>588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87"/>
      <c r="AJ24" s="280"/>
      <c r="AK24" s="280"/>
      <c r="AL24" s="280"/>
    </row>
    <row r="25" spans="1:38" s="257" customFormat="1" ht="15" customHeight="1">
      <c r="A25" s="365">
        <v>2</v>
      </c>
      <c r="B25" s="366">
        <v>44711</v>
      </c>
      <c r="C25" s="367"/>
      <c r="D25" s="368" t="s">
        <v>206</v>
      </c>
      <c r="E25" s="369" t="s">
        <v>589</v>
      </c>
      <c r="F25" s="369">
        <v>1115</v>
      </c>
      <c r="G25" s="369">
        <v>1079</v>
      </c>
      <c r="H25" s="369">
        <v>1145</v>
      </c>
      <c r="I25" s="369" t="s">
        <v>879</v>
      </c>
      <c r="J25" s="325" t="s">
        <v>602</v>
      </c>
      <c r="K25" s="325">
        <f t="shared" ref="K25" si="6">H25-F25</f>
        <v>30</v>
      </c>
      <c r="L25" s="326">
        <f t="shared" ref="L25" si="7">(F25*-0.7)/100</f>
        <v>-7.8049999999999997</v>
      </c>
      <c r="M25" s="327">
        <f t="shared" ref="M25" si="8">(K25+L25)/F25</f>
        <v>1.9905829596412555E-2</v>
      </c>
      <c r="N25" s="325" t="s">
        <v>587</v>
      </c>
      <c r="O25" s="370">
        <v>44715</v>
      </c>
      <c r="P25" s="289"/>
      <c r="Q25" s="289"/>
      <c r="R25" s="290" t="s">
        <v>588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87"/>
      <c r="AJ25" s="280"/>
      <c r="AK25" s="280"/>
      <c r="AL25" s="280"/>
    </row>
    <row r="26" spans="1:38" s="257" customFormat="1" ht="15" customHeight="1">
      <c r="A26" s="365">
        <v>3</v>
      </c>
      <c r="B26" s="366">
        <v>44713</v>
      </c>
      <c r="C26" s="367"/>
      <c r="D26" s="368" t="s">
        <v>82</v>
      </c>
      <c r="E26" s="369" t="s">
        <v>589</v>
      </c>
      <c r="F26" s="369">
        <v>207</v>
      </c>
      <c r="G26" s="369">
        <v>199</v>
      </c>
      <c r="H26" s="369">
        <v>212.75</v>
      </c>
      <c r="I26" s="369" t="s">
        <v>884</v>
      </c>
      <c r="J26" s="325" t="s">
        <v>897</v>
      </c>
      <c r="K26" s="325">
        <f t="shared" ref="K26" si="9">H26-F26</f>
        <v>5.75</v>
      </c>
      <c r="L26" s="326">
        <f t="shared" ref="L26" si="10">(F26*-0.7)/100</f>
        <v>-1.4489999999999998</v>
      </c>
      <c r="M26" s="327">
        <f t="shared" ref="M26" si="11">(K26+L26)/F26</f>
        <v>2.0777777777777777E-2</v>
      </c>
      <c r="N26" s="325" t="s">
        <v>587</v>
      </c>
      <c r="O26" s="370">
        <v>44714</v>
      </c>
      <c r="P26" s="289"/>
      <c r="Q26" s="289"/>
      <c r="R26" s="290" t="s">
        <v>588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87"/>
      <c r="AJ26" s="280"/>
      <c r="AK26" s="280"/>
      <c r="AL26" s="280"/>
    </row>
    <row r="27" spans="1:38" s="257" customFormat="1" ht="15" customHeight="1">
      <c r="A27" s="320">
        <v>4</v>
      </c>
      <c r="B27" s="248">
        <v>44713</v>
      </c>
      <c r="C27" s="321"/>
      <c r="D27" s="322" t="s">
        <v>117</v>
      </c>
      <c r="E27" s="251" t="s">
        <v>589</v>
      </c>
      <c r="F27" s="251" t="s">
        <v>885</v>
      </c>
      <c r="G27" s="251">
        <v>584</v>
      </c>
      <c r="H27" s="251"/>
      <c r="I27" s="251" t="s">
        <v>855</v>
      </c>
      <c r="J27" s="284" t="s">
        <v>590</v>
      </c>
      <c r="K27" s="284"/>
      <c r="L27" s="285"/>
      <c r="M27" s="286"/>
      <c r="N27" s="284"/>
      <c r="O27" s="308"/>
      <c r="P27" s="289"/>
      <c r="Q27" s="289"/>
      <c r="R27" s="290" t="s">
        <v>588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87"/>
      <c r="AJ27" s="280"/>
      <c r="AK27" s="280"/>
      <c r="AL27" s="280"/>
    </row>
    <row r="28" spans="1:38" s="257" customFormat="1" ht="15" customHeight="1">
      <c r="A28" s="365">
        <v>5</v>
      </c>
      <c r="B28" s="366">
        <v>44714</v>
      </c>
      <c r="C28" s="367"/>
      <c r="D28" s="368" t="s">
        <v>531</v>
      </c>
      <c r="E28" s="369" t="s">
        <v>589</v>
      </c>
      <c r="F28" s="369">
        <v>962.5</v>
      </c>
      <c r="G28" s="369">
        <v>934</v>
      </c>
      <c r="H28" s="369">
        <v>994.5</v>
      </c>
      <c r="I28" s="369" t="s">
        <v>894</v>
      </c>
      <c r="J28" s="325" t="s">
        <v>907</v>
      </c>
      <c r="K28" s="325">
        <f t="shared" ref="K28" si="12">H28-F28</f>
        <v>32</v>
      </c>
      <c r="L28" s="326">
        <f t="shared" ref="L28" si="13">(F28*-0.7)/100</f>
        <v>-6.7374999999999998</v>
      </c>
      <c r="M28" s="327">
        <f t="shared" ref="M28" si="14">(K28+L28)/F28</f>
        <v>2.6246753246753247E-2</v>
      </c>
      <c r="N28" s="325" t="s">
        <v>587</v>
      </c>
      <c r="O28" s="370">
        <v>44715</v>
      </c>
      <c r="P28" s="289"/>
      <c r="Q28" s="289"/>
      <c r="R28" s="290" t="s">
        <v>588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87"/>
      <c r="AJ28" s="280"/>
      <c r="AK28" s="280"/>
      <c r="AL28" s="280"/>
    </row>
    <row r="29" spans="1:38" s="257" customFormat="1" ht="15" customHeight="1">
      <c r="A29" s="320">
        <v>6</v>
      </c>
      <c r="B29" s="248">
        <v>44714</v>
      </c>
      <c r="C29" s="321"/>
      <c r="D29" s="322" t="s">
        <v>68</v>
      </c>
      <c r="E29" s="251" t="s">
        <v>589</v>
      </c>
      <c r="F29" s="251" t="s">
        <v>895</v>
      </c>
      <c r="G29" s="251">
        <v>100</v>
      </c>
      <c r="H29" s="251"/>
      <c r="I29" s="251" t="s">
        <v>896</v>
      </c>
      <c r="J29" s="284" t="s">
        <v>590</v>
      </c>
      <c r="K29" s="284"/>
      <c r="L29" s="285"/>
      <c r="M29" s="286"/>
      <c r="N29" s="284"/>
      <c r="O29" s="308"/>
      <c r="P29" s="289"/>
      <c r="Q29" s="289"/>
      <c r="R29" s="290" t="s">
        <v>588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s="393" customFormat="1" ht="15" customHeight="1">
      <c r="A30" s="382">
        <v>7</v>
      </c>
      <c r="B30" s="383">
        <v>44714</v>
      </c>
      <c r="C30" s="384"/>
      <c r="D30" s="385" t="s">
        <v>55</v>
      </c>
      <c r="E30" s="386" t="s">
        <v>589</v>
      </c>
      <c r="F30" s="386">
        <v>143.5</v>
      </c>
      <c r="G30" s="386">
        <v>139.69999999999999</v>
      </c>
      <c r="H30" s="386">
        <v>139.69999999999999</v>
      </c>
      <c r="I30" s="386">
        <v>150</v>
      </c>
      <c r="J30" s="387" t="s">
        <v>921</v>
      </c>
      <c r="K30" s="387">
        <f t="shared" ref="K30" si="15">H30-F30</f>
        <v>-3.8000000000000114</v>
      </c>
      <c r="L30" s="388">
        <f t="shared" ref="L30" si="16">(F30*-0.7)/100</f>
        <v>-1.0044999999999999</v>
      </c>
      <c r="M30" s="389">
        <f t="shared" ref="M30" si="17">(K30+L30)/F30</f>
        <v>-3.3480836236933875E-2</v>
      </c>
      <c r="N30" s="387" t="s">
        <v>599</v>
      </c>
      <c r="O30" s="390">
        <v>44718</v>
      </c>
      <c r="P30" s="289"/>
      <c r="Q30" s="289"/>
      <c r="R30" s="290" t="s">
        <v>588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91"/>
      <c r="AJ30" s="392"/>
      <c r="AK30" s="392"/>
      <c r="AL30" s="392"/>
    </row>
    <row r="31" spans="1:38" s="415" customFormat="1" ht="15" customHeight="1">
      <c r="A31" s="406">
        <v>8</v>
      </c>
      <c r="B31" s="248">
        <v>44719</v>
      </c>
      <c r="C31" s="408"/>
      <c r="D31" s="409" t="s">
        <v>405</v>
      </c>
      <c r="E31" s="410" t="s">
        <v>589</v>
      </c>
      <c r="F31" s="410" t="s">
        <v>953</v>
      </c>
      <c r="G31" s="410">
        <v>174</v>
      </c>
      <c r="H31" s="410"/>
      <c r="I31" s="410" t="s">
        <v>954</v>
      </c>
      <c r="J31" s="411" t="s">
        <v>590</v>
      </c>
      <c r="K31" s="411"/>
      <c r="L31" s="412"/>
      <c r="M31" s="413"/>
      <c r="N31" s="411"/>
      <c r="O31" s="414"/>
      <c r="P31" s="289"/>
      <c r="Q31" s="289"/>
      <c r="R31" s="290" t="s">
        <v>588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416"/>
      <c r="AI31" s="416"/>
      <c r="AJ31" s="416"/>
      <c r="AK31" s="416"/>
      <c r="AL31" s="416"/>
    </row>
    <row r="32" spans="1:38" s="415" customFormat="1" ht="15" customHeight="1">
      <c r="A32" s="406">
        <v>9</v>
      </c>
      <c r="B32" s="248">
        <v>44719</v>
      </c>
      <c r="C32" s="408"/>
      <c r="D32" s="409" t="s">
        <v>145</v>
      </c>
      <c r="E32" s="410" t="s">
        <v>589</v>
      </c>
      <c r="F32" s="410" t="s">
        <v>955</v>
      </c>
      <c r="G32" s="410">
        <v>1535</v>
      </c>
      <c r="H32" s="410"/>
      <c r="I32" s="410" t="s">
        <v>956</v>
      </c>
      <c r="J32" s="411" t="s">
        <v>590</v>
      </c>
      <c r="K32" s="411"/>
      <c r="L32" s="412"/>
      <c r="M32" s="413"/>
      <c r="N32" s="411"/>
      <c r="O32" s="414"/>
      <c r="P32" s="289"/>
      <c r="Q32" s="289"/>
      <c r="R32" s="290" t="s">
        <v>588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416"/>
      <c r="AI32" s="416"/>
      <c r="AJ32" s="416"/>
      <c r="AK32" s="416"/>
      <c r="AL32" s="416"/>
    </row>
    <row r="33" spans="1:38" s="415" customFormat="1" ht="15" customHeight="1">
      <c r="A33" s="406"/>
      <c r="B33" s="407"/>
      <c r="C33" s="408"/>
      <c r="D33" s="409"/>
      <c r="E33" s="410"/>
      <c r="F33" s="410"/>
      <c r="G33" s="410"/>
      <c r="H33" s="410"/>
      <c r="I33" s="410"/>
      <c r="J33" s="411"/>
      <c r="K33" s="411"/>
      <c r="L33" s="412"/>
      <c r="M33" s="413"/>
      <c r="N33" s="411"/>
      <c r="O33" s="414"/>
      <c r="P33" s="289"/>
      <c r="Q33" s="289"/>
      <c r="R33" s="290" t="s">
        <v>588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416"/>
      <c r="AI33" s="416"/>
      <c r="AJ33" s="416"/>
      <c r="AK33" s="416"/>
      <c r="AL33" s="416"/>
    </row>
    <row r="34" spans="1:38" s="405" customFormat="1" ht="15" customHeight="1">
      <c r="A34" s="394"/>
      <c r="B34" s="395"/>
      <c r="C34" s="396"/>
      <c r="D34" s="397"/>
      <c r="E34" s="398"/>
      <c r="F34" s="398"/>
      <c r="G34" s="398"/>
      <c r="H34" s="398"/>
      <c r="I34" s="398"/>
      <c r="J34" s="399"/>
      <c r="K34" s="399"/>
      <c r="L34" s="400"/>
      <c r="M34" s="401"/>
      <c r="N34" s="399"/>
      <c r="O34" s="402"/>
      <c r="P34" s="289"/>
      <c r="Q34" s="289"/>
      <c r="R34" s="290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403"/>
      <c r="AJ34" s="404"/>
      <c r="AK34" s="404"/>
      <c r="AL34" s="404"/>
    </row>
    <row r="35" spans="1:38" ht="15" customHeight="1">
      <c r="A35" s="292"/>
      <c r="B35" s="293"/>
      <c r="C35" s="294"/>
      <c r="D35" s="295"/>
      <c r="E35" s="296"/>
      <c r="F35" s="296"/>
      <c r="G35" s="296"/>
      <c r="H35" s="296"/>
      <c r="I35" s="296"/>
      <c r="J35" s="297"/>
      <c r="K35" s="297"/>
      <c r="L35" s="298"/>
      <c r="M35" s="299"/>
      <c r="N35" s="297"/>
      <c r="O35" s="300"/>
      <c r="P35" s="289"/>
      <c r="Q35" s="289"/>
      <c r="R35" s="290" t="s">
        <v>588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1"/>
      <c r="AI35" s="1"/>
      <c r="AJ35" s="1"/>
      <c r="AK35" s="1"/>
      <c r="AL35" s="1"/>
    </row>
    <row r="36" spans="1:38" ht="44.25" customHeight="1">
      <c r="A36" s="119" t="s">
        <v>591</v>
      </c>
      <c r="B36" s="142"/>
      <c r="C36" s="142"/>
      <c r="D36" s="1"/>
      <c r="E36" s="6"/>
      <c r="F36" s="6"/>
      <c r="G36" s="6"/>
      <c r="H36" s="6" t="s">
        <v>603</v>
      </c>
      <c r="I36" s="6"/>
      <c r="J36" s="6"/>
      <c r="K36" s="115"/>
      <c r="L36" s="144"/>
      <c r="M36" s="115"/>
      <c r="N36" s="116"/>
      <c r="O36" s="115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  <c r="AC36" s="283"/>
      <c r="AD36" s="283"/>
      <c r="AE36" s="283"/>
      <c r="AF36" s="283"/>
      <c r="AG36" s="283"/>
      <c r="AH36" s="283"/>
    </row>
    <row r="37" spans="1:38" ht="12.75" customHeight="1">
      <c r="A37" s="126" t="s">
        <v>592</v>
      </c>
      <c r="B37" s="119"/>
      <c r="C37" s="119"/>
      <c r="D37" s="119"/>
      <c r="E37" s="41"/>
      <c r="F37" s="127" t="s">
        <v>593</v>
      </c>
      <c r="G37" s="56"/>
      <c r="H37" s="41"/>
      <c r="I37" s="56"/>
      <c r="J37" s="6"/>
      <c r="K37" s="145"/>
      <c r="L37" s="146"/>
      <c r="M37" s="6"/>
      <c r="N37" s="109"/>
      <c r="O37" s="147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26"/>
      <c r="B38" s="119"/>
      <c r="C38" s="119"/>
      <c r="D38" s="119"/>
      <c r="E38" s="6"/>
      <c r="F38" s="127" t="s">
        <v>595</v>
      </c>
      <c r="G38" s="56"/>
      <c r="H38" s="41"/>
      <c r="I38" s="56"/>
      <c r="J38" s="6"/>
      <c r="K38" s="145"/>
      <c r="L38" s="146"/>
      <c r="M38" s="6"/>
      <c r="N38" s="109"/>
      <c r="O38" s="147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19"/>
      <c r="B39" s="119"/>
      <c r="C39" s="119"/>
      <c r="D39" s="119"/>
      <c r="E39" s="6"/>
      <c r="F39" s="6"/>
      <c r="G39" s="6"/>
      <c r="H39" s="6"/>
      <c r="I39" s="6"/>
      <c r="J39" s="132"/>
      <c r="K39" s="129"/>
      <c r="L39" s="130"/>
      <c r="M39" s="6"/>
      <c r="N39" s="133"/>
      <c r="O39" s="1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48" t="s">
        <v>604</v>
      </c>
      <c r="B40" s="148"/>
      <c r="C40" s="148"/>
      <c r="D40" s="148"/>
      <c r="E40" s="6"/>
      <c r="F40" s="6"/>
      <c r="G40" s="6"/>
      <c r="H40" s="6"/>
      <c r="I40" s="6"/>
      <c r="J40" s="6"/>
      <c r="K40" s="6"/>
      <c r="L40" s="6"/>
      <c r="M40" s="6"/>
      <c r="N40" s="6"/>
      <c r="O40" s="2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38.25" customHeight="1">
      <c r="A41" s="96" t="s">
        <v>16</v>
      </c>
      <c r="B41" s="96" t="s">
        <v>564</v>
      </c>
      <c r="C41" s="96"/>
      <c r="D41" s="97" t="s">
        <v>575</v>
      </c>
      <c r="E41" s="96" t="s">
        <v>576</v>
      </c>
      <c r="F41" s="96" t="s">
        <v>577</v>
      </c>
      <c r="G41" s="96" t="s">
        <v>597</v>
      </c>
      <c r="H41" s="96" t="s">
        <v>579</v>
      </c>
      <c r="I41" s="96" t="s">
        <v>580</v>
      </c>
      <c r="J41" s="95" t="s">
        <v>581</v>
      </c>
      <c r="K41" s="149" t="s">
        <v>605</v>
      </c>
      <c r="L41" s="98" t="s">
        <v>583</v>
      </c>
      <c r="M41" s="149" t="s">
        <v>606</v>
      </c>
      <c r="N41" s="96" t="s">
        <v>607</v>
      </c>
      <c r="O41" s="95" t="s">
        <v>585</v>
      </c>
      <c r="P41" s="97" t="s">
        <v>586</v>
      </c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s="247" customFormat="1" ht="13.15" customHeight="1">
      <c r="A42" s="339">
        <v>1</v>
      </c>
      <c r="B42" s="337">
        <v>44706</v>
      </c>
      <c r="C42" s="355"/>
      <c r="D42" s="338" t="s">
        <v>875</v>
      </c>
      <c r="E42" s="339" t="s">
        <v>589</v>
      </c>
      <c r="F42" s="339">
        <v>261.5</v>
      </c>
      <c r="G42" s="339">
        <v>254</v>
      </c>
      <c r="H42" s="334">
        <v>254</v>
      </c>
      <c r="I42" s="334" t="s">
        <v>868</v>
      </c>
      <c r="J42" s="333" t="s">
        <v>869</v>
      </c>
      <c r="K42" s="334">
        <f t="shared" ref="K42" si="18">H42-F42</f>
        <v>-7.5</v>
      </c>
      <c r="L42" s="335">
        <f t="shared" ref="L42" si="19">(H42*N42)*0.07%</f>
        <v>302.26000000000005</v>
      </c>
      <c r="M42" s="336">
        <f t="shared" ref="M42" si="20">(K42*N42)-L42</f>
        <v>-13052.26</v>
      </c>
      <c r="N42" s="334">
        <v>1700</v>
      </c>
      <c r="O42" s="343" t="s">
        <v>599</v>
      </c>
      <c r="P42" s="337">
        <v>44713</v>
      </c>
      <c r="Q42" s="249"/>
      <c r="R42" s="253" t="s">
        <v>864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96"/>
      <c r="AG42" s="293"/>
      <c r="AH42" s="249"/>
      <c r="AI42" s="249"/>
      <c r="AJ42" s="296"/>
      <c r="AK42" s="296"/>
      <c r="AL42" s="296"/>
    </row>
    <row r="43" spans="1:38" s="247" customFormat="1" ht="12.75" customHeight="1">
      <c r="A43" s="339">
        <v>2</v>
      </c>
      <c r="B43" s="337">
        <v>44713</v>
      </c>
      <c r="C43" s="355"/>
      <c r="D43" s="338" t="s">
        <v>881</v>
      </c>
      <c r="E43" s="339" t="s">
        <v>589</v>
      </c>
      <c r="F43" s="339">
        <v>2750</v>
      </c>
      <c r="G43" s="339">
        <v>2700</v>
      </c>
      <c r="H43" s="334">
        <v>2700</v>
      </c>
      <c r="I43" s="334" t="s">
        <v>882</v>
      </c>
      <c r="J43" s="333" t="s">
        <v>891</v>
      </c>
      <c r="K43" s="334">
        <f t="shared" ref="K43" si="21">H43-F43</f>
        <v>-50</v>
      </c>
      <c r="L43" s="335">
        <f t="shared" ref="L43" si="22">(H43*N43)*0.07%</f>
        <v>472.50000000000006</v>
      </c>
      <c r="M43" s="336">
        <f t="shared" ref="M43" si="23">(K43*N43)-L43</f>
        <v>-12972.5</v>
      </c>
      <c r="N43" s="334">
        <v>250</v>
      </c>
      <c r="O43" s="343" t="s">
        <v>599</v>
      </c>
      <c r="P43" s="337">
        <v>44714</v>
      </c>
      <c r="Q43" s="249"/>
      <c r="R43" s="290" t="s">
        <v>588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96"/>
      <c r="AG43" s="293"/>
      <c r="AH43" s="249"/>
      <c r="AI43" s="249"/>
      <c r="AJ43" s="296"/>
      <c r="AK43" s="296"/>
      <c r="AL43" s="296"/>
    </row>
    <row r="44" spans="1:38" s="247" customFormat="1" ht="12.75" customHeight="1">
      <c r="A44" s="369">
        <v>3</v>
      </c>
      <c r="B44" s="366">
        <v>44713</v>
      </c>
      <c r="C44" s="371"/>
      <c r="D44" s="372" t="s">
        <v>883</v>
      </c>
      <c r="E44" s="369" t="s">
        <v>589</v>
      </c>
      <c r="F44" s="369">
        <v>16505</v>
      </c>
      <c r="G44" s="369">
        <v>16350</v>
      </c>
      <c r="H44" s="373">
        <v>16560</v>
      </c>
      <c r="I44" s="373">
        <v>16800</v>
      </c>
      <c r="J44" s="374" t="s">
        <v>726</v>
      </c>
      <c r="K44" s="373">
        <f t="shared" ref="K44" si="24">H44-F44</f>
        <v>55</v>
      </c>
      <c r="L44" s="375">
        <f t="shared" ref="L44" si="25">(H44*N44)*0.07%</f>
        <v>579.60000000000014</v>
      </c>
      <c r="M44" s="376">
        <f t="shared" ref="M44" si="26">(K44*N44)-L44</f>
        <v>2170.3999999999996</v>
      </c>
      <c r="N44" s="373">
        <v>50</v>
      </c>
      <c r="O44" s="325" t="s">
        <v>587</v>
      </c>
      <c r="P44" s="366">
        <v>44714</v>
      </c>
      <c r="Q44" s="249"/>
      <c r="R44" s="290" t="s">
        <v>588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96"/>
      <c r="AG44" s="293"/>
      <c r="AH44" s="249"/>
      <c r="AI44" s="249"/>
      <c r="AJ44" s="296"/>
      <c r="AK44" s="296"/>
      <c r="AL44" s="296"/>
    </row>
    <row r="45" spans="1:38" s="247" customFormat="1" ht="12.75" customHeight="1">
      <c r="A45" s="369">
        <v>4</v>
      </c>
      <c r="B45" s="366">
        <v>44714</v>
      </c>
      <c r="C45" s="371"/>
      <c r="D45" s="372" t="s">
        <v>892</v>
      </c>
      <c r="E45" s="369" t="s">
        <v>589</v>
      </c>
      <c r="F45" s="369">
        <v>16510</v>
      </c>
      <c r="G45" s="369">
        <v>16370</v>
      </c>
      <c r="H45" s="373">
        <v>16590</v>
      </c>
      <c r="I45" s="373" t="s">
        <v>893</v>
      </c>
      <c r="J45" s="374" t="s">
        <v>898</v>
      </c>
      <c r="K45" s="373">
        <f t="shared" ref="K45" si="27">H45-F45</f>
        <v>80</v>
      </c>
      <c r="L45" s="375">
        <f t="shared" ref="L45" si="28">(H45*N45)*0.07%</f>
        <v>580.65000000000009</v>
      </c>
      <c r="M45" s="376">
        <f t="shared" ref="M45" si="29">(K45*N45)-L45</f>
        <v>3419.35</v>
      </c>
      <c r="N45" s="373">
        <v>50</v>
      </c>
      <c r="O45" s="325" t="s">
        <v>587</v>
      </c>
      <c r="P45" s="366">
        <v>44714</v>
      </c>
      <c r="Q45" s="249"/>
      <c r="R45" s="290" t="s">
        <v>588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96"/>
      <c r="AG45" s="293"/>
      <c r="AH45" s="249"/>
      <c r="AI45" s="249"/>
      <c r="AJ45" s="296"/>
      <c r="AK45" s="296"/>
      <c r="AL45" s="296"/>
    </row>
    <row r="46" spans="1:38" s="247" customFormat="1" ht="12.75" customHeight="1">
      <c r="A46" s="369">
        <v>5</v>
      </c>
      <c r="B46" s="366">
        <v>44715</v>
      </c>
      <c r="C46" s="371"/>
      <c r="D46" s="372" t="s">
        <v>892</v>
      </c>
      <c r="E46" s="369" t="s">
        <v>908</v>
      </c>
      <c r="F46" s="369">
        <v>16765</v>
      </c>
      <c r="G46" s="369">
        <v>16910</v>
      </c>
      <c r="H46" s="373">
        <v>16700</v>
      </c>
      <c r="I46" s="373" t="s">
        <v>909</v>
      </c>
      <c r="J46" s="374" t="s">
        <v>910</v>
      </c>
      <c r="K46" s="373">
        <f>F46-H46</f>
        <v>65</v>
      </c>
      <c r="L46" s="375">
        <f t="shared" ref="L46:L47" si="30">(H46*N46)*0.07%</f>
        <v>584.50000000000011</v>
      </c>
      <c r="M46" s="376">
        <f t="shared" ref="M46:M47" si="31">(K46*N46)-L46</f>
        <v>2665.5</v>
      </c>
      <c r="N46" s="373">
        <v>50</v>
      </c>
      <c r="O46" s="325" t="s">
        <v>587</v>
      </c>
      <c r="P46" s="366">
        <v>44715</v>
      </c>
      <c r="Q46" s="249"/>
      <c r="R46" s="290" t="s">
        <v>588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96"/>
      <c r="AG46" s="293"/>
      <c r="AH46" s="249"/>
      <c r="AI46" s="249"/>
      <c r="AJ46" s="296"/>
      <c r="AK46" s="296"/>
      <c r="AL46" s="296"/>
    </row>
    <row r="47" spans="1:38" s="247" customFormat="1" ht="12.75" customHeight="1">
      <c r="A47" s="339">
        <v>6</v>
      </c>
      <c r="B47" s="337">
        <v>44715</v>
      </c>
      <c r="C47" s="355"/>
      <c r="D47" s="338" t="s">
        <v>911</v>
      </c>
      <c r="E47" s="339" t="s">
        <v>589</v>
      </c>
      <c r="F47" s="339">
        <v>1574</v>
      </c>
      <c r="G47" s="339">
        <v>1545</v>
      </c>
      <c r="H47" s="334">
        <v>1545</v>
      </c>
      <c r="I47" s="334" t="s">
        <v>912</v>
      </c>
      <c r="J47" s="333" t="s">
        <v>963</v>
      </c>
      <c r="K47" s="334">
        <f t="shared" ref="K47" si="32">H47-F47</f>
        <v>-29</v>
      </c>
      <c r="L47" s="335">
        <f t="shared" si="30"/>
        <v>378.52500000000003</v>
      </c>
      <c r="M47" s="336">
        <f t="shared" si="31"/>
        <v>-10528.525</v>
      </c>
      <c r="N47" s="334">
        <v>350</v>
      </c>
      <c r="O47" s="343" t="s">
        <v>599</v>
      </c>
      <c r="P47" s="337">
        <v>44718</v>
      </c>
      <c r="Q47" s="249"/>
      <c r="R47" s="253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96"/>
      <c r="AG47" s="293"/>
      <c r="AH47" s="249"/>
      <c r="AI47" s="249"/>
      <c r="AJ47" s="296"/>
      <c r="AK47" s="296"/>
      <c r="AL47" s="296"/>
    </row>
    <row r="48" spans="1:38" s="247" customFormat="1" ht="12.75" customHeight="1">
      <c r="A48" s="369">
        <v>7</v>
      </c>
      <c r="B48" s="366">
        <v>44718</v>
      </c>
      <c r="C48" s="371"/>
      <c r="D48" s="372" t="s">
        <v>922</v>
      </c>
      <c r="E48" s="369" t="s">
        <v>908</v>
      </c>
      <c r="F48" s="369">
        <v>683</v>
      </c>
      <c r="G48" s="369">
        <v>693</v>
      </c>
      <c r="H48" s="373">
        <v>676</v>
      </c>
      <c r="I48" s="373" t="s">
        <v>923</v>
      </c>
      <c r="J48" s="374" t="s">
        <v>924</v>
      </c>
      <c r="K48" s="373">
        <f>F48-H48</f>
        <v>7</v>
      </c>
      <c r="L48" s="375">
        <f t="shared" ref="L48:L50" si="33">(H48*N48)*0.07%</f>
        <v>567.84</v>
      </c>
      <c r="M48" s="376">
        <f t="shared" ref="M48:M50" si="34">(K48*N48)-L48</f>
        <v>7832.16</v>
      </c>
      <c r="N48" s="373">
        <v>1200</v>
      </c>
      <c r="O48" s="325" t="s">
        <v>587</v>
      </c>
      <c r="P48" s="366">
        <v>44718</v>
      </c>
      <c r="Q48" s="249"/>
      <c r="R48" s="253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96"/>
      <c r="AG48" s="293"/>
      <c r="AH48" s="249"/>
      <c r="AI48" s="249"/>
      <c r="AJ48" s="296"/>
      <c r="AK48" s="296"/>
      <c r="AL48" s="296"/>
    </row>
    <row r="49" spans="1:38" s="247" customFormat="1" ht="12.75" customHeight="1">
      <c r="A49" s="369">
        <v>8</v>
      </c>
      <c r="B49" s="366">
        <v>44718</v>
      </c>
      <c r="C49" s="371"/>
      <c r="D49" s="372" t="s">
        <v>925</v>
      </c>
      <c r="E49" s="369" t="s">
        <v>589</v>
      </c>
      <c r="F49" s="369">
        <v>239.5</v>
      </c>
      <c r="G49" s="369">
        <v>236.5</v>
      </c>
      <c r="H49" s="373">
        <v>242.25</v>
      </c>
      <c r="I49" s="373" t="s">
        <v>926</v>
      </c>
      <c r="J49" s="374" t="s">
        <v>927</v>
      </c>
      <c r="K49" s="373">
        <f t="shared" ref="K49" si="35">H49-F49</f>
        <v>2.75</v>
      </c>
      <c r="L49" s="375">
        <f t="shared" si="33"/>
        <v>644.3850000000001</v>
      </c>
      <c r="M49" s="376">
        <f t="shared" si="34"/>
        <v>9805.6149999999998</v>
      </c>
      <c r="N49" s="373">
        <v>3800</v>
      </c>
      <c r="O49" s="325" t="s">
        <v>587</v>
      </c>
      <c r="P49" s="366">
        <v>44718</v>
      </c>
      <c r="Q49" s="249"/>
      <c r="R49" s="253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96"/>
      <c r="AG49" s="293"/>
      <c r="AH49" s="249"/>
      <c r="AI49" s="249"/>
      <c r="AJ49" s="296"/>
      <c r="AK49" s="296"/>
      <c r="AL49" s="296"/>
    </row>
    <row r="50" spans="1:38" s="247" customFormat="1" ht="12.75" customHeight="1">
      <c r="A50" s="339">
        <v>9</v>
      </c>
      <c r="B50" s="337">
        <v>44718</v>
      </c>
      <c r="C50" s="355"/>
      <c r="D50" s="338" t="s">
        <v>928</v>
      </c>
      <c r="E50" s="339" t="s">
        <v>908</v>
      </c>
      <c r="F50" s="339">
        <v>107.25</v>
      </c>
      <c r="G50" s="339">
        <v>111</v>
      </c>
      <c r="H50" s="339">
        <v>110</v>
      </c>
      <c r="I50" s="334" t="s">
        <v>929</v>
      </c>
      <c r="J50" s="333" t="s">
        <v>964</v>
      </c>
      <c r="K50" s="334">
        <f>F50-H50</f>
        <v>-2.75</v>
      </c>
      <c r="L50" s="335">
        <f t="shared" si="33"/>
        <v>223.30000000000004</v>
      </c>
      <c r="M50" s="336">
        <f t="shared" si="34"/>
        <v>-8198.2999999999993</v>
      </c>
      <c r="N50" s="334">
        <v>2900</v>
      </c>
      <c r="O50" s="343" t="s">
        <v>599</v>
      </c>
      <c r="P50" s="337">
        <v>44719</v>
      </c>
      <c r="Q50" s="249"/>
      <c r="R50" s="253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96"/>
      <c r="AG50" s="293"/>
      <c r="AH50" s="249"/>
      <c r="AI50" s="249"/>
      <c r="AJ50" s="296"/>
      <c r="AK50" s="296"/>
      <c r="AL50" s="296"/>
    </row>
    <row r="51" spans="1:38" s="247" customFormat="1" ht="12.75" customHeight="1">
      <c r="A51" s="251">
        <v>10</v>
      </c>
      <c r="B51" s="248">
        <v>44719</v>
      </c>
      <c r="C51" s="257"/>
      <c r="D51" s="309" t="s">
        <v>965</v>
      </c>
      <c r="E51" s="251" t="s">
        <v>589</v>
      </c>
      <c r="F51" s="251" t="s">
        <v>966</v>
      </c>
      <c r="G51" s="251">
        <v>3300</v>
      </c>
      <c r="H51" s="257"/>
      <c r="I51" s="252" t="s">
        <v>967</v>
      </c>
      <c r="J51" s="284" t="s">
        <v>590</v>
      </c>
      <c r="K51" s="309"/>
      <c r="L51" s="251"/>
      <c r="M51" s="251"/>
      <c r="N51" s="251"/>
      <c r="O51" s="252"/>
      <c r="P51" s="252"/>
      <c r="Q51" s="249"/>
      <c r="R51" s="253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96"/>
      <c r="AG51" s="293"/>
      <c r="AH51" s="249"/>
      <c r="AI51" s="249"/>
      <c r="AJ51" s="296"/>
      <c r="AK51" s="296"/>
      <c r="AL51" s="296"/>
    </row>
    <row r="52" spans="1:38" s="247" customFormat="1" ht="12.75" customHeight="1">
      <c r="A52" s="251">
        <v>11</v>
      </c>
      <c r="B52" s="248">
        <v>44719</v>
      </c>
      <c r="C52" s="257"/>
      <c r="D52" s="309" t="s">
        <v>892</v>
      </c>
      <c r="E52" s="251" t="s">
        <v>589</v>
      </c>
      <c r="F52" s="251" t="s">
        <v>968</v>
      </c>
      <c r="G52" s="251">
        <v>16340</v>
      </c>
      <c r="I52" s="252" t="s">
        <v>969</v>
      </c>
      <c r="J52" s="284" t="s">
        <v>590</v>
      </c>
      <c r="K52" s="309"/>
      <c r="L52" s="251"/>
      <c r="M52" s="251"/>
      <c r="N52" s="251"/>
      <c r="O52" s="252"/>
      <c r="P52" s="252"/>
      <c r="Q52" s="249"/>
      <c r="R52" s="253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96"/>
      <c r="AG52" s="293"/>
      <c r="AH52" s="249"/>
      <c r="AI52" s="249"/>
      <c r="AJ52" s="296"/>
      <c r="AK52" s="296"/>
      <c r="AL52" s="296"/>
    </row>
    <row r="53" spans="1:38" s="247" customFormat="1" ht="13.15" customHeight="1">
      <c r="A53" s="251"/>
      <c r="B53" s="248"/>
      <c r="C53" s="309"/>
      <c r="D53" s="309"/>
      <c r="E53" s="251"/>
      <c r="F53" s="251"/>
      <c r="G53" s="251"/>
      <c r="H53" s="252"/>
      <c r="I53" s="252"/>
      <c r="J53" s="284"/>
      <c r="K53" s="309"/>
      <c r="L53" s="251"/>
      <c r="M53" s="251"/>
      <c r="N53" s="251"/>
      <c r="O53" s="252"/>
      <c r="P53" s="252"/>
      <c r="Q53" s="249"/>
      <c r="R53" s="253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96"/>
      <c r="AG53" s="293"/>
      <c r="AH53" s="249"/>
      <c r="AI53" s="249"/>
      <c r="AJ53" s="296"/>
      <c r="AK53" s="296"/>
      <c r="AL53" s="296"/>
    </row>
    <row r="54" spans="1:38" s="247" customFormat="1" ht="13.15" customHeight="1">
      <c r="A54" s="296"/>
      <c r="B54" s="293"/>
      <c r="C54" s="249"/>
      <c r="D54" s="249"/>
      <c r="E54" s="296"/>
      <c r="F54" s="296"/>
      <c r="G54" s="296"/>
      <c r="H54" s="297"/>
      <c r="I54" s="297"/>
      <c r="J54" s="351"/>
      <c r="K54" s="297"/>
      <c r="L54" s="298"/>
      <c r="M54" s="352"/>
      <c r="N54" s="297"/>
      <c r="O54" s="353"/>
      <c r="P54" s="300"/>
      <c r="Q54" s="249"/>
      <c r="R54" s="253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96"/>
      <c r="AG54" s="293"/>
      <c r="AH54" s="249"/>
      <c r="AI54" s="249"/>
      <c r="AJ54" s="296"/>
      <c r="AK54" s="296"/>
      <c r="AL54" s="296"/>
    </row>
    <row r="55" spans="1:38" ht="13.5" customHeight="1">
      <c r="A55" s="107"/>
      <c r="B55" s="108"/>
      <c r="C55" s="142"/>
      <c r="D55" s="150"/>
      <c r="E55" s="151"/>
      <c r="F55" s="107"/>
      <c r="G55" s="107"/>
      <c r="H55" s="107"/>
      <c r="I55" s="143"/>
      <c r="J55" s="143"/>
      <c r="K55" s="143"/>
      <c r="L55" s="143"/>
      <c r="M55" s="143"/>
      <c r="N55" s="143"/>
      <c r="O55" s="143"/>
      <c r="P55" s="143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>
      <c r="A56" s="152"/>
      <c r="B56" s="108"/>
      <c r="C56" s="109"/>
      <c r="D56" s="153"/>
      <c r="E56" s="112"/>
      <c r="F56" s="112"/>
      <c r="G56" s="112"/>
      <c r="H56" s="112"/>
      <c r="I56" s="112"/>
      <c r="J56" s="6"/>
      <c r="K56" s="112"/>
      <c r="L56" s="112"/>
      <c r="M56" s="6"/>
      <c r="N56" s="1"/>
      <c r="O56" s="109"/>
      <c r="P56" s="41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154" t="s">
        <v>609</v>
      </c>
      <c r="B57" s="154"/>
      <c r="C57" s="154"/>
      <c r="D57" s="154"/>
      <c r="E57" s="155"/>
      <c r="F57" s="112"/>
      <c r="G57" s="112"/>
      <c r="H57" s="112"/>
      <c r="I57" s="112"/>
      <c r="J57" s="1"/>
      <c r="K57" s="6"/>
      <c r="L57" s="6"/>
      <c r="M57" s="6"/>
      <c r="N57" s="1"/>
      <c r="O57" s="1"/>
      <c r="P57" s="41"/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38.25" customHeight="1">
      <c r="A58" s="96" t="s">
        <v>16</v>
      </c>
      <c r="B58" s="96" t="s">
        <v>564</v>
      </c>
      <c r="C58" s="96"/>
      <c r="D58" s="97" t="s">
        <v>575</v>
      </c>
      <c r="E58" s="96" t="s">
        <v>576</v>
      </c>
      <c r="F58" s="96" t="s">
        <v>577</v>
      </c>
      <c r="G58" s="96" t="s">
        <v>597</v>
      </c>
      <c r="H58" s="96" t="s">
        <v>579</v>
      </c>
      <c r="I58" s="96" t="s">
        <v>580</v>
      </c>
      <c r="J58" s="95" t="s">
        <v>581</v>
      </c>
      <c r="K58" s="95" t="s">
        <v>610</v>
      </c>
      <c r="L58" s="98" t="s">
        <v>583</v>
      </c>
      <c r="M58" s="149" t="s">
        <v>606</v>
      </c>
      <c r="N58" s="96" t="s">
        <v>607</v>
      </c>
      <c r="O58" s="96" t="s">
        <v>585</v>
      </c>
      <c r="P58" s="97" t="s">
        <v>586</v>
      </c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ht="14.45" customHeight="1">
      <c r="A59" s="251">
        <v>1</v>
      </c>
      <c r="B59" s="248">
        <v>44719</v>
      </c>
      <c r="C59" s="309"/>
      <c r="D59" s="309" t="s">
        <v>957</v>
      </c>
      <c r="E59" s="251" t="s">
        <v>589</v>
      </c>
      <c r="F59" s="251" t="s">
        <v>958</v>
      </c>
      <c r="G59" s="251">
        <v>110</v>
      </c>
      <c r="H59" s="252"/>
      <c r="I59" s="252" t="s">
        <v>959</v>
      </c>
      <c r="J59" s="284" t="s">
        <v>590</v>
      </c>
      <c r="K59" s="432"/>
      <c r="L59" s="432"/>
      <c r="M59" s="434"/>
      <c r="N59" s="432"/>
      <c r="O59" s="432"/>
      <c r="P59" s="433"/>
      <c r="Q59" s="4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41"/>
      <c r="AH59" s="41"/>
      <c r="AI59" s="41"/>
      <c r="AJ59" s="41"/>
      <c r="AK59" s="41"/>
      <c r="AL59" s="41"/>
    </row>
    <row r="60" spans="1:38" s="247" customFormat="1" ht="12.75" customHeight="1">
      <c r="A60" s="435">
        <v>2</v>
      </c>
      <c r="B60" s="436">
        <v>44719</v>
      </c>
      <c r="C60" s="437"/>
      <c r="D60" s="437" t="s">
        <v>960</v>
      </c>
      <c r="E60" s="435" t="s">
        <v>589</v>
      </c>
      <c r="F60" s="435">
        <v>72</v>
      </c>
      <c r="G60" s="435">
        <v>48</v>
      </c>
      <c r="H60" s="435">
        <v>72</v>
      </c>
      <c r="I60" s="435" t="s">
        <v>961</v>
      </c>
      <c r="J60" s="438" t="s">
        <v>962</v>
      </c>
      <c r="K60" s="435">
        <v>0</v>
      </c>
      <c r="L60" s="439">
        <v>100</v>
      </c>
      <c r="M60" s="440">
        <v>-100</v>
      </c>
      <c r="N60" s="435">
        <v>50</v>
      </c>
      <c r="O60" s="441" t="s">
        <v>709</v>
      </c>
      <c r="P60" s="436">
        <v>44719</v>
      </c>
      <c r="Q60" s="249"/>
      <c r="R60" s="250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</row>
    <row r="61" spans="1:38" s="247" customFormat="1" ht="12.75" customHeight="1">
      <c r="A61" s="346"/>
      <c r="B61" s="248"/>
      <c r="C61" s="347"/>
      <c r="D61" s="348"/>
      <c r="E61" s="346"/>
      <c r="F61" s="346"/>
      <c r="G61" s="346"/>
      <c r="H61" s="349"/>
      <c r="I61" s="350"/>
      <c r="J61" s="284"/>
      <c r="K61" s="252"/>
      <c r="L61" s="272"/>
      <c r="M61" s="273"/>
      <c r="N61" s="252"/>
      <c r="O61" s="284"/>
      <c r="P61" s="248"/>
      <c r="Q61" s="249"/>
      <c r="R61" s="250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  <c r="AJ61" s="246"/>
      <c r="AK61" s="246"/>
      <c r="AL61" s="246"/>
    </row>
    <row r="62" spans="1:38" ht="14.25" customHeight="1">
      <c r="A62" s="151"/>
      <c r="B62" s="156"/>
      <c r="C62" s="156"/>
      <c r="D62" s="157"/>
      <c r="E62" s="151"/>
      <c r="F62" s="158"/>
      <c r="G62" s="151"/>
      <c r="H62" s="151"/>
      <c r="I62" s="151"/>
      <c r="J62" s="156"/>
      <c r="K62" s="159"/>
      <c r="L62" s="151"/>
      <c r="M62" s="151"/>
      <c r="N62" s="151"/>
      <c r="O62" s="160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>
      <c r="A63" s="94" t="s">
        <v>611</v>
      </c>
      <c r="B63" s="161"/>
      <c r="C63" s="161"/>
      <c r="D63" s="162"/>
      <c r="E63" s="135"/>
      <c r="F63" s="6"/>
      <c r="G63" s="6"/>
      <c r="H63" s="136"/>
      <c r="I63" s="163"/>
      <c r="J63" s="1"/>
      <c r="K63" s="6"/>
      <c r="L63" s="6"/>
      <c r="M63" s="6"/>
      <c r="N63" s="1"/>
      <c r="O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38.25" customHeight="1">
      <c r="A64" s="95" t="s">
        <v>16</v>
      </c>
      <c r="B64" s="96" t="s">
        <v>564</v>
      </c>
      <c r="C64" s="96"/>
      <c r="D64" s="97" t="s">
        <v>575</v>
      </c>
      <c r="E64" s="96" t="s">
        <v>576</v>
      </c>
      <c r="F64" s="96" t="s">
        <v>577</v>
      </c>
      <c r="G64" s="96" t="s">
        <v>578</v>
      </c>
      <c r="H64" s="96" t="s">
        <v>579</v>
      </c>
      <c r="I64" s="96" t="s">
        <v>580</v>
      </c>
      <c r="J64" s="95" t="s">
        <v>581</v>
      </c>
      <c r="K64" s="139" t="s">
        <v>598</v>
      </c>
      <c r="L64" s="140" t="s">
        <v>583</v>
      </c>
      <c r="M64" s="98" t="s">
        <v>584</v>
      </c>
      <c r="N64" s="96" t="s">
        <v>585</v>
      </c>
      <c r="O64" s="97" t="s">
        <v>586</v>
      </c>
      <c r="P64" s="96" t="s">
        <v>818</v>
      </c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38" s="247" customFormat="1" ht="14.25" customHeight="1">
      <c r="A65" s="354">
        <v>1</v>
      </c>
      <c r="B65" s="340">
        <v>44488</v>
      </c>
      <c r="C65" s="340"/>
      <c r="D65" s="341" t="s">
        <v>872</v>
      </c>
      <c r="E65" s="342" t="s">
        <v>861</v>
      </c>
      <c r="F65" s="342">
        <v>235.25</v>
      </c>
      <c r="G65" s="342">
        <v>198</v>
      </c>
      <c r="H65" s="342">
        <v>273</v>
      </c>
      <c r="I65" s="342" t="s">
        <v>823</v>
      </c>
      <c r="J65" s="329" t="s">
        <v>871</v>
      </c>
      <c r="K65" s="329">
        <f t="shared" ref="K65" si="36">H65-F65</f>
        <v>37.75</v>
      </c>
      <c r="L65" s="330">
        <f t="shared" ref="L65" si="37">(F65*-0.7)/100</f>
        <v>-1.6467499999999999</v>
      </c>
      <c r="M65" s="331">
        <f t="shared" ref="M65" si="38">(K65+L65)/F65</f>
        <v>0.15346758767268864</v>
      </c>
      <c r="N65" s="329" t="s">
        <v>587</v>
      </c>
      <c r="O65" s="332">
        <v>44700</v>
      </c>
      <c r="P65" s="329"/>
      <c r="Q65" s="246"/>
      <c r="R65" s="1" t="s">
        <v>588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  <c r="AJ65" s="246"/>
      <c r="AK65" s="246"/>
      <c r="AL65" s="246"/>
    </row>
    <row r="66" spans="1:38" s="247" customFormat="1" ht="12.75" customHeight="1">
      <c r="A66" s="360">
        <v>2</v>
      </c>
      <c r="B66" s="361">
        <v>44651</v>
      </c>
      <c r="C66" s="362"/>
      <c r="D66" s="363" t="s">
        <v>437</v>
      </c>
      <c r="E66" s="364" t="s">
        <v>589</v>
      </c>
      <c r="F66" s="364">
        <v>379</v>
      </c>
      <c r="G66" s="364">
        <v>348</v>
      </c>
      <c r="H66" s="364">
        <v>403.5</v>
      </c>
      <c r="I66" s="364" t="s">
        <v>863</v>
      </c>
      <c r="J66" s="325" t="s">
        <v>890</v>
      </c>
      <c r="K66" s="325">
        <f t="shared" ref="K66" si="39">H66-F66</f>
        <v>24.5</v>
      </c>
      <c r="L66" s="326">
        <f t="shared" ref="L66" si="40">(F66*-0.7)/100</f>
        <v>-2.653</v>
      </c>
      <c r="M66" s="327">
        <f t="shared" ref="M66" si="41">(K66+L66)/F66</f>
        <v>5.7643799472295518E-2</v>
      </c>
      <c r="N66" s="325" t="s">
        <v>587</v>
      </c>
      <c r="O66" s="328">
        <v>44713</v>
      </c>
      <c r="P66" s="325"/>
      <c r="Q66" s="246"/>
      <c r="R66" s="246" t="s">
        <v>588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  <c r="AK66" s="246"/>
      <c r="AL66" s="246"/>
    </row>
    <row r="67" spans="1:38" s="247" customFormat="1" ht="12.75" customHeight="1">
      <c r="A67" s="360">
        <v>3</v>
      </c>
      <c r="B67" s="361">
        <v>44687</v>
      </c>
      <c r="C67" s="362"/>
      <c r="D67" s="363" t="s">
        <v>71</v>
      </c>
      <c r="E67" s="364" t="s">
        <v>589</v>
      </c>
      <c r="F67" s="364">
        <v>228</v>
      </c>
      <c r="G67" s="364">
        <v>206</v>
      </c>
      <c r="H67" s="364">
        <v>244</v>
      </c>
      <c r="I67" s="364" t="s">
        <v>866</v>
      </c>
      <c r="J67" s="325" t="s">
        <v>889</v>
      </c>
      <c r="K67" s="325">
        <f t="shared" ref="K67" si="42">H67-F67</f>
        <v>16</v>
      </c>
      <c r="L67" s="326">
        <f t="shared" ref="L67" si="43">(F67*-0.7)/100</f>
        <v>-1.5959999999999999</v>
      </c>
      <c r="M67" s="327">
        <f t="shared" ref="M67" si="44">(K67+L67)/F67</f>
        <v>6.3175438596491232E-2</v>
      </c>
      <c r="N67" s="325" t="s">
        <v>587</v>
      </c>
      <c r="O67" s="328">
        <v>44713</v>
      </c>
      <c r="P67" s="364"/>
      <c r="Q67" s="246"/>
      <c r="R67" s="246" t="s">
        <v>588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</row>
    <row r="68" spans="1:38" ht="14.25" customHeight="1">
      <c r="A68" s="164"/>
      <c r="B68" s="141"/>
      <c r="C68" s="165"/>
      <c r="D68" s="100"/>
      <c r="E68" s="166"/>
      <c r="F68" s="166"/>
      <c r="G68" s="166"/>
      <c r="H68" s="166"/>
      <c r="I68" s="166"/>
      <c r="J68" s="166"/>
      <c r="K68" s="167"/>
      <c r="L68" s="168"/>
      <c r="M68" s="166"/>
      <c r="N68" s="169"/>
      <c r="O68" s="170"/>
      <c r="P68" s="170"/>
      <c r="R68" s="6"/>
      <c r="S68" s="41"/>
      <c r="T68" s="1"/>
      <c r="U68" s="1"/>
      <c r="V68" s="1"/>
      <c r="W68" s="1"/>
      <c r="X68" s="1"/>
      <c r="Y68" s="1"/>
      <c r="Z68" s="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2.75" customHeight="1">
      <c r="A69" s="119" t="s">
        <v>591</v>
      </c>
      <c r="B69" s="119"/>
      <c r="C69" s="119"/>
      <c r="D69" s="119"/>
      <c r="E69" s="41"/>
      <c r="F69" s="127" t="s">
        <v>593</v>
      </c>
      <c r="G69" s="56"/>
      <c r="H69" s="56"/>
      <c r="I69" s="56"/>
      <c r="J69" s="6"/>
      <c r="K69" s="145"/>
      <c r="L69" s="146"/>
      <c r="M69" s="6"/>
      <c r="N69" s="109"/>
      <c r="O69" s="171"/>
      <c r="P69" s="1"/>
      <c r="Q69" s="1"/>
      <c r="R69" s="6"/>
      <c r="S69" s="1"/>
      <c r="T69" s="1"/>
      <c r="U69" s="1"/>
      <c r="V69" s="1"/>
      <c r="W69" s="1"/>
      <c r="X69" s="1"/>
      <c r="Y69" s="1"/>
    </row>
    <row r="70" spans="1:38" ht="12.75" customHeight="1">
      <c r="A70" s="126" t="s">
        <v>592</v>
      </c>
      <c r="B70" s="119"/>
      <c r="C70" s="119"/>
      <c r="D70" s="119"/>
      <c r="E70" s="6"/>
      <c r="F70" s="127" t="s">
        <v>595</v>
      </c>
      <c r="G70" s="6"/>
      <c r="H70" s="6" t="s">
        <v>814</v>
      </c>
      <c r="I70" s="6"/>
      <c r="J70" s="1"/>
      <c r="K70" s="6"/>
      <c r="L70" s="6"/>
      <c r="M70" s="6"/>
      <c r="N70" s="1"/>
      <c r="O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38" ht="12.75" customHeight="1">
      <c r="A71" s="126"/>
      <c r="B71" s="119"/>
      <c r="C71" s="119"/>
      <c r="D71" s="119"/>
      <c r="E71" s="6"/>
      <c r="F71" s="127"/>
      <c r="G71" s="6"/>
      <c r="H71" s="6"/>
      <c r="I71" s="6"/>
      <c r="J71" s="1"/>
      <c r="K71" s="6"/>
      <c r="L71" s="6"/>
      <c r="M71" s="6"/>
      <c r="N71" s="1"/>
      <c r="O71" s="1"/>
      <c r="Q71" s="1"/>
      <c r="R71" s="5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"/>
      <c r="B72" s="134" t="s">
        <v>612</v>
      </c>
      <c r="C72" s="134"/>
      <c r="D72" s="134"/>
      <c r="E72" s="134"/>
      <c r="F72" s="135"/>
      <c r="G72" s="6"/>
      <c r="H72" s="6"/>
      <c r="I72" s="136"/>
      <c r="J72" s="137"/>
      <c r="K72" s="138"/>
      <c r="L72" s="137"/>
      <c r="M72" s="6"/>
      <c r="N72" s="1"/>
      <c r="O72" s="1"/>
      <c r="Q72" s="1"/>
      <c r="R72" s="56"/>
      <c r="S72" s="1"/>
      <c r="T72" s="1"/>
      <c r="U72" s="1"/>
      <c r="V72" s="1"/>
      <c r="W72" s="1"/>
      <c r="X72" s="1"/>
      <c r="Y72" s="1"/>
      <c r="Z72" s="1"/>
    </row>
    <row r="73" spans="1:38" ht="38.25" customHeight="1">
      <c r="A73" s="95" t="s">
        <v>16</v>
      </c>
      <c r="B73" s="96" t="s">
        <v>564</v>
      </c>
      <c r="C73" s="96"/>
      <c r="D73" s="97" t="s">
        <v>575</v>
      </c>
      <c r="E73" s="96" t="s">
        <v>576</v>
      </c>
      <c r="F73" s="96" t="s">
        <v>577</v>
      </c>
      <c r="G73" s="96" t="s">
        <v>597</v>
      </c>
      <c r="H73" s="96" t="s">
        <v>579</v>
      </c>
      <c r="I73" s="96" t="s">
        <v>580</v>
      </c>
      <c r="J73" s="172" t="s">
        <v>581</v>
      </c>
      <c r="K73" s="139" t="s">
        <v>598</v>
      </c>
      <c r="L73" s="149" t="s">
        <v>606</v>
      </c>
      <c r="M73" s="96" t="s">
        <v>607</v>
      </c>
      <c r="N73" s="140" t="s">
        <v>583</v>
      </c>
      <c r="O73" s="98" t="s">
        <v>584</v>
      </c>
      <c r="P73" s="96" t="s">
        <v>585</v>
      </c>
      <c r="Q73" s="97" t="s">
        <v>586</v>
      </c>
      <c r="R73" s="56"/>
      <c r="S73" s="1"/>
      <c r="T73" s="1"/>
      <c r="U73" s="1"/>
      <c r="V73" s="1"/>
      <c r="W73" s="1"/>
      <c r="X73" s="1"/>
      <c r="Y73" s="1"/>
      <c r="Z73" s="1"/>
    </row>
    <row r="74" spans="1:38" ht="14.25" customHeight="1">
      <c r="A74" s="101"/>
      <c r="B74" s="102"/>
      <c r="C74" s="173"/>
      <c r="D74" s="103"/>
      <c r="E74" s="104"/>
      <c r="F74" s="174"/>
      <c r="G74" s="101"/>
      <c r="H74" s="104"/>
      <c r="I74" s="105"/>
      <c r="J74" s="175"/>
      <c r="K74" s="175"/>
      <c r="L74" s="176"/>
      <c r="M74" s="99"/>
      <c r="N74" s="176"/>
      <c r="O74" s="177"/>
      <c r="P74" s="178"/>
      <c r="Q74" s="179"/>
      <c r="R74" s="144"/>
      <c r="S74" s="113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38" ht="14.25" customHeight="1">
      <c r="A75" s="101"/>
      <c r="B75" s="102"/>
      <c r="C75" s="173"/>
      <c r="D75" s="103"/>
      <c r="E75" s="104"/>
      <c r="F75" s="174"/>
      <c r="G75" s="101"/>
      <c r="H75" s="104"/>
      <c r="I75" s="105"/>
      <c r="J75" s="175"/>
      <c r="K75" s="175"/>
      <c r="L75" s="176"/>
      <c r="M75" s="99"/>
      <c r="N75" s="176"/>
      <c r="O75" s="177"/>
      <c r="P75" s="178"/>
      <c r="Q75" s="179"/>
      <c r="R75" s="144"/>
      <c r="S75" s="113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38" ht="14.25" customHeight="1">
      <c r="A76" s="101"/>
      <c r="B76" s="102"/>
      <c r="C76" s="173"/>
      <c r="D76" s="103"/>
      <c r="E76" s="104"/>
      <c r="F76" s="174"/>
      <c r="G76" s="101"/>
      <c r="H76" s="104"/>
      <c r="I76" s="105"/>
      <c r="J76" s="175"/>
      <c r="K76" s="175"/>
      <c r="L76" s="176"/>
      <c r="M76" s="99"/>
      <c r="N76" s="176"/>
      <c r="O76" s="177"/>
      <c r="P76" s="178"/>
      <c r="Q76" s="179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4.25" customHeight="1">
      <c r="A77" s="101"/>
      <c r="B77" s="102"/>
      <c r="C77" s="173"/>
      <c r="D77" s="103"/>
      <c r="E77" s="104"/>
      <c r="F77" s="175"/>
      <c r="G77" s="101"/>
      <c r="H77" s="104"/>
      <c r="I77" s="105"/>
      <c r="J77" s="175"/>
      <c r="K77" s="175"/>
      <c r="L77" s="176"/>
      <c r="M77" s="99"/>
      <c r="N77" s="176"/>
      <c r="O77" s="177"/>
      <c r="P77" s="178"/>
      <c r="Q77" s="179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4.25" customHeight="1">
      <c r="A78" s="101"/>
      <c r="B78" s="102"/>
      <c r="C78" s="173"/>
      <c r="D78" s="103"/>
      <c r="E78" s="104"/>
      <c r="F78" s="175"/>
      <c r="G78" s="101"/>
      <c r="H78" s="104"/>
      <c r="I78" s="105"/>
      <c r="J78" s="175"/>
      <c r="K78" s="175"/>
      <c r="L78" s="176"/>
      <c r="M78" s="99"/>
      <c r="N78" s="176"/>
      <c r="O78" s="177"/>
      <c r="P78" s="178"/>
      <c r="Q78" s="179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4.25" customHeight="1">
      <c r="A79" s="101"/>
      <c r="B79" s="102"/>
      <c r="C79" s="173"/>
      <c r="D79" s="103"/>
      <c r="E79" s="104"/>
      <c r="F79" s="174"/>
      <c r="G79" s="101"/>
      <c r="H79" s="104"/>
      <c r="I79" s="105"/>
      <c r="J79" s="175"/>
      <c r="K79" s="175"/>
      <c r="L79" s="176"/>
      <c r="M79" s="99"/>
      <c r="N79" s="176"/>
      <c r="O79" s="177"/>
      <c r="P79" s="178"/>
      <c r="Q79" s="179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4.25" customHeight="1">
      <c r="A80" s="101"/>
      <c r="B80" s="102"/>
      <c r="C80" s="173"/>
      <c r="D80" s="103"/>
      <c r="E80" s="104"/>
      <c r="F80" s="174"/>
      <c r="G80" s="101"/>
      <c r="H80" s="104"/>
      <c r="I80" s="105"/>
      <c r="J80" s="175"/>
      <c r="K80" s="175"/>
      <c r="L80" s="175"/>
      <c r="M80" s="175"/>
      <c r="N80" s="176"/>
      <c r="O80" s="180"/>
      <c r="P80" s="178"/>
      <c r="Q80" s="179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4.25" customHeight="1">
      <c r="A81" s="101"/>
      <c r="B81" s="102"/>
      <c r="C81" s="173"/>
      <c r="D81" s="103"/>
      <c r="E81" s="104"/>
      <c r="F81" s="175"/>
      <c r="G81" s="101"/>
      <c r="H81" s="104"/>
      <c r="I81" s="105"/>
      <c r="J81" s="175"/>
      <c r="K81" s="175"/>
      <c r="L81" s="176"/>
      <c r="M81" s="99"/>
      <c r="N81" s="176"/>
      <c r="O81" s="177"/>
      <c r="P81" s="178"/>
      <c r="Q81" s="179"/>
      <c r="R81" s="144"/>
      <c r="S81" s="113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01"/>
      <c r="B82" s="102"/>
      <c r="C82" s="173"/>
      <c r="D82" s="103"/>
      <c r="E82" s="104"/>
      <c r="F82" s="174"/>
      <c r="G82" s="101"/>
      <c r="H82" s="104"/>
      <c r="I82" s="105"/>
      <c r="J82" s="181"/>
      <c r="K82" s="181"/>
      <c r="L82" s="181"/>
      <c r="M82" s="181"/>
      <c r="N82" s="182"/>
      <c r="O82" s="177"/>
      <c r="P82" s="106"/>
      <c r="Q82" s="179"/>
      <c r="R82" s="144"/>
      <c r="S82" s="113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>
      <c r="A83" s="126"/>
      <c r="B83" s="119"/>
      <c r="C83" s="119"/>
      <c r="D83" s="119"/>
      <c r="E83" s="6"/>
      <c r="F83" s="127"/>
      <c r="G83" s="6"/>
      <c r="H83" s="6"/>
      <c r="I83" s="6"/>
      <c r="J83" s="1"/>
      <c r="K83" s="6"/>
      <c r="L83" s="6"/>
      <c r="M83" s="6"/>
      <c r="N83" s="1"/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38" ht="12.75" customHeight="1">
      <c r="A84" s="126"/>
      <c r="B84" s="119"/>
      <c r="C84" s="119"/>
      <c r="D84" s="119"/>
      <c r="E84" s="6"/>
      <c r="F84" s="127"/>
      <c r="G84" s="56"/>
      <c r="H84" s="41"/>
      <c r="I84" s="56"/>
      <c r="J84" s="6"/>
      <c r="K84" s="145"/>
      <c r="L84" s="146"/>
      <c r="M84" s="6"/>
      <c r="N84" s="109"/>
      <c r="O84" s="147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38" ht="12.75" customHeight="1">
      <c r="A85" s="56"/>
      <c r="B85" s="108"/>
      <c r="C85" s="108"/>
      <c r="D85" s="41"/>
      <c r="E85" s="56"/>
      <c r="F85" s="56"/>
      <c r="G85" s="56"/>
      <c r="H85" s="41"/>
      <c r="I85" s="56"/>
      <c r="J85" s="6"/>
      <c r="K85" s="145"/>
      <c r="L85" s="146"/>
      <c r="M85" s="6"/>
      <c r="N85" s="109"/>
      <c r="O85" s="147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41"/>
      <c r="B86" s="183" t="s">
        <v>613</v>
      </c>
      <c r="C86" s="183"/>
      <c r="D86" s="183"/>
      <c r="E86" s="183"/>
      <c r="F86" s="6"/>
      <c r="G86" s="6"/>
      <c r="H86" s="137"/>
      <c r="I86" s="6"/>
      <c r="J86" s="137"/>
      <c r="K86" s="138"/>
      <c r="L86" s="6"/>
      <c r="M86" s="6"/>
      <c r="N86" s="1"/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38.25" customHeight="1">
      <c r="A87" s="95" t="s">
        <v>16</v>
      </c>
      <c r="B87" s="96" t="s">
        <v>564</v>
      </c>
      <c r="C87" s="96"/>
      <c r="D87" s="97" t="s">
        <v>575</v>
      </c>
      <c r="E87" s="96" t="s">
        <v>576</v>
      </c>
      <c r="F87" s="96" t="s">
        <v>577</v>
      </c>
      <c r="G87" s="96" t="s">
        <v>614</v>
      </c>
      <c r="H87" s="96" t="s">
        <v>615</v>
      </c>
      <c r="I87" s="96" t="s">
        <v>580</v>
      </c>
      <c r="J87" s="184" t="s">
        <v>581</v>
      </c>
      <c r="K87" s="96" t="s">
        <v>582</v>
      </c>
      <c r="L87" s="96" t="s">
        <v>616</v>
      </c>
      <c r="M87" s="96" t="s">
        <v>585</v>
      </c>
      <c r="N87" s="97" t="s">
        <v>586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85">
        <v>1</v>
      </c>
      <c r="B88" s="186">
        <v>41579</v>
      </c>
      <c r="C88" s="186"/>
      <c r="D88" s="187" t="s">
        <v>617</v>
      </c>
      <c r="E88" s="188" t="s">
        <v>618</v>
      </c>
      <c r="F88" s="189">
        <v>82</v>
      </c>
      <c r="G88" s="188" t="s">
        <v>619</v>
      </c>
      <c r="H88" s="188">
        <v>100</v>
      </c>
      <c r="I88" s="190">
        <v>100</v>
      </c>
      <c r="J88" s="191" t="s">
        <v>620</v>
      </c>
      <c r="K88" s="192">
        <f t="shared" ref="K88:K140" si="45">H88-F88</f>
        <v>18</v>
      </c>
      <c r="L88" s="193">
        <f t="shared" ref="L88:L140" si="46">K88/F88</f>
        <v>0.21951219512195122</v>
      </c>
      <c r="M88" s="188" t="s">
        <v>587</v>
      </c>
      <c r="N88" s="194">
        <v>42657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85">
        <v>2</v>
      </c>
      <c r="B89" s="186">
        <v>41794</v>
      </c>
      <c r="C89" s="186"/>
      <c r="D89" s="187" t="s">
        <v>621</v>
      </c>
      <c r="E89" s="188" t="s">
        <v>589</v>
      </c>
      <c r="F89" s="189">
        <v>257</v>
      </c>
      <c r="G89" s="188" t="s">
        <v>619</v>
      </c>
      <c r="H89" s="188">
        <v>300</v>
      </c>
      <c r="I89" s="190">
        <v>300</v>
      </c>
      <c r="J89" s="191" t="s">
        <v>620</v>
      </c>
      <c r="K89" s="192">
        <f t="shared" si="45"/>
        <v>43</v>
      </c>
      <c r="L89" s="193">
        <f t="shared" si="46"/>
        <v>0.16731517509727625</v>
      </c>
      <c r="M89" s="188" t="s">
        <v>587</v>
      </c>
      <c r="N89" s="194">
        <v>41822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85">
        <v>3</v>
      </c>
      <c r="B90" s="186">
        <v>41828</v>
      </c>
      <c r="C90" s="186"/>
      <c r="D90" s="187" t="s">
        <v>622</v>
      </c>
      <c r="E90" s="188" t="s">
        <v>589</v>
      </c>
      <c r="F90" s="189">
        <v>393</v>
      </c>
      <c r="G90" s="188" t="s">
        <v>619</v>
      </c>
      <c r="H90" s="188">
        <v>468</v>
      </c>
      <c r="I90" s="190">
        <v>468</v>
      </c>
      <c r="J90" s="191" t="s">
        <v>620</v>
      </c>
      <c r="K90" s="192">
        <f t="shared" si="45"/>
        <v>75</v>
      </c>
      <c r="L90" s="193">
        <f t="shared" si="46"/>
        <v>0.19083969465648856</v>
      </c>
      <c r="M90" s="188" t="s">
        <v>587</v>
      </c>
      <c r="N90" s="194">
        <v>41863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85">
        <v>4</v>
      </c>
      <c r="B91" s="186">
        <v>41857</v>
      </c>
      <c r="C91" s="186"/>
      <c r="D91" s="187" t="s">
        <v>623</v>
      </c>
      <c r="E91" s="188" t="s">
        <v>589</v>
      </c>
      <c r="F91" s="189">
        <v>205</v>
      </c>
      <c r="G91" s="188" t="s">
        <v>619</v>
      </c>
      <c r="H91" s="188">
        <v>275</v>
      </c>
      <c r="I91" s="190">
        <v>250</v>
      </c>
      <c r="J91" s="191" t="s">
        <v>620</v>
      </c>
      <c r="K91" s="192">
        <f t="shared" si="45"/>
        <v>70</v>
      </c>
      <c r="L91" s="193">
        <f t="shared" si="46"/>
        <v>0.34146341463414637</v>
      </c>
      <c r="M91" s="188" t="s">
        <v>587</v>
      </c>
      <c r="N91" s="194">
        <v>41962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85">
        <v>5</v>
      </c>
      <c r="B92" s="186">
        <v>41886</v>
      </c>
      <c r="C92" s="186"/>
      <c r="D92" s="187" t="s">
        <v>624</v>
      </c>
      <c r="E92" s="188" t="s">
        <v>589</v>
      </c>
      <c r="F92" s="189">
        <v>162</v>
      </c>
      <c r="G92" s="188" t="s">
        <v>619</v>
      </c>
      <c r="H92" s="188">
        <v>190</v>
      </c>
      <c r="I92" s="190">
        <v>190</v>
      </c>
      <c r="J92" s="191" t="s">
        <v>620</v>
      </c>
      <c r="K92" s="192">
        <f t="shared" si="45"/>
        <v>28</v>
      </c>
      <c r="L92" s="193">
        <f t="shared" si="46"/>
        <v>0.1728395061728395</v>
      </c>
      <c r="M92" s="188" t="s">
        <v>587</v>
      </c>
      <c r="N92" s="194">
        <v>42006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85">
        <v>6</v>
      </c>
      <c r="B93" s="186">
        <v>41886</v>
      </c>
      <c r="C93" s="186"/>
      <c r="D93" s="187" t="s">
        <v>625</v>
      </c>
      <c r="E93" s="188" t="s">
        <v>589</v>
      </c>
      <c r="F93" s="189">
        <v>75</v>
      </c>
      <c r="G93" s="188" t="s">
        <v>619</v>
      </c>
      <c r="H93" s="188">
        <v>91.5</v>
      </c>
      <c r="I93" s="190" t="s">
        <v>626</v>
      </c>
      <c r="J93" s="191" t="s">
        <v>627</v>
      </c>
      <c r="K93" s="192">
        <f t="shared" si="45"/>
        <v>16.5</v>
      </c>
      <c r="L93" s="193">
        <f t="shared" si="46"/>
        <v>0.22</v>
      </c>
      <c r="M93" s="188" t="s">
        <v>587</v>
      </c>
      <c r="N93" s="194">
        <v>41954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85">
        <v>7</v>
      </c>
      <c r="B94" s="186">
        <v>41913</v>
      </c>
      <c r="C94" s="186"/>
      <c r="D94" s="187" t="s">
        <v>628</v>
      </c>
      <c r="E94" s="188" t="s">
        <v>589</v>
      </c>
      <c r="F94" s="189">
        <v>850</v>
      </c>
      <c r="G94" s="188" t="s">
        <v>619</v>
      </c>
      <c r="H94" s="188">
        <v>982.5</v>
      </c>
      <c r="I94" s="190">
        <v>1050</v>
      </c>
      <c r="J94" s="191" t="s">
        <v>629</v>
      </c>
      <c r="K94" s="192">
        <f t="shared" si="45"/>
        <v>132.5</v>
      </c>
      <c r="L94" s="193">
        <f t="shared" si="46"/>
        <v>0.15588235294117647</v>
      </c>
      <c r="M94" s="188" t="s">
        <v>587</v>
      </c>
      <c r="N94" s="194">
        <v>42039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85">
        <v>8</v>
      </c>
      <c r="B95" s="186">
        <v>41913</v>
      </c>
      <c r="C95" s="186"/>
      <c r="D95" s="187" t="s">
        <v>630</v>
      </c>
      <c r="E95" s="188" t="s">
        <v>589</v>
      </c>
      <c r="F95" s="189">
        <v>475</v>
      </c>
      <c r="G95" s="188" t="s">
        <v>619</v>
      </c>
      <c r="H95" s="188">
        <v>515</v>
      </c>
      <c r="I95" s="190">
        <v>600</v>
      </c>
      <c r="J95" s="191" t="s">
        <v>631</v>
      </c>
      <c r="K95" s="192">
        <f t="shared" si="45"/>
        <v>40</v>
      </c>
      <c r="L95" s="193">
        <f t="shared" si="46"/>
        <v>8.4210526315789472E-2</v>
      </c>
      <c r="M95" s="188" t="s">
        <v>587</v>
      </c>
      <c r="N95" s="194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85">
        <v>9</v>
      </c>
      <c r="B96" s="186">
        <v>41913</v>
      </c>
      <c r="C96" s="186"/>
      <c r="D96" s="187" t="s">
        <v>632</v>
      </c>
      <c r="E96" s="188" t="s">
        <v>589</v>
      </c>
      <c r="F96" s="189">
        <v>86</v>
      </c>
      <c r="G96" s="188" t="s">
        <v>619</v>
      </c>
      <c r="H96" s="188">
        <v>99</v>
      </c>
      <c r="I96" s="190">
        <v>140</v>
      </c>
      <c r="J96" s="191" t="s">
        <v>633</v>
      </c>
      <c r="K96" s="192">
        <f t="shared" si="45"/>
        <v>13</v>
      </c>
      <c r="L96" s="193">
        <f t="shared" si="46"/>
        <v>0.15116279069767441</v>
      </c>
      <c r="M96" s="188" t="s">
        <v>587</v>
      </c>
      <c r="N96" s="194">
        <v>41939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10</v>
      </c>
      <c r="B97" s="186">
        <v>41926</v>
      </c>
      <c r="C97" s="186"/>
      <c r="D97" s="187" t="s">
        <v>634</v>
      </c>
      <c r="E97" s="188" t="s">
        <v>589</v>
      </c>
      <c r="F97" s="189">
        <v>496.6</v>
      </c>
      <c r="G97" s="188" t="s">
        <v>619</v>
      </c>
      <c r="H97" s="188">
        <v>621</v>
      </c>
      <c r="I97" s="190">
        <v>580</v>
      </c>
      <c r="J97" s="191" t="s">
        <v>620</v>
      </c>
      <c r="K97" s="192">
        <f t="shared" si="45"/>
        <v>124.39999999999998</v>
      </c>
      <c r="L97" s="193">
        <f t="shared" si="46"/>
        <v>0.25050342327829234</v>
      </c>
      <c r="M97" s="188" t="s">
        <v>587</v>
      </c>
      <c r="N97" s="194">
        <v>42605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11</v>
      </c>
      <c r="B98" s="186">
        <v>41926</v>
      </c>
      <c r="C98" s="186"/>
      <c r="D98" s="187" t="s">
        <v>635</v>
      </c>
      <c r="E98" s="188" t="s">
        <v>589</v>
      </c>
      <c r="F98" s="189">
        <v>2481.9</v>
      </c>
      <c r="G98" s="188" t="s">
        <v>619</v>
      </c>
      <c r="H98" s="188">
        <v>2840</v>
      </c>
      <c r="I98" s="190">
        <v>2870</v>
      </c>
      <c r="J98" s="191" t="s">
        <v>636</v>
      </c>
      <c r="K98" s="192">
        <f t="shared" si="45"/>
        <v>358.09999999999991</v>
      </c>
      <c r="L98" s="193">
        <f t="shared" si="46"/>
        <v>0.14428462065353154</v>
      </c>
      <c r="M98" s="188" t="s">
        <v>587</v>
      </c>
      <c r="N98" s="194">
        <v>42017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12</v>
      </c>
      <c r="B99" s="186">
        <v>41928</v>
      </c>
      <c r="C99" s="186"/>
      <c r="D99" s="187" t="s">
        <v>637</v>
      </c>
      <c r="E99" s="188" t="s">
        <v>589</v>
      </c>
      <c r="F99" s="189">
        <v>84.5</v>
      </c>
      <c r="G99" s="188" t="s">
        <v>619</v>
      </c>
      <c r="H99" s="188">
        <v>93</v>
      </c>
      <c r="I99" s="190">
        <v>110</v>
      </c>
      <c r="J99" s="191" t="s">
        <v>638</v>
      </c>
      <c r="K99" s="192">
        <f t="shared" si="45"/>
        <v>8.5</v>
      </c>
      <c r="L99" s="193">
        <f t="shared" si="46"/>
        <v>0.10059171597633136</v>
      </c>
      <c r="M99" s="188" t="s">
        <v>587</v>
      </c>
      <c r="N99" s="194">
        <v>41939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13</v>
      </c>
      <c r="B100" s="186">
        <v>41928</v>
      </c>
      <c r="C100" s="186"/>
      <c r="D100" s="187" t="s">
        <v>639</v>
      </c>
      <c r="E100" s="188" t="s">
        <v>589</v>
      </c>
      <c r="F100" s="189">
        <v>401</v>
      </c>
      <c r="G100" s="188" t="s">
        <v>619</v>
      </c>
      <c r="H100" s="188">
        <v>428</v>
      </c>
      <c r="I100" s="190">
        <v>450</v>
      </c>
      <c r="J100" s="191" t="s">
        <v>640</v>
      </c>
      <c r="K100" s="192">
        <f t="shared" si="45"/>
        <v>27</v>
      </c>
      <c r="L100" s="193">
        <f t="shared" si="46"/>
        <v>6.7331670822942641E-2</v>
      </c>
      <c r="M100" s="188" t="s">
        <v>587</v>
      </c>
      <c r="N100" s="194">
        <v>42020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14</v>
      </c>
      <c r="B101" s="186">
        <v>41928</v>
      </c>
      <c r="C101" s="186"/>
      <c r="D101" s="187" t="s">
        <v>641</v>
      </c>
      <c r="E101" s="188" t="s">
        <v>589</v>
      </c>
      <c r="F101" s="189">
        <v>101</v>
      </c>
      <c r="G101" s="188" t="s">
        <v>619</v>
      </c>
      <c r="H101" s="188">
        <v>112</v>
      </c>
      <c r="I101" s="190">
        <v>120</v>
      </c>
      <c r="J101" s="191" t="s">
        <v>642</v>
      </c>
      <c r="K101" s="192">
        <f t="shared" si="45"/>
        <v>11</v>
      </c>
      <c r="L101" s="193">
        <f t="shared" si="46"/>
        <v>0.10891089108910891</v>
      </c>
      <c r="M101" s="188" t="s">
        <v>587</v>
      </c>
      <c r="N101" s="194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15</v>
      </c>
      <c r="B102" s="186">
        <v>41954</v>
      </c>
      <c r="C102" s="186"/>
      <c r="D102" s="187" t="s">
        <v>643</v>
      </c>
      <c r="E102" s="188" t="s">
        <v>589</v>
      </c>
      <c r="F102" s="189">
        <v>59</v>
      </c>
      <c r="G102" s="188" t="s">
        <v>619</v>
      </c>
      <c r="H102" s="188">
        <v>76</v>
      </c>
      <c r="I102" s="190">
        <v>76</v>
      </c>
      <c r="J102" s="191" t="s">
        <v>620</v>
      </c>
      <c r="K102" s="192">
        <f t="shared" si="45"/>
        <v>17</v>
      </c>
      <c r="L102" s="193">
        <f t="shared" si="46"/>
        <v>0.28813559322033899</v>
      </c>
      <c r="M102" s="188" t="s">
        <v>587</v>
      </c>
      <c r="N102" s="194">
        <v>43032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16</v>
      </c>
      <c r="B103" s="186">
        <v>41954</v>
      </c>
      <c r="C103" s="186"/>
      <c r="D103" s="187" t="s">
        <v>632</v>
      </c>
      <c r="E103" s="188" t="s">
        <v>589</v>
      </c>
      <c r="F103" s="189">
        <v>99</v>
      </c>
      <c r="G103" s="188" t="s">
        <v>619</v>
      </c>
      <c r="H103" s="188">
        <v>120</v>
      </c>
      <c r="I103" s="190">
        <v>120</v>
      </c>
      <c r="J103" s="191" t="s">
        <v>600</v>
      </c>
      <c r="K103" s="192">
        <f t="shared" si="45"/>
        <v>21</v>
      </c>
      <c r="L103" s="193">
        <f t="shared" si="46"/>
        <v>0.21212121212121213</v>
      </c>
      <c r="M103" s="188" t="s">
        <v>587</v>
      </c>
      <c r="N103" s="194">
        <v>41960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17</v>
      </c>
      <c r="B104" s="186">
        <v>41956</v>
      </c>
      <c r="C104" s="186"/>
      <c r="D104" s="187" t="s">
        <v>644</v>
      </c>
      <c r="E104" s="188" t="s">
        <v>589</v>
      </c>
      <c r="F104" s="189">
        <v>22</v>
      </c>
      <c r="G104" s="188" t="s">
        <v>619</v>
      </c>
      <c r="H104" s="188">
        <v>33.549999999999997</v>
      </c>
      <c r="I104" s="190">
        <v>32</v>
      </c>
      <c r="J104" s="191" t="s">
        <v>645</v>
      </c>
      <c r="K104" s="192">
        <f t="shared" si="45"/>
        <v>11.549999999999997</v>
      </c>
      <c r="L104" s="193">
        <f t="shared" si="46"/>
        <v>0.52499999999999991</v>
      </c>
      <c r="M104" s="188" t="s">
        <v>587</v>
      </c>
      <c r="N104" s="194">
        <v>42188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18</v>
      </c>
      <c r="B105" s="186">
        <v>41976</v>
      </c>
      <c r="C105" s="186"/>
      <c r="D105" s="187" t="s">
        <v>646</v>
      </c>
      <c r="E105" s="188" t="s">
        <v>589</v>
      </c>
      <c r="F105" s="189">
        <v>440</v>
      </c>
      <c r="G105" s="188" t="s">
        <v>619</v>
      </c>
      <c r="H105" s="188">
        <v>520</v>
      </c>
      <c r="I105" s="190">
        <v>520</v>
      </c>
      <c r="J105" s="191" t="s">
        <v>647</v>
      </c>
      <c r="K105" s="192">
        <f t="shared" si="45"/>
        <v>80</v>
      </c>
      <c r="L105" s="193">
        <f t="shared" si="46"/>
        <v>0.18181818181818182</v>
      </c>
      <c r="M105" s="188" t="s">
        <v>587</v>
      </c>
      <c r="N105" s="194">
        <v>42208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19</v>
      </c>
      <c r="B106" s="186">
        <v>41976</v>
      </c>
      <c r="C106" s="186"/>
      <c r="D106" s="187" t="s">
        <v>648</v>
      </c>
      <c r="E106" s="188" t="s">
        <v>589</v>
      </c>
      <c r="F106" s="189">
        <v>360</v>
      </c>
      <c r="G106" s="188" t="s">
        <v>619</v>
      </c>
      <c r="H106" s="188">
        <v>427</v>
      </c>
      <c r="I106" s="190">
        <v>425</v>
      </c>
      <c r="J106" s="191" t="s">
        <v>649</v>
      </c>
      <c r="K106" s="192">
        <f t="shared" si="45"/>
        <v>67</v>
      </c>
      <c r="L106" s="193">
        <f t="shared" si="46"/>
        <v>0.18611111111111112</v>
      </c>
      <c r="M106" s="188" t="s">
        <v>587</v>
      </c>
      <c r="N106" s="194">
        <v>42058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20</v>
      </c>
      <c r="B107" s="186">
        <v>42012</v>
      </c>
      <c r="C107" s="186"/>
      <c r="D107" s="187" t="s">
        <v>650</v>
      </c>
      <c r="E107" s="188" t="s">
        <v>589</v>
      </c>
      <c r="F107" s="189">
        <v>360</v>
      </c>
      <c r="G107" s="188" t="s">
        <v>619</v>
      </c>
      <c r="H107" s="188">
        <v>455</v>
      </c>
      <c r="I107" s="190">
        <v>420</v>
      </c>
      <c r="J107" s="191" t="s">
        <v>651</v>
      </c>
      <c r="K107" s="192">
        <f t="shared" si="45"/>
        <v>95</v>
      </c>
      <c r="L107" s="193">
        <f t="shared" si="46"/>
        <v>0.2638888888888889</v>
      </c>
      <c r="M107" s="188" t="s">
        <v>587</v>
      </c>
      <c r="N107" s="194">
        <v>42024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21</v>
      </c>
      <c r="B108" s="186">
        <v>42012</v>
      </c>
      <c r="C108" s="186"/>
      <c r="D108" s="187" t="s">
        <v>652</v>
      </c>
      <c r="E108" s="188" t="s">
        <v>589</v>
      </c>
      <c r="F108" s="189">
        <v>130</v>
      </c>
      <c r="G108" s="188"/>
      <c r="H108" s="188">
        <v>175.5</v>
      </c>
      <c r="I108" s="190">
        <v>165</v>
      </c>
      <c r="J108" s="191" t="s">
        <v>653</v>
      </c>
      <c r="K108" s="192">
        <f t="shared" si="45"/>
        <v>45.5</v>
      </c>
      <c r="L108" s="193">
        <f t="shared" si="46"/>
        <v>0.35</v>
      </c>
      <c r="M108" s="188" t="s">
        <v>587</v>
      </c>
      <c r="N108" s="194">
        <v>43088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22</v>
      </c>
      <c r="B109" s="186">
        <v>42040</v>
      </c>
      <c r="C109" s="186"/>
      <c r="D109" s="187" t="s">
        <v>381</v>
      </c>
      <c r="E109" s="188" t="s">
        <v>618</v>
      </c>
      <c r="F109" s="189">
        <v>98</v>
      </c>
      <c r="G109" s="188"/>
      <c r="H109" s="188">
        <v>120</v>
      </c>
      <c r="I109" s="190">
        <v>120</v>
      </c>
      <c r="J109" s="191" t="s">
        <v>620</v>
      </c>
      <c r="K109" s="192">
        <f t="shared" si="45"/>
        <v>22</v>
      </c>
      <c r="L109" s="193">
        <f t="shared" si="46"/>
        <v>0.22448979591836735</v>
      </c>
      <c r="M109" s="188" t="s">
        <v>587</v>
      </c>
      <c r="N109" s="194">
        <v>42753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23</v>
      </c>
      <c r="B110" s="186">
        <v>42040</v>
      </c>
      <c r="C110" s="186"/>
      <c r="D110" s="187" t="s">
        <v>654</v>
      </c>
      <c r="E110" s="188" t="s">
        <v>618</v>
      </c>
      <c r="F110" s="189">
        <v>196</v>
      </c>
      <c r="G110" s="188"/>
      <c r="H110" s="188">
        <v>262</v>
      </c>
      <c r="I110" s="190">
        <v>255</v>
      </c>
      <c r="J110" s="191" t="s">
        <v>620</v>
      </c>
      <c r="K110" s="192">
        <f t="shared" si="45"/>
        <v>66</v>
      </c>
      <c r="L110" s="193">
        <f t="shared" si="46"/>
        <v>0.33673469387755101</v>
      </c>
      <c r="M110" s="188" t="s">
        <v>587</v>
      </c>
      <c r="N110" s="194">
        <v>42599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95">
        <v>24</v>
      </c>
      <c r="B111" s="196">
        <v>42067</v>
      </c>
      <c r="C111" s="196"/>
      <c r="D111" s="197" t="s">
        <v>380</v>
      </c>
      <c r="E111" s="198" t="s">
        <v>618</v>
      </c>
      <c r="F111" s="199">
        <v>235</v>
      </c>
      <c r="G111" s="199"/>
      <c r="H111" s="200">
        <v>77</v>
      </c>
      <c r="I111" s="200" t="s">
        <v>655</v>
      </c>
      <c r="J111" s="201" t="s">
        <v>656</v>
      </c>
      <c r="K111" s="202">
        <f t="shared" si="45"/>
        <v>-158</v>
      </c>
      <c r="L111" s="203">
        <f t="shared" si="46"/>
        <v>-0.67234042553191486</v>
      </c>
      <c r="M111" s="199" t="s">
        <v>599</v>
      </c>
      <c r="N111" s="196">
        <v>43522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25</v>
      </c>
      <c r="B112" s="186">
        <v>42067</v>
      </c>
      <c r="C112" s="186"/>
      <c r="D112" s="187" t="s">
        <v>657</v>
      </c>
      <c r="E112" s="188" t="s">
        <v>618</v>
      </c>
      <c r="F112" s="189">
        <v>185</v>
      </c>
      <c r="G112" s="188"/>
      <c r="H112" s="188">
        <v>224</v>
      </c>
      <c r="I112" s="190" t="s">
        <v>658</v>
      </c>
      <c r="J112" s="191" t="s">
        <v>620</v>
      </c>
      <c r="K112" s="192">
        <f t="shared" si="45"/>
        <v>39</v>
      </c>
      <c r="L112" s="193">
        <f t="shared" si="46"/>
        <v>0.21081081081081082</v>
      </c>
      <c r="M112" s="188" t="s">
        <v>587</v>
      </c>
      <c r="N112" s="194">
        <v>42647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5">
        <v>26</v>
      </c>
      <c r="B113" s="196">
        <v>42090</v>
      </c>
      <c r="C113" s="196"/>
      <c r="D113" s="204" t="s">
        <v>659</v>
      </c>
      <c r="E113" s="199" t="s">
        <v>618</v>
      </c>
      <c r="F113" s="199">
        <v>49.5</v>
      </c>
      <c r="G113" s="200"/>
      <c r="H113" s="200">
        <v>15.85</v>
      </c>
      <c r="I113" s="200">
        <v>67</v>
      </c>
      <c r="J113" s="201" t="s">
        <v>660</v>
      </c>
      <c r="K113" s="200">
        <f t="shared" si="45"/>
        <v>-33.65</v>
      </c>
      <c r="L113" s="205">
        <f t="shared" si="46"/>
        <v>-0.67979797979797973</v>
      </c>
      <c r="M113" s="199" t="s">
        <v>599</v>
      </c>
      <c r="N113" s="206">
        <v>43627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27</v>
      </c>
      <c r="B114" s="186">
        <v>42093</v>
      </c>
      <c r="C114" s="186"/>
      <c r="D114" s="187" t="s">
        <v>661</v>
      </c>
      <c r="E114" s="188" t="s">
        <v>618</v>
      </c>
      <c r="F114" s="189">
        <v>183.5</v>
      </c>
      <c r="G114" s="188"/>
      <c r="H114" s="188">
        <v>219</v>
      </c>
      <c r="I114" s="190">
        <v>218</v>
      </c>
      <c r="J114" s="191" t="s">
        <v>662</v>
      </c>
      <c r="K114" s="192">
        <f t="shared" si="45"/>
        <v>35.5</v>
      </c>
      <c r="L114" s="193">
        <f t="shared" si="46"/>
        <v>0.19346049046321526</v>
      </c>
      <c r="M114" s="188" t="s">
        <v>587</v>
      </c>
      <c r="N114" s="194">
        <v>42103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28</v>
      </c>
      <c r="B115" s="186">
        <v>42114</v>
      </c>
      <c r="C115" s="186"/>
      <c r="D115" s="187" t="s">
        <v>663</v>
      </c>
      <c r="E115" s="188" t="s">
        <v>618</v>
      </c>
      <c r="F115" s="189">
        <f>(227+237)/2</f>
        <v>232</v>
      </c>
      <c r="G115" s="188"/>
      <c r="H115" s="188">
        <v>298</v>
      </c>
      <c r="I115" s="190">
        <v>298</v>
      </c>
      <c r="J115" s="191" t="s">
        <v>620</v>
      </c>
      <c r="K115" s="192">
        <f t="shared" si="45"/>
        <v>66</v>
      </c>
      <c r="L115" s="193">
        <f t="shared" si="46"/>
        <v>0.28448275862068967</v>
      </c>
      <c r="M115" s="188" t="s">
        <v>587</v>
      </c>
      <c r="N115" s="194">
        <v>42823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29</v>
      </c>
      <c r="B116" s="186">
        <v>42128</v>
      </c>
      <c r="C116" s="186"/>
      <c r="D116" s="187" t="s">
        <v>664</v>
      </c>
      <c r="E116" s="188" t="s">
        <v>589</v>
      </c>
      <c r="F116" s="189">
        <v>385</v>
      </c>
      <c r="G116" s="188"/>
      <c r="H116" s="188">
        <f>212.5+331</f>
        <v>543.5</v>
      </c>
      <c r="I116" s="190">
        <v>510</v>
      </c>
      <c r="J116" s="191" t="s">
        <v>665</v>
      </c>
      <c r="K116" s="192">
        <f t="shared" si="45"/>
        <v>158.5</v>
      </c>
      <c r="L116" s="193">
        <f t="shared" si="46"/>
        <v>0.41168831168831171</v>
      </c>
      <c r="M116" s="188" t="s">
        <v>587</v>
      </c>
      <c r="N116" s="194">
        <v>42235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30</v>
      </c>
      <c r="B117" s="186">
        <v>42128</v>
      </c>
      <c r="C117" s="186"/>
      <c r="D117" s="187" t="s">
        <v>666</v>
      </c>
      <c r="E117" s="188" t="s">
        <v>589</v>
      </c>
      <c r="F117" s="189">
        <v>115.5</v>
      </c>
      <c r="G117" s="188"/>
      <c r="H117" s="188">
        <v>146</v>
      </c>
      <c r="I117" s="190">
        <v>142</v>
      </c>
      <c r="J117" s="191" t="s">
        <v>667</v>
      </c>
      <c r="K117" s="192">
        <f t="shared" si="45"/>
        <v>30.5</v>
      </c>
      <c r="L117" s="193">
        <f t="shared" si="46"/>
        <v>0.26406926406926406</v>
      </c>
      <c r="M117" s="188" t="s">
        <v>587</v>
      </c>
      <c r="N117" s="194">
        <v>42202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31</v>
      </c>
      <c r="B118" s="186">
        <v>42151</v>
      </c>
      <c r="C118" s="186"/>
      <c r="D118" s="187" t="s">
        <v>668</v>
      </c>
      <c r="E118" s="188" t="s">
        <v>589</v>
      </c>
      <c r="F118" s="189">
        <v>237.5</v>
      </c>
      <c r="G118" s="188"/>
      <c r="H118" s="188">
        <v>279.5</v>
      </c>
      <c r="I118" s="190">
        <v>278</v>
      </c>
      <c r="J118" s="191" t="s">
        <v>620</v>
      </c>
      <c r="K118" s="192">
        <f t="shared" si="45"/>
        <v>42</v>
      </c>
      <c r="L118" s="193">
        <f t="shared" si="46"/>
        <v>0.17684210526315788</v>
      </c>
      <c r="M118" s="188" t="s">
        <v>587</v>
      </c>
      <c r="N118" s="194">
        <v>42222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32</v>
      </c>
      <c r="B119" s="186">
        <v>42174</v>
      </c>
      <c r="C119" s="186"/>
      <c r="D119" s="187" t="s">
        <v>639</v>
      </c>
      <c r="E119" s="188" t="s">
        <v>618</v>
      </c>
      <c r="F119" s="189">
        <v>340</v>
      </c>
      <c r="G119" s="188"/>
      <c r="H119" s="188">
        <v>448</v>
      </c>
      <c r="I119" s="190">
        <v>448</v>
      </c>
      <c r="J119" s="191" t="s">
        <v>620</v>
      </c>
      <c r="K119" s="192">
        <f t="shared" si="45"/>
        <v>108</v>
      </c>
      <c r="L119" s="193">
        <f t="shared" si="46"/>
        <v>0.31764705882352939</v>
      </c>
      <c r="M119" s="188" t="s">
        <v>587</v>
      </c>
      <c r="N119" s="194">
        <v>43018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33</v>
      </c>
      <c r="B120" s="186">
        <v>42191</v>
      </c>
      <c r="C120" s="186"/>
      <c r="D120" s="187" t="s">
        <v>669</v>
      </c>
      <c r="E120" s="188" t="s">
        <v>618</v>
      </c>
      <c r="F120" s="189">
        <v>390</v>
      </c>
      <c r="G120" s="188"/>
      <c r="H120" s="188">
        <v>460</v>
      </c>
      <c r="I120" s="190">
        <v>460</v>
      </c>
      <c r="J120" s="191" t="s">
        <v>620</v>
      </c>
      <c r="K120" s="192">
        <f t="shared" si="45"/>
        <v>70</v>
      </c>
      <c r="L120" s="193">
        <f t="shared" si="46"/>
        <v>0.17948717948717949</v>
      </c>
      <c r="M120" s="188" t="s">
        <v>587</v>
      </c>
      <c r="N120" s="194">
        <v>42478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5">
        <v>34</v>
      </c>
      <c r="B121" s="196">
        <v>42195</v>
      </c>
      <c r="C121" s="196"/>
      <c r="D121" s="197" t="s">
        <v>670</v>
      </c>
      <c r="E121" s="198" t="s">
        <v>618</v>
      </c>
      <c r="F121" s="199">
        <v>122.5</v>
      </c>
      <c r="G121" s="199"/>
      <c r="H121" s="200">
        <v>61</v>
      </c>
      <c r="I121" s="200">
        <v>172</v>
      </c>
      <c r="J121" s="201" t="s">
        <v>671</v>
      </c>
      <c r="K121" s="202">
        <f t="shared" si="45"/>
        <v>-61.5</v>
      </c>
      <c r="L121" s="203">
        <f t="shared" si="46"/>
        <v>-0.50204081632653064</v>
      </c>
      <c r="M121" s="199" t="s">
        <v>599</v>
      </c>
      <c r="N121" s="196">
        <v>43333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35</v>
      </c>
      <c r="B122" s="186">
        <v>42219</v>
      </c>
      <c r="C122" s="186"/>
      <c r="D122" s="187" t="s">
        <v>672</v>
      </c>
      <c r="E122" s="188" t="s">
        <v>618</v>
      </c>
      <c r="F122" s="189">
        <v>297.5</v>
      </c>
      <c r="G122" s="188"/>
      <c r="H122" s="188">
        <v>350</v>
      </c>
      <c r="I122" s="190">
        <v>360</v>
      </c>
      <c r="J122" s="191" t="s">
        <v>673</v>
      </c>
      <c r="K122" s="192">
        <f t="shared" si="45"/>
        <v>52.5</v>
      </c>
      <c r="L122" s="193">
        <f t="shared" si="46"/>
        <v>0.17647058823529413</v>
      </c>
      <c r="M122" s="188" t="s">
        <v>587</v>
      </c>
      <c r="N122" s="194">
        <v>42232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36</v>
      </c>
      <c r="B123" s="186">
        <v>42219</v>
      </c>
      <c r="C123" s="186"/>
      <c r="D123" s="187" t="s">
        <v>674</v>
      </c>
      <c r="E123" s="188" t="s">
        <v>618</v>
      </c>
      <c r="F123" s="189">
        <v>115.5</v>
      </c>
      <c r="G123" s="188"/>
      <c r="H123" s="188">
        <v>149</v>
      </c>
      <c r="I123" s="190">
        <v>140</v>
      </c>
      <c r="J123" s="191" t="s">
        <v>675</v>
      </c>
      <c r="K123" s="192">
        <f t="shared" si="45"/>
        <v>33.5</v>
      </c>
      <c r="L123" s="193">
        <f t="shared" si="46"/>
        <v>0.29004329004329005</v>
      </c>
      <c r="M123" s="188" t="s">
        <v>587</v>
      </c>
      <c r="N123" s="194">
        <v>42740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37</v>
      </c>
      <c r="B124" s="186">
        <v>42251</v>
      </c>
      <c r="C124" s="186"/>
      <c r="D124" s="187" t="s">
        <v>668</v>
      </c>
      <c r="E124" s="188" t="s">
        <v>618</v>
      </c>
      <c r="F124" s="189">
        <v>226</v>
      </c>
      <c r="G124" s="188"/>
      <c r="H124" s="188">
        <v>292</v>
      </c>
      <c r="I124" s="190">
        <v>292</v>
      </c>
      <c r="J124" s="191" t="s">
        <v>676</v>
      </c>
      <c r="K124" s="192">
        <f t="shared" si="45"/>
        <v>66</v>
      </c>
      <c r="L124" s="193">
        <f t="shared" si="46"/>
        <v>0.29203539823008851</v>
      </c>
      <c r="M124" s="188" t="s">
        <v>587</v>
      </c>
      <c r="N124" s="194">
        <v>42286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38</v>
      </c>
      <c r="B125" s="186">
        <v>42254</v>
      </c>
      <c r="C125" s="186"/>
      <c r="D125" s="187" t="s">
        <v>663</v>
      </c>
      <c r="E125" s="188" t="s">
        <v>618</v>
      </c>
      <c r="F125" s="189">
        <v>232.5</v>
      </c>
      <c r="G125" s="188"/>
      <c r="H125" s="188">
        <v>312.5</v>
      </c>
      <c r="I125" s="190">
        <v>310</v>
      </c>
      <c r="J125" s="191" t="s">
        <v>620</v>
      </c>
      <c r="K125" s="192">
        <f t="shared" si="45"/>
        <v>80</v>
      </c>
      <c r="L125" s="193">
        <f t="shared" si="46"/>
        <v>0.34408602150537637</v>
      </c>
      <c r="M125" s="188" t="s">
        <v>587</v>
      </c>
      <c r="N125" s="194">
        <v>42823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39</v>
      </c>
      <c r="B126" s="186">
        <v>42268</v>
      </c>
      <c r="C126" s="186"/>
      <c r="D126" s="187" t="s">
        <v>677</v>
      </c>
      <c r="E126" s="188" t="s">
        <v>618</v>
      </c>
      <c r="F126" s="189">
        <v>196.5</v>
      </c>
      <c r="G126" s="188"/>
      <c r="H126" s="188">
        <v>238</v>
      </c>
      <c r="I126" s="190">
        <v>238</v>
      </c>
      <c r="J126" s="191" t="s">
        <v>676</v>
      </c>
      <c r="K126" s="192">
        <f t="shared" si="45"/>
        <v>41.5</v>
      </c>
      <c r="L126" s="193">
        <f t="shared" si="46"/>
        <v>0.21119592875318066</v>
      </c>
      <c r="M126" s="188" t="s">
        <v>587</v>
      </c>
      <c r="N126" s="194">
        <v>42291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40</v>
      </c>
      <c r="B127" s="186">
        <v>42271</v>
      </c>
      <c r="C127" s="186"/>
      <c r="D127" s="187" t="s">
        <v>617</v>
      </c>
      <c r="E127" s="188" t="s">
        <v>618</v>
      </c>
      <c r="F127" s="189">
        <v>65</v>
      </c>
      <c r="G127" s="188"/>
      <c r="H127" s="188">
        <v>82</v>
      </c>
      <c r="I127" s="190">
        <v>82</v>
      </c>
      <c r="J127" s="191" t="s">
        <v>676</v>
      </c>
      <c r="K127" s="192">
        <f t="shared" si="45"/>
        <v>17</v>
      </c>
      <c r="L127" s="193">
        <f t="shared" si="46"/>
        <v>0.26153846153846155</v>
      </c>
      <c r="M127" s="188" t="s">
        <v>587</v>
      </c>
      <c r="N127" s="194">
        <v>42578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41</v>
      </c>
      <c r="B128" s="186">
        <v>42291</v>
      </c>
      <c r="C128" s="186"/>
      <c r="D128" s="187" t="s">
        <v>678</v>
      </c>
      <c r="E128" s="188" t="s">
        <v>618</v>
      </c>
      <c r="F128" s="189">
        <v>144</v>
      </c>
      <c r="G128" s="188"/>
      <c r="H128" s="188">
        <v>182.5</v>
      </c>
      <c r="I128" s="190">
        <v>181</v>
      </c>
      <c r="J128" s="191" t="s">
        <v>676</v>
      </c>
      <c r="K128" s="192">
        <f t="shared" si="45"/>
        <v>38.5</v>
      </c>
      <c r="L128" s="193">
        <f t="shared" si="46"/>
        <v>0.2673611111111111</v>
      </c>
      <c r="M128" s="188" t="s">
        <v>587</v>
      </c>
      <c r="N128" s="194">
        <v>42817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42</v>
      </c>
      <c r="B129" s="186">
        <v>42291</v>
      </c>
      <c r="C129" s="186"/>
      <c r="D129" s="187" t="s">
        <v>679</v>
      </c>
      <c r="E129" s="188" t="s">
        <v>618</v>
      </c>
      <c r="F129" s="189">
        <v>264</v>
      </c>
      <c r="G129" s="188"/>
      <c r="H129" s="188">
        <v>311</v>
      </c>
      <c r="I129" s="190">
        <v>311</v>
      </c>
      <c r="J129" s="191" t="s">
        <v>676</v>
      </c>
      <c r="K129" s="192">
        <f t="shared" si="45"/>
        <v>47</v>
      </c>
      <c r="L129" s="193">
        <f t="shared" si="46"/>
        <v>0.17803030303030304</v>
      </c>
      <c r="M129" s="188" t="s">
        <v>587</v>
      </c>
      <c r="N129" s="194">
        <v>42604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43</v>
      </c>
      <c r="B130" s="186">
        <v>42318</v>
      </c>
      <c r="C130" s="186"/>
      <c r="D130" s="187" t="s">
        <v>680</v>
      </c>
      <c r="E130" s="188" t="s">
        <v>589</v>
      </c>
      <c r="F130" s="189">
        <v>549.5</v>
      </c>
      <c r="G130" s="188"/>
      <c r="H130" s="188">
        <v>630</v>
      </c>
      <c r="I130" s="190">
        <v>630</v>
      </c>
      <c r="J130" s="191" t="s">
        <v>676</v>
      </c>
      <c r="K130" s="192">
        <f t="shared" si="45"/>
        <v>80.5</v>
      </c>
      <c r="L130" s="193">
        <f t="shared" si="46"/>
        <v>0.1464968152866242</v>
      </c>
      <c r="M130" s="188" t="s">
        <v>587</v>
      </c>
      <c r="N130" s="194">
        <v>42419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44</v>
      </c>
      <c r="B131" s="186">
        <v>42342</v>
      </c>
      <c r="C131" s="186"/>
      <c r="D131" s="187" t="s">
        <v>681</v>
      </c>
      <c r="E131" s="188" t="s">
        <v>618</v>
      </c>
      <c r="F131" s="189">
        <v>1027.5</v>
      </c>
      <c r="G131" s="188"/>
      <c r="H131" s="188">
        <v>1315</v>
      </c>
      <c r="I131" s="190">
        <v>1250</v>
      </c>
      <c r="J131" s="191" t="s">
        <v>676</v>
      </c>
      <c r="K131" s="192">
        <f t="shared" si="45"/>
        <v>287.5</v>
      </c>
      <c r="L131" s="193">
        <f t="shared" si="46"/>
        <v>0.27980535279805352</v>
      </c>
      <c r="M131" s="188" t="s">
        <v>587</v>
      </c>
      <c r="N131" s="194">
        <v>43244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45</v>
      </c>
      <c r="B132" s="186">
        <v>42367</v>
      </c>
      <c r="C132" s="186"/>
      <c r="D132" s="187" t="s">
        <v>682</v>
      </c>
      <c r="E132" s="188" t="s">
        <v>618</v>
      </c>
      <c r="F132" s="189">
        <v>465</v>
      </c>
      <c r="G132" s="188"/>
      <c r="H132" s="188">
        <v>540</v>
      </c>
      <c r="I132" s="190">
        <v>540</v>
      </c>
      <c r="J132" s="191" t="s">
        <v>676</v>
      </c>
      <c r="K132" s="192">
        <f t="shared" si="45"/>
        <v>75</v>
      </c>
      <c r="L132" s="193">
        <f t="shared" si="46"/>
        <v>0.16129032258064516</v>
      </c>
      <c r="M132" s="188" t="s">
        <v>587</v>
      </c>
      <c r="N132" s="194">
        <v>42530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46</v>
      </c>
      <c r="B133" s="186">
        <v>42380</v>
      </c>
      <c r="C133" s="186"/>
      <c r="D133" s="187" t="s">
        <v>381</v>
      </c>
      <c r="E133" s="188" t="s">
        <v>589</v>
      </c>
      <c r="F133" s="189">
        <v>81</v>
      </c>
      <c r="G133" s="188"/>
      <c r="H133" s="188">
        <v>110</v>
      </c>
      <c r="I133" s="190">
        <v>110</v>
      </c>
      <c r="J133" s="191" t="s">
        <v>676</v>
      </c>
      <c r="K133" s="192">
        <f t="shared" si="45"/>
        <v>29</v>
      </c>
      <c r="L133" s="193">
        <f t="shared" si="46"/>
        <v>0.35802469135802467</v>
      </c>
      <c r="M133" s="188" t="s">
        <v>587</v>
      </c>
      <c r="N133" s="194">
        <v>42745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47</v>
      </c>
      <c r="B134" s="186">
        <v>42382</v>
      </c>
      <c r="C134" s="186"/>
      <c r="D134" s="187" t="s">
        <v>683</v>
      </c>
      <c r="E134" s="188" t="s">
        <v>589</v>
      </c>
      <c r="F134" s="189">
        <v>417.5</v>
      </c>
      <c r="G134" s="188"/>
      <c r="H134" s="188">
        <v>547</v>
      </c>
      <c r="I134" s="190">
        <v>535</v>
      </c>
      <c r="J134" s="191" t="s">
        <v>676</v>
      </c>
      <c r="K134" s="192">
        <f t="shared" si="45"/>
        <v>129.5</v>
      </c>
      <c r="L134" s="193">
        <f t="shared" si="46"/>
        <v>0.31017964071856285</v>
      </c>
      <c r="M134" s="188" t="s">
        <v>587</v>
      </c>
      <c r="N134" s="194">
        <v>42578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48</v>
      </c>
      <c r="B135" s="186">
        <v>42408</v>
      </c>
      <c r="C135" s="186"/>
      <c r="D135" s="187" t="s">
        <v>684</v>
      </c>
      <c r="E135" s="188" t="s">
        <v>618</v>
      </c>
      <c r="F135" s="189">
        <v>650</v>
      </c>
      <c r="G135" s="188"/>
      <c r="H135" s="188">
        <v>800</v>
      </c>
      <c r="I135" s="190">
        <v>800</v>
      </c>
      <c r="J135" s="191" t="s">
        <v>676</v>
      </c>
      <c r="K135" s="192">
        <f t="shared" si="45"/>
        <v>150</v>
      </c>
      <c r="L135" s="193">
        <f t="shared" si="46"/>
        <v>0.23076923076923078</v>
      </c>
      <c r="M135" s="188" t="s">
        <v>587</v>
      </c>
      <c r="N135" s="194">
        <v>43154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49</v>
      </c>
      <c r="B136" s="186">
        <v>42433</v>
      </c>
      <c r="C136" s="186"/>
      <c r="D136" s="187" t="s">
        <v>210</v>
      </c>
      <c r="E136" s="188" t="s">
        <v>618</v>
      </c>
      <c r="F136" s="189">
        <v>437.5</v>
      </c>
      <c r="G136" s="188"/>
      <c r="H136" s="188">
        <v>504.5</v>
      </c>
      <c r="I136" s="190">
        <v>522</v>
      </c>
      <c r="J136" s="191" t="s">
        <v>685</v>
      </c>
      <c r="K136" s="192">
        <f t="shared" si="45"/>
        <v>67</v>
      </c>
      <c r="L136" s="193">
        <f t="shared" si="46"/>
        <v>0.15314285714285714</v>
      </c>
      <c r="M136" s="188" t="s">
        <v>587</v>
      </c>
      <c r="N136" s="194">
        <v>42480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50</v>
      </c>
      <c r="B137" s="186">
        <v>42438</v>
      </c>
      <c r="C137" s="186"/>
      <c r="D137" s="187" t="s">
        <v>686</v>
      </c>
      <c r="E137" s="188" t="s">
        <v>618</v>
      </c>
      <c r="F137" s="189">
        <v>189.5</v>
      </c>
      <c r="G137" s="188"/>
      <c r="H137" s="188">
        <v>218</v>
      </c>
      <c r="I137" s="190">
        <v>218</v>
      </c>
      <c r="J137" s="191" t="s">
        <v>676</v>
      </c>
      <c r="K137" s="192">
        <f t="shared" si="45"/>
        <v>28.5</v>
      </c>
      <c r="L137" s="193">
        <f t="shared" si="46"/>
        <v>0.15039577836411611</v>
      </c>
      <c r="M137" s="188" t="s">
        <v>587</v>
      </c>
      <c r="N137" s="194">
        <v>43034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5">
        <v>51</v>
      </c>
      <c r="B138" s="196">
        <v>42471</v>
      </c>
      <c r="C138" s="196"/>
      <c r="D138" s="204" t="s">
        <v>687</v>
      </c>
      <c r="E138" s="199" t="s">
        <v>618</v>
      </c>
      <c r="F138" s="199">
        <v>36.5</v>
      </c>
      <c r="G138" s="200"/>
      <c r="H138" s="200">
        <v>15.85</v>
      </c>
      <c r="I138" s="200">
        <v>60</v>
      </c>
      <c r="J138" s="201" t="s">
        <v>688</v>
      </c>
      <c r="K138" s="202">
        <f t="shared" si="45"/>
        <v>-20.65</v>
      </c>
      <c r="L138" s="203">
        <f t="shared" si="46"/>
        <v>-0.5657534246575342</v>
      </c>
      <c r="M138" s="199" t="s">
        <v>599</v>
      </c>
      <c r="N138" s="207">
        <v>43627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52</v>
      </c>
      <c r="B139" s="186">
        <v>42472</v>
      </c>
      <c r="C139" s="186"/>
      <c r="D139" s="187" t="s">
        <v>689</v>
      </c>
      <c r="E139" s="188" t="s">
        <v>618</v>
      </c>
      <c r="F139" s="189">
        <v>93</v>
      </c>
      <c r="G139" s="188"/>
      <c r="H139" s="188">
        <v>149</v>
      </c>
      <c r="I139" s="190">
        <v>140</v>
      </c>
      <c r="J139" s="191" t="s">
        <v>690</v>
      </c>
      <c r="K139" s="192">
        <f t="shared" si="45"/>
        <v>56</v>
      </c>
      <c r="L139" s="193">
        <f t="shared" si="46"/>
        <v>0.60215053763440862</v>
      </c>
      <c r="M139" s="188" t="s">
        <v>587</v>
      </c>
      <c r="N139" s="194">
        <v>42740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53</v>
      </c>
      <c r="B140" s="186">
        <v>42472</v>
      </c>
      <c r="C140" s="186"/>
      <c r="D140" s="187" t="s">
        <v>691</v>
      </c>
      <c r="E140" s="188" t="s">
        <v>618</v>
      </c>
      <c r="F140" s="189">
        <v>130</v>
      </c>
      <c r="G140" s="188"/>
      <c r="H140" s="188">
        <v>150</v>
      </c>
      <c r="I140" s="190" t="s">
        <v>692</v>
      </c>
      <c r="J140" s="191" t="s">
        <v>676</v>
      </c>
      <c r="K140" s="192">
        <f t="shared" si="45"/>
        <v>20</v>
      </c>
      <c r="L140" s="193">
        <f t="shared" si="46"/>
        <v>0.15384615384615385</v>
      </c>
      <c r="M140" s="188" t="s">
        <v>587</v>
      </c>
      <c r="N140" s="194">
        <v>42564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54</v>
      </c>
      <c r="B141" s="186">
        <v>42473</v>
      </c>
      <c r="C141" s="186"/>
      <c r="D141" s="187" t="s">
        <v>693</v>
      </c>
      <c r="E141" s="188" t="s">
        <v>618</v>
      </c>
      <c r="F141" s="189">
        <v>196</v>
      </c>
      <c r="G141" s="188"/>
      <c r="H141" s="188">
        <v>299</v>
      </c>
      <c r="I141" s="190">
        <v>299</v>
      </c>
      <c r="J141" s="191" t="s">
        <v>676</v>
      </c>
      <c r="K141" s="192">
        <v>103</v>
      </c>
      <c r="L141" s="193">
        <v>0.52551020408163296</v>
      </c>
      <c r="M141" s="188" t="s">
        <v>587</v>
      </c>
      <c r="N141" s="194">
        <v>42620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55</v>
      </c>
      <c r="B142" s="186">
        <v>42473</v>
      </c>
      <c r="C142" s="186"/>
      <c r="D142" s="187" t="s">
        <v>694</v>
      </c>
      <c r="E142" s="188" t="s">
        <v>618</v>
      </c>
      <c r="F142" s="189">
        <v>88</v>
      </c>
      <c r="G142" s="188"/>
      <c r="H142" s="188">
        <v>103</v>
      </c>
      <c r="I142" s="190">
        <v>103</v>
      </c>
      <c r="J142" s="191" t="s">
        <v>676</v>
      </c>
      <c r="K142" s="192">
        <v>15</v>
      </c>
      <c r="L142" s="193">
        <v>0.170454545454545</v>
      </c>
      <c r="M142" s="188" t="s">
        <v>587</v>
      </c>
      <c r="N142" s="194">
        <v>42530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56</v>
      </c>
      <c r="B143" s="186">
        <v>42492</v>
      </c>
      <c r="C143" s="186"/>
      <c r="D143" s="187" t="s">
        <v>695</v>
      </c>
      <c r="E143" s="188" t="s">
        <v>618</v>
      </c>
      <c r="F143" s="189">
        <v>127.5</v>
      </c>
      <c r="G143" s="188"/>
      <c r="H143" s="188">
        <v>148</v>
      </c>
      <c r="I143" s="190" t="s">
        <v>696</v>
      </c>
      <c r="J143" s="191" t="s">
        <v>676</v>
      </c>
      <c r="K143" s="192">
        <f>H143-F143</f>
        <v>20.5</v>
      </c>
      <c r="L143" s="193">
        <f>K143/F143</f>
        <v>0.16078431372549021</v>
      </c>
      <c r="M143" s="188" t="s">
        <v>587</v>
      </c>
      <c r="N143" s="194">
        <v>42564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57</v>
      </c>
      <c r="B144" s="186">
        <v>42493</v>
      </c>
      <c r="C144" s="186"/>
      <c r="D144" s="187" t="s">
        <v>697</v>
      </c>
      <c r="E144" s="188" t="s">
        <v>618</v>
      </c>
      <c r="F144" s="189">
        <v>675</v>
      </c>
      <c r="G144" s="188"/>
      <c r="H144" s="188">
        <v>815</v>
      </c>
      <c r="I144" s="190" t="s">
        <v>698</v>
      </c>
      <c r="J144" s="191" t="s">
        <v>676</v>
      </c>
      <c r="K144" s="192">
        <f>H144-F144</f>
        <v>140</v>
      </c>
      <c r="L144" s="193">
        <f>K144/F144</f>
        <v>0.2074074074074074</v>
      </c>
      <c r="M144" s="188" t="s">
        <v>587</v>
      </c>
      <c r="N144" s="194">
        <v>43154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5">
        <v>58</v>
      </c>
      <c r="B145" s="196">
        <v>42522</v>
      </c>
      <c r="C145" s="196"/>
      <c r="D145" s="197" t="s">
        <v>699</v>
      </c>
      <c r="E145" s="198" t="s">
        <v>618</v>
      </c>
      <c r="F145" s="199">
        <v>500</v>
      </c>
      <c r="G145" s="199"/>
      <c r="H145" s="200">
        <v>232.5</v>
      </c>
      <c r="I145" s="200" t="s">
        <v>700</v>
      </c>
      <c r="J145" s="201" t="s">
        <v>701</v>
      </c>
      <c r="K145" s="202">
        <f>H145-F145</f>
        <v>-267.5</v>
      </c>
      <c r="L145" s="203">
        <f>K145/F145</f>
        <v>-0.53500000000000003</v>
      </c>
      <c r="M145" s="199" t="s">
        <v>599</v>
      </c>
      <c r="N145" s="196">
        <v>43735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59</v>
      </c>
      <c r="B146" s="186">
        <v>42527</v>
      </c>
      <c r="C146" s="186"/>
      <c r="D146" s="187" t="s">
        <v>539</v>
      </c>
      <c r="E146" s="188" t="s">
        <v>618</v>
      </c>
      <c r="F146" s="189">
        <v>110</v>
      </c>
      <c r="G146" s="188"/>
      <c r="H146" s="188">
        <v>126.5</v>
      </c>
      <c r="I146" s="190">
        <v>125</v>
      </c>
      <c r="J146" s="191" t="s">
        <v>627</v>
      </c>
      <c r="K146" s="192">
        <f>H146-F146</f>
        <v>16.5</v>
      </c>
      <c r="L146" s="193">
        <f>K146/F146</f>
        <v>0.15</v>
      </c>
      <c r="M146" s="188" t="s">
        <v>587</v>
      </c>
      <c r="N146" s="194">
        <v>42552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60</v>
      </c>
      <c r="B147" s="186">
        <v>42538</v>
      </c>
      <c r="C147" s="186"/>
      <c r="D147" s="187" t="s">
        <v>702</v>
      </c>
      <c r="E147" s="188" t="s">
        <v>618</v>
      </c>
      <c r="F147" s="189">
        <v>44</v>
      </c>
      <c r="G147" s="188"/>
      <c r="H147" s="188">
        <v>69.5</v>
      </c>
      <c r="I147" s="190">
        <v>69.5</v>
      </c>
      <c r="J147" s="191" t="s">
        <v>703</v>
      </c>
      <c r="K147" s="192">
        <f>H147-F147</f>
        <v>25.5</v>
      </c>
      <c r="L147" s="193">
        <f>K147/F147</f>
        <v>0.57954545454545459</v>
      </c>
      <c r="M147" s="188" t="s">
        <v>587</v>
      </c>
      <c r="N147" s="194">
        <v>42977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61</v>
      </c>
      <c r="B148" s="186">
        <v>42549</v>
      </c>
      <c r="C148" s="186"/>
      <c r="D148" s="187" t="s">
        <v>704</v>
      </c>
      <c r="E148" s="188" t="s">
        <v>618</v>
      </c>
      <c r="F148" s="189">
        <v>262.5</v>
      </c>
      <c r="G148" s="188"/>
      <c r="H148" s="188">
        <v>340</v>
      </c>
      <c r="I148" s="190">
        <v>333</v>
      </c>
      <c r="J148" s="191" t="s">
        <v>705</v>
      </c>
      <c r="K148" s="192">
        <v>77.5</v>
      </c>
      <c r="L148" s="193">
        <v>0.29523809523809502</v>
      </c>
      <c r="M148" s="188" t="s">
        <v>587</v>
      </c>
      <c r="N148" s="194">
        <v>43017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62</v>
      </c>
      <c r="B149" s="186">
        <v>42549</v>
      </c>
      <c r="C149" s="186"/>
      <c r="D149" s="187" t="s">
        <v>706</v>
      </c>
      <c r="E149" s="188" t="s">
        <v>618</v>
      </c>
      <c r="F149" s="189">
        <v>840</v>
      </c>
      <c r="G149" s="188"/>
      <c r="H149" s="188">
        <v>1230</v>
      </c>
      <c r="I149" s="190">
        <v>1230</v>
      </c>
      <c r="J149" s="191" t="s">
        <v>676</v>
      </c>
      <c r="K149" s="192">
        <v>390</v>
      </c>
      <c r="L149" s="193">
        <v>0.46428571428571402</v>
      </c>
      <c r="M149" s="188" t="s">
        <v>587</v>
      </c>
      <c r="N149" s="194">
        <v>42649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8">
        <v>63</v>
      </c>
      <c r="B150" s="209">
        <v>42556</v>
      </c>
      <c r="C150" s="209"/>
      <c r="D150" s="210" t="s">
        <v>707</v>
      </c>
      <c r="E150" s="211" t="s">
        <v>618</v>
      </c>
      <c r="F150" s="211">
        <v>395</v>
      </c>
      <c r="G150" s="212"/>
      <c r="H150" s="212">
        <f>(468.5+342.5)/2</f>
        <v>405.5</v>
      </c>
      <c r="I150" s="212">
        <v>510</v>
      </c>
      <c r="J150" s="213" t="s">
        <v>708</v>
      </c>
      <c r="K150" s="214">
        <f t="shared" ref="K150:K156" si="47">H150-F150</f>
        <v>10.5</v>
      </c>
      <c r="L150" s="215">
        <f t="shared" ref="L150:L156" si="48">K150/F150</f>
        <v>2.6582278481012658E-2</v>
      </c>
      <c r="M150" s="211" t="s">
        <v>709</v>
      </c>
      <c r="N150" s="209">
        <v>43606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5">
        <v>64</v>
      </c>
      <c r="B151" s="196">
        <v>42584</v>
      </c>
      <c r="C151" s="196"/>
      <c r="D151" s="197" t="s">
        <v>710</v>
      </c>
      <c r="E151" s="198" t="s">
        <v>589</v>
      </c>
      <c r="F151" s="199">
        <f>169.5-12.8</f>
        <v>156.69999999999999</v>
      </c>
      <c r="G151" s="199"/>
      <c r="H151" s="200">
        <v>77</v>
      </c>
      <c r="I151" s="200" t="s">
        <v>711</v>
      </c>
      <c r="J151" s="201" t="s">
        <v>712</v>
      </c>
      <c r="K151" s="202">
        <f t="shared" si="47"/>
        <v>-79.699999999999989</v>
      </c>
      <c r="L151" s="203">
        <f t="shared" si="48"/>
        <v>-0.50861518825781749</v>
      </c>
      <c r="M151" s="199" t="s">
        <v>599</v>
      </c>
      <c r="N151" s="196">
        <v>43522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5">
        <v>65</v>
      </c>
      <c r="B152" s="196">
        <v>42586</v>
      </c>
      <c r="C152" s="196"/>
      <c r="D152" s="197" t="s">
        <v>713</v>
      </c>
      <c r="E152" s="198" t="s">
        <v>618</v>
      </c>
      <c r="F152" s="199">
        <v>400</v>
      </c>
      <c r="G152" s="199"/>
      <c r="H152" s="200">
        <v>305</v>
      </c>
      <c r="I152" s="200">
        <v>475</v>
      </c>
      <c r="J152" s="201" t="s">
        <v>714</v>
      </c>
      <c r="K152" s="202">
        <f t="shared" si="47"/>
        <v>-95</v>
      </c>
      <c r="L152" s="203">
        <f t="shared" si="48"/>
        <v>-0.23749999999999999</v>
      </c>
      <c r="M152" s="199" t="s">
        <v>599</v>
      </c>
      <c r="N152" s="196">
        <v>43606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66</v>
      </c>
      <c r="B153" s="186">
        <v>42593</v>
      </c>
      <c r="C153" s="186"/>
      <c r="D153" s="187" t="s">
        <v>715</v>
      </c>
      <c r="E153" s="188" t="s">
        <v>618</v>
      </c>
      <c r="F153" s="189">
        <v>86.5</v>
      </c>
      <c r="G153" s="188"/>
      <c r="H153" s="188">
        <v>130</v>
      </c>
      <c r="I153" s="190">
        <v>130</v>
      </c>
      <c r="J153" s="191" t="s">
        <v>716</v>
      </c>
      <c r="K153" s="192">
        <f t="shared" si="47"/>
        <v>43.5</v>
      </c>
      <c r="L153" s="193">
        <f t="shared" si="48"/>
        <v>0.50289017341040465</v>
      </c>
      <c r="M153" s="188" t="s">
        <v>587</v>
      </c>
      <c r="N153" s="194">
        <v>43091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5">
        <v>67</v>
      </c>
      <c r="B154" s="196">
        <v>42600</v>
      </c>
      <c r="C154" s="196"/>
      <c r="D154" s="197" t="s">
        <v>109</v>
      </c>
      <c r="E154" s="198" t="s">
        <v>618</v>
      </c>
      <c r="F154" s="199">
        <v>133.5</v>
      </c>
      <c r="G154" s="199"/>
      <c r="H154" s="200">
        <v>126.5</v>
      </c>
      <c r="I154" s="200">
        <v>178</v>
      </c>
      <c r="J154" s="201" t="s">
        <v>717</v>
      </c>
      <c r="K154" s="202">
        <f t="shared" si="47"/>
        <v>-7</v>
      </c>
      <c r="L154" s="203">
        <f t="shared" si="48"/>
        <v>-5.2434456928838954E-2</v>
      </c>
      <c r="M154" s="199" t="s">
        <v>599</v>
      </c>
      <c r="N154" s="196">
        <v>42615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68</v>
      </c>
      <c r="B155" s="186">
        <v>42613</v>
      </c>
      <c r="C155" s="186"/>
      <c r="D155" s="187" t="s">
        <v>718</v>
      </c>
      <c r="E155" s="188" t="s">
        <v>618</v>
      </c>
      <c r="F155" s="189">
        <v>560</v>
      </c>
      <c r="G155" s="188"/>
      <c r="H155" s="188">
        <v>725</v>
      </c>
      <c r="I155" s="190">
        <v>725</v>
      </c>
      <c r="J155" s="191" t="s">
        <v>620</v>
      </c>
      <c r="K155" s="192">
        <f t="shared" si="47"/>
        <v>165</v>
      </c>
      <c r="L155" s="193">
        <f t="shared" si="48"/>
        <v>0.29464285714285715</v>
      </c>
      <c r="M155" s="188" t="s">
        <v>587</v>
      </c>
      <c r="N155" s="194">
        <v>42456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69</v>
      </c>
      <c r="B156" s="186">
        <v>42614</v>
      </c>
      <c r="C156" s="186"/>
      <c r="D156" s="187" t="s">
        <v>719</v>
      </c>
      <c r="E156" s="188" t="s">
        <v>618</v>
      </c>
      <c r="F156" s="189">
        <v>160.5</v>
      </c>
      <c r="G156" s="188"/>
      <c r="H156" s="188">
        <v>210</v>
      </c>
      <c r="I156" s="190">
        <v>210</v>
      </c>
      <c r="J156" s="191" t="s">
        <v>620</v>
      </c>
      <c r="K156" s="192">
        <f t="shared" si="47"/>
        <v>49.5</v>
      </c>
      <c r="L156" s="193">
        <f t="shared" si="48"/>
        <v>0.30841121495327101</v>
      </c>
      <c r="M156" s="188" t="s">
        <v>587</v>
      </c>
      <c r="N156" s="194">
        <v>42871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70</v>
      </c>
      <c r="B157" s="186">
        <v>42646</v>
      </c>
      <c r="C157" s="186"/>
      <c r="D157" s="187" t="s">
        <v>395</v>
      </c>
      <c r="E157" s="188" t="s">
        <v>618</v>
      </c>
      <c r="F157" s="189">
        <v>430</v>
      </c>
      <c r="G157" s="188"/>
      <c r="H157" s="188">
        <v>596</v>
      </c>
      <c r="I157" s="190">
        <v>575</v>
      </c>
      <c r="J157" s="191" t="s">
        <v>720</v>
      </c>
      <c r="K157" s="192">
        <v>166</v>
      </c>
      <c r="L157" s="193">
        <v>0.38604651162790699</v>
      </c>
      <c r="M157" s="188" t="s">
        <v>587</v>
      </c>
      <c r="N157" s="194">
        <v>42769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71</v>
      </c>
      <c r="B158" s="186">
        <v>42657</v>
      </c>
      <c r="C158" s="186"/>
      <c r="D158" s="187" t="s">
        <v>721</v>
      </c>
      <c r="E158" s="188" t="s">
        <v>618</v>
      </c>
      <c r="F158" s="189">
        <v>280</v>
      </c>
      <c r="G158" s="188"/>
      <c r="H158" s="188">
        <v>345</v>
      </c>
      <c r="I158" s="190">
        <v>345</v>
      </c>
      <c r="J158" s="191" t="s">
        <v>620</v>
      </c>
      <c r="K158" s="192">
        <f t="shared" ref="K158:K163" si="49">H158-F158</f>
        <v>65</v>
      </c>
      <c r="L158" s="193">
        <f>K158/F158</f>
        <v>0.23214285714285715</v>
      </c>
      <c r="M158" s="188" t="s">
        <v>587</v>
      </c>
      <c r="N158" s="194">
        <v>42814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72</v>
      </c>
      <c r="B159" s="186">
        <v>42657</v>
      </c>
      <c r="C159" s="186"/>
      <c r="D159" s="187" t="s">
        <v>722</v>
      </c>
      <c r="E159" s="188" t="s">
        <v>618</v>
      </c>
      <c r="F159" s="189">
        <v>245</v>
      </c>
      <c r="G159" s="188"/>
      <c r="H159" s="188">
        <v>325.5</v>
      </c>
      <c r="I159" s="190">
        <v>330</v>
      </c>
      <c r="J159" s="191" t="s">
        <v>723</v>
      </c>
      <c r="K159" s="192">
        <f t="shared" si="49"/>
        <v>80.5</v>
      </c>
      <c r="L159" s="193">
        <f>K159/F159</f>
        <v>0.32857142857142857</v>
      </c>
      <c r="M159" s="188" t="s">
        <v>587</v>
      </c>
      <c r="N159" s="194">
        <v>42769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73</v>
      </c>
      <c r="B160" s="186">
        <v>42660</v>
      </c>
      <c r="C160" s="186"/>
      <c r="D160" s="187" t="s">
        <v>345</v>
      </c>
      <c r="E160" s="188" t="s">
        <v>618</v>
      </c>
      <c r="F160" s="189">
        <v>125</v>
      </c>
      <c r="G160" s="188"/>
      <c r="H160" s="188">
        <v>160</v>
      </c>
      <c r="I160" s="190">
        <v>160</v>
      </c>
      <c r="J160" s="191" t="s">
        <v>676</v>
      </c>
      <c r="K160" s="192">
        <f t="shared" si="49"/>
        <v>35</v>
      </c>
      <c r="L160" s="193">
        <v>0.28000000000000003</v>
      </c>
      <c r="M160" s="188" t="s">
        <v>587</v>
      </c>
      <c r="N160" s="194">
        <v>42803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74</v>
      </c>
      <c r="B161" s="186">
        <v>42660</v>
      </c>
      <c r="C161" s="186"/>
      <c r="D161" s="187" t="s">
        <v>468</v>
      </c>
      <c r="E161" s="188" t="s">
        <v>618</v>
      </c>
      <c r="F161" s="189">
        <v>114</v>
      </c>
      <c r="G161" s="188"/>
      <c r="H161" s="188">
        <v>145</v>
      </c>
      <c r="I161" s="190">
        <v>145</v>
      </c>
      <c r="J161" s="191" t="s">
        <v>676</v>
      </c>
      <c r="K161" s="192">
        <f t="shared" si="49"/>
        <v>31</v>
      </c>
      <c r="L161" s="193">
        <f>K161/F161</f>
        <v>0.27192982456140352</v>
      </c>
      <c r="M161" s="188" t="s">
        <v>587</v>
      </c>
      <c r="N161" s="194">
        <v>42859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75</v>
      </c>
      <c r="B162" s="186">
        <v>42660</v>
      </c>
      <c r="C162" s="186"/>
      <c r="D162" s="187" t="s">
        <v>724</v>
      </c>
      <c r="E162" s="188" t="s">
        <v>618</v>
      </c>
      <c r="F162" s="189">
        <v>212</v>
      </c>
      <c r="G162" s="188"/>
      <c r="H162" s="188">
        <v>280</v>
      </c>
      <c r="I162" s="190">
        <v>276</v>
      </c>
      <c r="J162" s="191" t="s">
        <v>725</v>
      </c>
      <c r="K162" s="192">
        <f t="shared" si="49"/>
        <v>68</v>
      </c>
      <c r="L162" s="193">
        <f>K162/F162</f>
        <v>0.32075471698113206</v>
      </c>
      <c r="M162" s="188" t="s">
        <v>587</v>
      </c>
      <c r="N162" s="194">
        <v>42858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76</v>
      </c>
      <c r="B163" s="186">
        <v>42678</v>
      </c>
      <c r="C163" s="186"/>
      <c r="D163" s="187" t="s">
        <v>456</v>
      </c>
      <c r="E163" s="188" t="s">
        <v>618</v>
      </c>
      <c r="F163" s="189">
        <v>155</v>
      </c>
      <c r="G163" s="188"/>
      <c r="H163" s="188">
        <v>210</v>
      </c>
      <c r="I163" s="190">
        <v>210</v>
      </c>
      <c r="J163" s="191" t="s">
        <v>726</v>
      </c>
      <c r="K163" s="192">
        <f t="shared" si="49"/>
        <v>55</v>
      </c>
      <c r="L163" s="193">
        <f>K163/F163</f>
        <v>0.35483870967741937</v>
      </c>
      <c r="M163" s="188" t="s">
        <v>587</v>
      </c>
      <c r="N163" s="194">
        <v>42944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5">
        <v>77</v>
      </c>
      <c r="B164" s="196">
        <v>42710</v>
      </c>
      <c r="C164" s="196"/>
      <c r="D164" s="197" t="s">
        <v>727</v>
      </c>
      <c r="E164" s="198" t="s">
        <v>618</v>
      </c>
      <c r="F164" s="199">
        <v>150.5</v>
      </c>
      <c r="G164" s="199"/>
      <c r="H164" s="200">
        <v>72.5</v>
      </c>
      <c r="I164" s="200">
        <v>174</v>
      </c>
      <c r="J164" s="201" t="s">
        <v>728</v>
      </c>
      <c r="K164" s="202">
        <v>-78</v>
      </c>
      <c r="L164" s="203">
        <v>-0.51827242524916906</v>
      </c>
      <c r="M164" s="199" t="s">
        <v>599</v>
      </c>
      <c r="N164" s="196">
        <v>43333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78</v>
      </c>
      <c r="B165" s="186">
        <v>42712</v>
      </c>
      <c r="C165" s="186"/>
      <c r="D165" s="187" t="s">
        <v>729</v>
      </c>
      <c r="E165" s="188" t="s">
        <v>618</v>
      </c>
      <c r="F165" s="189">
        <v>380</v>
      </c>
      <c r="G165" s="188"/>
      <c r="H165" s="188">
        <v>478</v>
      </c>
      <c r="I165" s="190">
        <v>468</v>
      </c>
      <c r="J165" s="191" t="s">
        <v>676</v>
      </c>
      <c r="K165" s="192">
        <f>H165-F165</f>
        <v>98</v>
      </c>
      <c r="L165" s="193">
        <f>K165/F165</f>
        <v>0.25789473684210529</v>
      </c>
      <c r="M165" s="188" t="s">
        <v>587</v>
      </c>
      <c r="N165" s="194">
        <v>43025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79</v>
      </c>
      <c r="B166" s="186">
        <v>42734</v>
      </c>
      <c r="C166" s="186"/>
      <c r="D166" s="187" t="s">
        <v>108</v>
      </c>
      <c r="E166" s="188" t="s">
        <v>618</v>
      </c>
      <c r="F166" s="189">
        <v>305</v>
      </c>
      <c r="G166" s="188"/>
      <c r="H166" s="188">
        <v>375</v>
      </c>
      <c r="I166" s="190">
        <v>375</v>
      </c>
      <c r="J166" s="191" t="s">
        <v>676</v>
      </c>
      <c r="K166" s="192">
        <f>H166-F166</f>
        <v>70</v>
      </c>
      <c r="L166" s="193">
        <f>K166/F166</f>
        <v>0.22950819672131148</v>
      </c>
      <c r="M166" s="188" t="s">
        <v>587</v>
      </c>
      <c r="N166" s="194">
        <v>42768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80</v>
      </c>
      <c r="B167" s="186">
        <v>42739</v>
      </c>
      <c r="C167" s="186"/>
      <c r="D167" s="187" t="s">
        <v>94</v>
      </c>
      <c r="E167" s="188" t="s">
        <v>618</v>
      </c>
      <c r="F167" s="189">
        <v>99.5</v>
      </c>
      <c r="G167" s="188"/>
      <c r="H167" s="188">
        <v>158</v>
      </c>
      <c r="I167" s="190">
        <v>158</v>
      </c>
      <c r="J167" s="191" t="s">
        <v>676</v>
      </c>
      <c r="K167" s="192">
        <f>H167-F167</f>
        <v>58.5</v>
      </c>
      <c r="L167" s="193">
        <f>K167/F167</f>
        <v>0.5879396984924623</v>
      </c>
      <c r="M167" s="188" t="s">
        <v>587</v>
      </c>
      <c r="N167" s="194">
        <v>42898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81</v>
      </c>
      <c r="B168" s="186">
        <v>42739</v>
      </c>
      <c r="C168" s="186"/>
      <c r="D168" s="187" t="s">
        <v>94</v>
      </c>
      <c r="E168" s="188" t="s">
        <v>618</v>
      </c>
      <c r="F168" s="189">
        <v>99.5</v>
      </c>
      <c r="G168" s="188"/>
      <c r="H168" s="188">
        <v>158</v>
      </c>
      <c r="I168" s="190">
        <v>158</v>
      </c>
      <c r="J168" s="191" t="s">
        <v>676</v>
      </c>
      <c r="K168" s="192">
        <v>58.5</v>
      </c>
      <c r="L168" s="193">
        <v>0.58793969849246197</v>
      </c>
      <c r="M168" s="188" t="s">
        <v>587</v>
      </c>
      <c r="N168" s="194">
        <v>42898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82</v>
      </c>
      <c r="B169" s="186">
        <v>42786</v>
      </c>
      <c r="C169" s="186"/>
      <c r="D169" s="187" t="s">
        <v>185</v>
      </c>
      <c r="E169" s="188" t="s">
        <v>618</v>
      </c>
      <c r="F169" s="189">
        <v>140.5</v>
      </c>
      <c r="G169" s="188"/>
      <c r="H169" s="188">
        <v>220</v>
      </c>
      <c r="I169" s="190">
        <v>220</v>
      </c>
      <c r="J169" s="191" t="s">
        <v>676</v>
      </c>
      <c r="K169" s="192">
        <f>H169-F169</f>
        <v>79.5</v>
      </c>
      <c r="L169" s="193">
        <f>K169/F169</f>
        <v>0.5658362989323843</v>
      </c>
      <c r="M169" s="188" t="s">
        <v>587</v>
      </c>
      <c r="N169" s="194">
        <v>42864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83</v>
      </c>
      <c r="B170" s="186">
        <v>42786</v>
      </c>
      <c r="C170" s="186"/>
      <c r="D170" s="187" t="s">
        <v>730</v>
      </c>
      <c r="E170" s="188" t="s">
        <v>618</v>
      </c>
      <c r="F170" s="189">
        <v>202.5</v>
      </c>
      <c r="G170" s="188"/>
      <c r="H170" s="188">
        <v>234</v>
      </c>
      <c r="I170" s="190">
        <v>234</v>
      </c>
      <c r="J170" s="191" t="s">
        <v>676</v>
      </c>
      <c r="K170" s="192">
        <v>31.5</v>
      </c>
      <c r="L170" s="193">
        <v>0.155555555555556</v>
      </c>
      <c r="M170" s="188" t="s">
        <v>587</v>
      </c>
      <c r="N170" s="194">
        <v>42836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84</v>
      </c>
      <c r="B171" s="186">
        <v>42818</v>
      </c>
      <c r="C171" s="186"/>
      <c r="D171" s="187" t="s">
        <v>731</v>
      </c>
      <c r="E171" s="188" t="s">
        <v>618</v>
      </c>
      <c r="F171" s="189">
        <v>300.5</v>
      </c>
      <c r="G171" s="188"/>
      <c r="H171" s="188">
        <v>417.5</v>
      </c>
      <c r="I171" s="190">
        <v>420</v>
      </c>
      <c r="J171" s="191" t="s">
        <v>732</v>
      </c>
      <c r="K171" s="192">
        <f>H171-F171</f>
        <v>117</v>
      </c>
      <c r="L171" s="193">
        <f>K171/F171</f>
        <v>0.38935108153078202</v>
      </c>
      <c r="M171" s="188" t="s">
        <v>587</v>
      </c>
      <c r="N171" s="194">
        <v>43070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85</v>
      </c>
      <c r="B172" s="186">
        <v>42818</v>
      </c>
      <c r="C172" s="186"/>
      <c r="D172" s="187" t="s">
        <v>706</v>
      </c>
      <c r="E172" s="188" t="s">
        <v>618</v>
      </c>
      <c r="F172" s="189">
        <v>850</v>
      </c>
      <c r="G172" s="188"/>
      <c r="H172" s="188">
        <v>1042.5</v>
      </c>
      <c r="I172" s="190">
        <v>1023</v>
      </c>
      <c r="J172" s="191" t="s">
        <v>733</v>
      </c>
      <c r="K172" s="192">
        <v>192.5</v>
      </c>
      <c r="L172" s="193">
        <v>0.22647058823529401</v>
      </c>
      <c r="M172" s="188" t="s">
        <v>587</v>
      </c>
      <c r="N172" s="194">
        <v>42830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86</v>
      </c>
      <c r="B173" s="186">
        <v>42830</v>
      </c>
      <c r="C173" s="186"/>
      <c r="D173" s="187" t="s">
        <v>487</v>
      </c>
      <c r="E173" s="188" t="s">
        <v>618</v>
      </c>
      <c r="F173" s="189">
        <v>785</v>
      </c>
      <c r="G173" s="188"/>
      <c r="H173" s="188">
        <v>930</v>
      </c>
      <c r="I173" s="190">
        <v>920</v>
      </c>
      <c r="J173" s="191" t="s">
        <v>734</v>
      </c>
      <c r="K173" s="192">
        <f>H173-F173</f>
        <v>145</v>
      </c>
      <c r="L173" s="193">
        <f>K173/F173</f>
        <v>0.18471337579617833</v>
      </c>
      <c r="M173" s="188" t="s">
        <v>587</v>
      </c>
      <c r="N173" s="194">
        <v>42976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5">
        <v>87</v>
      </c>
      <c r="B174" s="196">
        <v>42831</v>
      </c>
      <c r="C174" s="196"/>
      <c r="D174" s="197" t="s">
        <v>735</v>
      </c>
      <c r="E174" s="198" t="s">
        <v>618</v>
      </c>
      <c r="F174" s="199">
        <v>40</v>
      </c>
      <c r="G174" s="199"/>
      <c r="H174" s="200">
        <v>13.1</v>
      </c>
      <c r="I174" s="200">
        <v>60</v>
      </c>
      <c r="J174" s="201" t="s">
        <v>736</v>
      </c>
      <c r="K174" s="202">
        <v>-26.9</v>
      </c>
      <c r="L174" s="203">
        <v>-0.67249999999999999</v>
      </c>
      <c r="M174" s="199" t="s">
        <v>599</v>
      </c>
      <c r="N174" s="196">
        <v>43138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88</v>
      </c>
      <c r="B175" s="186">
        <v>42837</v>
      </c>
      <c r="C175" s="186"/>
      <c r="D175" s="187" t="s">
        <v>93</v>
      </c>
      <c r="E175" s="188" t="s">
        <v>618</v>
      </c>
      <c r="F175" s="189">
        <v>289.5</v>
      </c>
      <c r="G175" s="188"/>
      <c r="H175" s="188">
        <v>354</v>
      </c>
      <c r="I175" s="190">
        <v>360</v>
      </c>
      <c r="J175" s="191" t="s">
        <v>737</v>
      </c>
      <c r="K175" s="192">
        <f t="shared" ref="K175:K183" si="50">H175-F175</f>
        <v>64.5</v>
      </c>
      <c r="L175" s="193">
        <f t="shared" ref="L175:L183" si="51">K175/F175</f>
        <v>0.22279792746113988</v>
      </c>
      <c r="M175" s="188" t="s">
        <v>587</v>
      </c>
      <c r="N175" s="194">
        <v>43040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89</v>
      </c>
      <c r="B176" s="186">
        <v>42845</v>
      </c>
      <c r="C176" s="186"/>
      <c r="D176" s="187" t="s">
        <v>426</v>
      </c>
      <c r="E176" s="188" t="s">
        <v>618</v>
      </c>
      <c r="F176" s="189">
        <v>700</v>
      </c>
      <c r="G176" s="188"/>
      <c r="H176" s="188">
        <v>840</v>
      </c>
      <c r="I176" s="190">
        <v>840</v>
      </c>
      <c r="J176" s="191" t="s">
        <v>738</v>
      </c>
      <c r="K176" s="192">
        <f t="shared" si="50"/>
        <v>140</v>
      </c>
      <c r="L176" s="193">
        <f t="shared" si="51"/>
        <v>0.2</v>
      </c>
      <c r="M176" s="188" t="s">
        <v>587</v>
      </c>
      <c r="N176" s="194">
        <v>42893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90</v>
      </c>
      <c r="B177" s="186">
        <v>42887</v>
      </c>
      <c r="C177" s="186"/>
      <c r="D177" s="187" t="s">
        <v>739</v>
      </c>
      <c r="E177" s="188" t="s">
        <v>618</v>
      </c>
      <c r="F177" s="189">
        <v>130</v>
      </c>
      <c r="G177" s="188"/>
      <c r="H177" s="188">
        <v>144.25</v>
      </c>
      <c r="I177" s="190">
        <v>170</v>
      </c>
      <c r="J177" s="191" t="s">
        <v>740</v>
      </c>
      <c r="K177" s="192">
        <f t="shared" si="50"/>
        <v>14.25</v>
      </c>
      <c r="L177" s="193">
        <f t="shared" si="51"/>
        <v>0.10961538461538461</v>
      </c>
      <c r="M177" s="188" t="s">
        <v>587</v>
      </c>
      <c r="N177" s="194">
        <v>43675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91</v>
      </c>
      <c r="B178" s="186">
        <v>42901</v>
      </c>
      <c r="C178" s="186"/>
      <c r="D178" s="187" t="s">
        <v>741</v>
      </c>
      <c r="E178" s="188" t="s">
        <v>618</v>
      </c>
      <c r="F178" s="189">
        <v>214.5</v>
      </c>
      <c r="G178" s="188"/>
      <c r="H178" s="188">
        <v>262</v>
      </c>
      <c r="I178" s="190">
        <v>262</v>
      </c>
      <c r="J178" s="191" t="s">
        <v>742</v>
      </c>
      <c r="K178" s="192">
        <f t="shared" si="50"/>
        <v>47.5</v>
      </c>
      <c r="L178" s="193">
        <f t="shared" si="51"/>
        <v>0.22144522144522144</v>
      </c>
      <c r="M178" s="188" t="s">
        <v>587</v>
      </c>
      <c r="N178" s="194">
        <v>42977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6">
        <v>92</v>
      </c>
      <c r="B179" s="217">
        <v>42933</v>
      </c>
      <c r="C179" s="217"/>
      <c r="D179" s="218" t="s">
        <v>743</v>
      </c>
      <c r="E179" s="219" t="s">
        <v>618</v>
      </c>
      <c r="F179" s="220">
        <v>370</v>
      </c>
      <c r="G179" s="219"/>
      <c r="H179" s="219">
        <v>447.5</v>
      </c>
      <c r="I179" s="221">
        <v>450</v>
      </c>
      <c r="J179" s="222" t="s">
        <v>676</v>
      </c>
      <c r="K179" s="192">
        <f t="shared" si="50"/>
        <v>77.5</v>
      </c>
      <c r="L179" s="223">
        <f t="shared" si="51"/>
        <v>0.20945945945945946</v>
      </c>
      <c r="M179" s="219" t="s">
        <v>587</v>
      </c>
      <c r="N179" s="224">
        <v>43035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6">
        <v>93</v>
      </c>
      <c r="B180" s="217">
        <v>42943</v>
      </c>
      <c r="C180" s="217"/>
      <c r="D180" s="218" t="s">
        <v>183</v>
      </c>
      <c r="E180" s="219" t="s">
        <v>618</v>
      </c>
      <c r="F180" s="220">
        <v>657.5</v>
      </c>
      <c r="G180" s="219"/>
      <c r="H180" s="219">
        <v>825</v>
      </c>
      <c r="I180" s="221">
        <v>820</v>
      </c>
      <c r="J180" s="222" t="s">
        <v>676</v>
      </c>
      <c r="K180" s="192">
        <f t="shared" si="50"/>
        <v>167.5</v>
      </c>
      <c r="L180" s="223">
        <f t="shared" si="51"/>
        <v>0.25475285171102663</v>
      </c>
      <c r="M180" s="219" t="s">
        <v>587</v>
      </c>
      <c r="N180" s="224">
        <v>43090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94</v>
      </c>
      <c r="B181" s="186">
        <v>42964</v>
      </c>
      <c r="C181" s="186"/>
      <c r="D181" s="187" t="s">
        <v>361</v>
      </c>
      <c r="E181" s="188" t="s">
        <v>618</v>
      </c>
      <c r="F181" s="189">
        <v>605</v>
      </c>
      <c r="G181" s="188"/>
      <c r="H181" s="188">
        <v>750</v>
      </c>
      <c r="I181" s="190">
        <v>750</v>
      </c>
      <c r="J181" s="191" t="s">
        <v>734</v>
      </c>
      <c r="K181" s="192">
        <f t="shared" si="50"/>
        <v>145</v>
      </c>
      <c r="L181" s="193">
        <f t="shared" si="51"/>
        <v>0.23966942148760331</v>
      </c>
      <c r="M181" s="188" t="s">
        <v>587</v>
      </c>
      <c r="N181" s="194">
        <v>43027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5">
        <v>95</v>
      </c>
      <c r="B182" s="196">
        <v>42979</v>
      </c>
      <c r="C182" s="196"/>
      <c r="D182" s="204" t="s">
        <v>744</v>
      </c>
      <c r="E182" s="199" t="s">
        <v>618</v>
      </c>
      <c r="F182" s="199">
        <v>255</v>
      </c>
      <c r="G182" s="200"/>
      <c r="H182" s="200">
        <v>217.25</v>
      </c>
      <c r="I182" s="200">
        <v>320</v>
      </c>
      <c r="J182" s="201" t="s">
        <v>745</v>
      </c>
      <c r="K182" s="202">
        <f t="shared" si="50"/>
        <v>-37.75</v>
      </c>
      <c r="L182" s="205">
        <f t="shared" si="51"/>
        <v>-0.14803921568627451</v>
      </c>
      <c r="M182" s="199" t="s">
        <v>599</v>
      </c>
      <c r="N182" s="196">
        <v>43661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96</v>
      </c>
      <c r="B183" s="186">
        <v>42997</v>
      </c>
      <c r="C183" s="186"/>
      <c r="D183" s="187" t="s">
        <v>746</v>
      </c>
      <c r="E183" s="188" t="s">
        <v>618</v>
      </c>
      <c r="F183" s="189">
        <v>215</v>
      </c>
      <c r="G183" s="188"/>
      <c r="H183" s="188">
        <v>258</v>
      </c>
      <c r="I183" s="190">
        <v>258</v>
      </c>
      <c r="J183" s="191" t="s">
        <v>676</v>
      </c>
      <c r="K183" s="192">
        <f t="shared" si="50"/>
        <v>43</v>
      </c>
      <c r="L183" s="193">
        <f t="shared" si="51"/>
        <v>0.2</v>
      </c>
      <c r="M183" s="188" t="s">
        <v>587</v>
      </c>
      <c r="N183" s="194">
        <v>43040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97</v>
      </c>
      <c r="B184" s="186">
        <v>42997</v>
      </c>
      <c r="C184" s="186"/>
      <c r="D184" s="187" t="s">
        <v>746</v>
      </c>
      <c r="E184" s="188" t="s">
        <v>618</v>
      </c>
      <c r="F184" s="189">
        <v>215</v>
      </c>
      <c r="G184" s="188"/>
      <c r="H184" s="188">
        <v>258</v>
      </c>
      <c r="I184" s="190">
        <v>258</v>
      </c>
      <c r="J184" s="222" t="s">
        <v>676</v>
      </c>
      <c r="K184" s="192">
        <v>43</v>
      </c>
      <c r="L184" s="193">
        <v>0.2</v>
      </c>
      <c r="M184" s="188" t="s">
        <v>587</v>
      </c>
      <c r="N184" s="194">
        <v>43040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6">
        <v>98</v>
      </c>
      <c r="B185" s="217">
        <v>42998</v>
      </c>
      <c r="C185" s="217"/>
      <c r="D185" s="218" t="s">
        <v>747</v>
      </c>
      <c r="E185" s="219" t="s">
        <v>618</v>
      </c>
      <c r="F185" s="189">
        <v>75</v>
      </c>
      <c r="G185" s="219"/>
      <c r="H185" s="219">
        <v>90</v>
      </c>
      <c r="I185" s="221">
        <v>90</v>
      </c>
      <c r="J185" s="191" t="s">
        <v>748</v>
      </c>
      <c r="K185" s="192">
        <f t="shared" ref="K185:K190" si="52">H185-F185</f>
        <v>15</v>
      </c>
      <c r="L185" s="193">
        <f t="shared" ref="L185:L190" si="53">K185/F185</f>
        <v>0.2</v>
      </c>
      <c r="M185" s="188" t="s">
        <v>587</v>
      </c>
      <c r="N185" s="194">
        <v>43019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6">
        <v>99</v>
      </c>
      <c r="B186" s="217">
        <v>43011</v>
      </c>
      <c r="C186" s="217"/>
      <c r="D186" s="218" t="s">
        <v>601</v>
      </c>
      <c r="E186" s="219" t="s">
        <v>618</v>
      </c>
      <c r="F186" s="220">
        <v>315</v>
      </c>
      <c r="G186" s="219"/>
      <c r="H186" s="219">
        <v>392</v>
      </c>
      <c r="I186" s="221">
        <v>384</v>
      </c>
      <c r="J186" s="222" t="s">
        <v>749</v>
      </c>
      <c r="K186" s="192">
        <f t="shared" si="52"/>
        <v>77</v>
      </c>
      <c r="L186" s="223">
        <f t="shared" si="53"/>
        <v>0.24444444444444444</v>
      </c>
      <c r="M186" s="219" t="s">
        <v>587</v>
      </c>
      <c r="N186" s="224">
        <v>43017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6">
        <v>100</v>
      </c>
      <c r="B187" s="217">
        <v>43013</v>
      </c>
      <c r="C187" s="217"/>
      <c r="D187" s="218" t="s">
        <v>461</v>
      </c>
      <c r="E187" s="219" t="s">
        <v>618</v>
      </c>
      <c r="F187" s="220">
        <v>145</v>
      </c>
      <c r="G187" s="219"/>
      <c r="H187" s="219">
        <v>179</v>
      </c>
      <c r="I187" s="221">
        <v>180</v>
      </c>
      <c r="J187" s="222" t="s">
        <v>750</v>
      </c>
      <c r="K187" s="192">
        <f t="shared" si="52"/>
        <v>34</v>
      </c>
      <c r="L187" s="223">
        <f t="shared" si="53"/>
        <v>0.23448275862068965</v>
      </c>
      <c r="M187" s="219" t="s">
        <v>587</v>
      </c>
      <c r="N187" s="224">
        <v>43025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6">
        <v>101</v>
      </c>
      <c r="B188" s="217">
        <v>43014</v>
      </c>
      <c r="C188" s="217"/>
      <c r="D188" s="218" t="s">
        <v>335</v>
      </c>
      <c r="E188" s="219" t="s">
        <v>618</v>
      </c>
      <c r="F188" s="220">
        <v>256</v>
      </c>
      <c r="G188" s="219"/>
      <c r="H188" s="219">
        <v>323</v>
      </c>
      <c r="I188" s="221">
        <v>320</v>
      </c>
      <c r="J188" s="222" t="s">
        <v>676</v>
      </c>
      <c r="K188" s="192">
        <f t="shared" si="52"/>
        <v>67</v>
      </c>
      <c r="L188" s="223">
        <f t="shared" si="53"/>
        <v>0.26171875</v>
      </c>
      <c r="M188" s="219" t="s">
        <v>587</v>
      </c>
      <c r="N188" s="224">
        <v>43067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6">
        <v>102</v>
      </c>
      <c r="B189" s="217">
        <v>43017</v>
      </c>
      <c r="C189" s="217"/>
      <c r="D189" s="218" t="s">
        <v>351</v>
      </c>
      <c r="E189" s="219" t="s">
        <v>618</v>
      </c>
      <c r="F189" s="220">
        <v>137.5</v>
      </c>
      <c r="G189" s="219"/>
      <c r="H189" s="219">
        <v>184</v>
      </c>
      <c r="I189" s="221">
        <v>183</v>
      </c>
      <c r="J189" s="222" t="s">
        <v>751</v>
      </c>
      <c r="K189" s="192">
        <f t="shared" si="52"/>
        <v>46.5</v>
      </c>
      <c r="L189" s="223">
        <f t="shared" si="53"/>
        <v>0.33818181818181819</v>
      </c>
      <c r="M189" s="219" t="s">
        <v>587</v>
      </c>
      <c r="N189" s="224">
        <v>43108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6">
        <v>103</v>
      </c>
      <c r="B190" s="217">
        <v>43018</v>
      </c>
      <c r="C190" s="217"/>
      <c r="D190" s="218" t="s">
        <v>752</v>
      </c>
      <c r="E190" s="219" t="s">
        <v>618</v>
      </c>
      <c r="F190" s="220">
        <v>125.5</v>
      </c>
      <c r="G190" s="219"/>
      <c r="H190" s="219">
        <v>158</v>
      </c>
      <c r="I190" s="221">
        <v>155</v>
      </c>
      <c r="J190" s="222" t="s">
        <v>753</v>
      </c>
      <c r="K190" s="192">
        <f t="shared" si="52"/>
        <v>32.5</v>
      </c>
      <c r="L190" s="223">
        <f t="shared" si="53"/>
        <v>0.25896414342629481</v>
      </c>
      <c r="M190" s="219" t="s">
        <v>587</v>
      </c>
      <c r="N190" s="224">
        <v>43067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6">
        <v>104</v>
      </c>
      <c r="B191" s="217">
        <v>43018</v>
      </c>
      <c r="C191" s="217"/>
      <c r="D191" s="218" t="s">
        <v>754</v>
      </c>
      <c r="E191" s="219" t="s">
        <v>618</v>
      </c>
      <c r="F191" s="220">
        <v>895</v>
      </c>
      <c r="G191" s="219"/>
      <c r="H191" s="219">
        <v>1122.5</v>
      </c>
      <c r="I191" s="221">
        <v>1078</v>
      </c>
      <c r="J191" s="222" t="s">
        <v>755</v>
      </c>
      <c r="K191" s="192">
        <v>227.5</v>
      </c>
      <c r="L191" s="223">
        <v>0.25418994413407803</v>
      </c>
      <c r="M191" s="219" t="s">
        <v>587</v>
      </c>
      <c r="N191" s="224">
        <v>43117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6">
        <v>105</v>
      </c>
      <c r="B192" s="217">
        <v>43020</v>
      </c>
      <c r="C192" s="217"/>
      <c r="D192" s="218" t="s">
        <v>344</v>
      </c>
      <c r="E192" s="219" t="s">
        <v>618</v>
      </c>
      <c r="F192" s="220">
        <v>525</v>
      </c>
      <c r="G192" s="219"/>
      <c r="H192" s="219">
        <v>629</v>
      </c>
      <c r="I192" s="221">
        <v>629</v>
      </c>
      <c r="J192" s="222" t="s">
        <v>676</v>
      </c>
      <c r="K192" s="192">
        <v>104</v>
      </c>
      <c r="L192" s="223">
        <v>0.19809523809523799</v>
      </c>
      <c r="M192" s="219" t="s">
        <v>587</v>
      </c>
      <c r="N192" s="224">
        <v>43119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6">
        <v>106</v>
      </c>
      <c r="B193" s="217">
        <v>43046</v>
      </c>
      <c r="C193" s="217"/>
      <c r="D193" s="218" t="s">
        <v>386</v>
      </c>
      <c r="E193" s="219" t="s">
        <v>618</v>
      </c>
      <c r="F193" s="220">
        <v>740</v>
      </c>
      <c r="G193" s="219"/>
      <c r="H193" s="219">
        <v>892.5</v>
      </c>
      <c r="I193" s="221">
        <v>900</v>
      </c>
      <c r="J193" s="222" t="s">
        <v>756</v>
      </c>
      <c r="K193" s="192">
        <f>H193-F193</f>
        <v>152.5</v>
      </c>
      <c r="L193" s="223">
        <f>K193/F193</f>
        <v>0.20608108108108109</v>
      </c>
      <c r="M193" s="219" t="s">
        <v>587</v>
      </c>
      <c r="N193" s="224">
        <v>43052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107</v>
      </c>
      <c r="B194" s="186">
        <v>43073</v>
      </c>
      <c r="C194" s="186"/>
      <c r="D194" s="187" t="s">
        <v>757</v>
      </c>
      <c r="E194" s="188" t="s">
        <v>618</v>
      </c>
      <c r="F194" s="189">
        <v>118.5</v>
      </c>
      <c r="G194" s="188"/>
      <c r="H194" s="188">
        <v>143.5</v>
      </c>
      <c r="I194" s="190">
        <v>145</v>
      </c>
      <c r="J194" s="191" t="s">
        <v>608</v>
      </c>
      <c r="K194" s="192">
        <f>H194-F194</f>
        <v>25</v>
      </c>
      <c r="L194" s="193">
        <f>K194/F194</f>
        <v>0.2109704641350211</v>
      </c>
      <c r="M194" s="188" t="s">
        <v>587</v>
      </c>
      <c r="N194" s="194">
        <v>43097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5">
        <v>108</v>
      </c>
      <c r="B195" s="196">
        <v>43090</v>
      </c>
      <c r="C195" s="196"/>
      <c r="D195" s="197" t="s">
        <v>432</v>
      </c>
      <c r="E195" s="198" t="s">
        <v>618</v>
      </c>
      <c r="F195" s="199">
        <v>715</v>
      </c>
      <c r="G195" s="199"/>
      <c r="H195" s="200">
        <v>500</v>
      </c>
      <c r="I195" s="200">
        <v>872</v>
      </c>
      <c r="J195" s="201" t="s">
        <v>758</v>
      </c>
      <c r="K195" s="202">
        <f>H195-F195</f>
        <v>-215</v>
      </c>
      <c r="L195" s="203">
        <f>K195/F195</f>
        <v>-0.30069930069930068</v>
      </c>
      <c r="M195" s="199" t="s">
        <v>599</v>
      </c>
      <c r="N195" s="196">
        <v>43670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109</v>
      </c>
      <c r="B196" s="186">
        <v>43098</v>
      </c>
      <c r="C196" s="186"/>
      <c r="D196" s="187" t="s">
        <v>601</v>
      </c>
      <c r="E196" s="188" t="s">
        <v>618</v>
      </c>
      <c r="F196" s="189">
        <v>435</v>
      </c>
      <c r="G196" s="188"/>
      <c r="H196" s="188">
        <v>542.5</v>
      </c>
      <c r="I196" s="190">
        <v>539</v>
      </c>
      <c r="J196" s="191" t="s">
        <v>676</v>
      </c>
      <c r="K196" s="192">
        <v>107.5</v>
      </c>
      <c r="L196" s="193">
        <v>0.247126436781609</v>
      </c>
      <c r="M196" s="188" t="s">
        <v>587</v>
      </c>
      <c r="N196" s="194">
        <v>43206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110</v>
      </c>
      <c r="B197" s="186">
        <v>43098</v>
      </c>
      <c r="C197" s="186"/>
      <c r="D197" s="187" t="s">
        <v>559</v>
      </c>
      <c r="E197" s="188" t="s">
        <v>618</v>
      </c>
      <c r="F197" s="189">
        <v>885</v>
      </c>
      <c r="G197" s="188"/>
      <c r="H197" s="188">
        <v>1090</v>
      </c>
      <c r="I197" s="190">
        <v>1084</v>
      </c>
      <c r="J197" s="191" t="s">
        <v>676</v>
      </c>
      <c r="K197" s="192">
        <v>205</v>
      </c>
      <c r="L197" s="193">
        <v>0.23163841807909599</v>
      </c>
      <c r="M197" s="188" t="s">
        <v>587</v>
      </c>
      <c r="N197" s="194">
        <v>43213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5">
        <v>111</v>
      </c>
      <c r="B198" s="226">
        <v>43192</v>
      </c>
      <c r="C198" s="226"/>
      <c r="D198" s="204" t="s">
        <v>759</v>
      </c>
      <c r="E198" s="199" t="s">
        <v>618</v>
      </c>
      <c r="F198" s="227">
        <v>478.5</v>
      </c>
      <c r="G198" s="199"/>
      <c r="H198" s="199">
        <v>442</v>
      </c>
      <c r="I198" s="200">
        <v>613</v>
      </c>
      <c r="J198" s="201" t="s">
        <v>760</v>
      </c>
      <c r="K198" s="202">
        <f>H198-F198</f>
        <v>-36.5</v>
      </c>
      <c r="L198" s="203">
        <f>K198/F198</f>
        <v>-7.6280041797283177E-2</v>
      </c>
      <c r="M198" s="199" t="s">
        <v>599</v>
      </c>
      <c r="N198" s="196">
        <v>43762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5">
        <v>112</v>
      </c>
      <c r="B199" s="196">
        <v>43194</v>
      </c>
      <c r="C199" s="196"/>
      <c r="D199" s="197" t="s">
        <v>761</v>
      </c>
      <c r="E199" s="198" t="s">
        <v>618</v>
      </c>
      <c r="F199" s="199">
        <f>141.5-7.3</f>
        <v>134.19999999999999</v>
      </c>
      <c r="G199" s="199"/>
      <c r="H199" s="200">
        <v>77</v>
      </c>
      <c r="I199" s="200">
        <v>180</v>
      </c>
      <c r="J199" s="201" t="s">
        <v>762</v>
      </c>
      <c r="K199" s="202">
        <f>H199-F199</f>
        <v>-57.199999999999989</v>
      </c>
      <c r="L199" s="203">
        <f>K199/F199</f>
        <v>-0.42622950819672129</v>
      </c>
      <c r="M199" s="199" t="s">
        <v>599</v>
      </c>
      <c r="N199" s="196">
        <v>43522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5">
        <v>113</v>
      </c>
      <c r="B200" s="196">
        <v>43209</v>
      </c>
      <c r="C200" s="196"/>
      <c r="D200" s="197" t="s">
        <v>763</v>
      </c>
      <c r="E200" s="198" t="s">
        <v>618</v>
      </c>
      <c r="F200" s="199">
        <v>430</v>
      </c>
      <c r="G200" s="199"/>
      <c r="H200" s="200">
        <v>220</v>
      </c>
      <c r="I200" s="200">
        <v>537</v>
      </c>
      <c r="J200" s="201" t="s">
        <v>764</v>
      </c>
      <c r="K200" s="202">
        <f>H200-F200</f>
        <v>-210</v>
      </c>
      <c r="L200" s="203">
        <f>K200/F200</f>
        <v>-0.48837209302325579</v>
      </c>
      <c r="M200" s="199" t="s">
        <v>599</v>
      </c>
      <c r="N200" s="196">
        <v>43252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6">
        <v>114</v>
      </c>
      <c r="B201" s="217">
        <v>43220</v>
      </c>
      <c r="C201" s="217"/>
      <c r="D201" s="218" t="s">
        <v>387</v>
      </c>
      <c r="E201" s="219" t="s">
        <v>618</v>
      </c>
      <c r="F201" s="219">
        <v>153.5</v>
      </c>
      <c r="G201" s="219"/>
      <c r="H201" s="219">
        <v>196</v>
      </c>
      <c r="I201" s="221">
        <v>196</v>
      </c>
      <c r="J201" s="191" t="s">
        <v>765</v>
      </c>
      <c r="K201" s="192">
        <f>H201-F201</f>
        <v>42.5</v>
      </c>
      <c r="L201" s="193">
        <f>K201/F201</f>
        <v>0.27687296416938112</v>
      </c>
      <c r="M201" s="188" t="s">
        <v>587</v>
      </c>
      <c r="N201" s="194">
        <v>43605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5">
        <v>115</v>
      </c>
      <c r="B202" s="196">
        <v>43306</v>
      </c>
      <c r="C202" s="196"/>
      <c r="D202" s="197" t="s">
        <v>735</v>
      </c>
      <c r="E202" s="198" t="s">
        <v>618</v>
      </c>
      <c r="F202" s="199">
        <v>27.5</v>
      </c>
      <c r="G202" s="199"/>
      <c r="H202" s="200">
        <v>13.1</v>
      </c>
      <c r="I202" s="200">
        <v>60</v>
      </c>
      <c r="J202" s="201" t="s">
        <v>766</v>
      </c>
      <c r="K202" s="202">
        <v>-14.4</v>
      </c>
      <c r="L202" s="203">
        <v>-0.52363636363636401</v>
      </c>
      <c r="M202" s="199" t="s">
        <v>599</v>
      </c>
      <c r="N202" s="196">
        <v>43138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5">
        <v>116</v>
      </c>
      <c r="B203" s="226">
        <v>43318</v>
      </c>
      <c r="C203" s="226"/>
      <c r="D203" s="204" t="s">
        <v>767</v>
      </c>
      <c r="E203" s="199" t="s">
        <v>618</v>
      </c>
      <c r="F203" s="199">
        <v>148.5</v>
      </c>
      <c r="G203" s="199"/>
      <c r="H203" s="199">
        <v>102</v>
      </c>
      <c r="I203" s="200">
        <v>182</v>
      </c>
      <c r="J203" s="201" t="s">
        <v>768</v>
      </c>
      <c r="K203" s="202">
        <f>H203-F203</f>
        <v>-46.5</v>
      </c>
      <c r="L203" s="203">
        <f>K203/F203</f>
        <v>-0.31313131313131315</v>
      </c>
      <c r="M203" s="199" t="s">
        <v>599</v>
      </c>
      <c r="N203" s="196">
        <v>43661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117</v>
      </c>
      <c r="B204" s="186">
        <v>43335</v>
      </c>
      <c r="C204" s="186"/>
      <c r="D204" s="187" t="s">
        <v>769</v>
      </c>
      <c r="E204" s="188" t="s">
        <v>618</v>
      </c>
      <c r="F204" s="219">
        <v>285</v>
      </c>
      <c r="G204" s="188"/>
      <c r="H204" s="188">
        <v>355</v>
      </c>
      <c r="I204" s="190">
        <v>364</v>
      </c>
      <c r="J204" s="191" t="s">
        <v>770</v>
      </c>
      <c r="K204" s="192">
        <v>70</v>
      </c>
      <c r="L204" s="193">
        <v>0.24561403508771901</v>
      </c>
      <c r="M204" s="188" t="s">
        <v>587</v>
      </c>
      <c r="N204" s="194">
        <v>43455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118</v>
      </c>
      <c r="B205" s="186">
        <v>43341</v>
      </c>
      <c r="C205" s="186"/>
      <c r="D205" s="187" t="s">
        <v>375</v>
      </c>
      <c r="E205" s="188" t="s">
        <v>618</v>
      </c>
      <c r="F205" s="219">
        <v>525</v>
      </c>
      <c r="G205" s="188"/>
      <c r="H205" s="188">
        <v>585</v>
      </c>
      <c r="I205" s="190">
        <v>635</v>
      </c>
      <c r="J205" s="191" t="s">
        <v>771</v>
      </c>
      <c r="K205" s="192">
        <f t="shared" ref="K205:K222" si="54">H205-F205</f>
        <v>60</v>
      </c>
      <c r="L205" s="193">
        <f t="shared" ref="L205:L222" si="55">K205/F205</f>
        <v>0.11428571428571428</v>
      </c>
      <c r="M205" s="188" t="s">
        <v>587</v>
      </c>
      <c r="N205" s="194">
        <v>43662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119</v>
      </c>
      <c r="B206" s="186">
        <v>43395</v>
      </c>
      <c r="C206" s="186"/>
      <c r="D206" s="187" t="s">
        <v>361</v>
      </c>
      <c r="E206" s="188" t="s">
        <v>618</v>
      </c>
      <c r="F206" s="219">
        <v>475</v>
      </c>
      <c r="G206" s="188"/>
      <c r="H206" s="188">
        <v>574</v>
      </c>
      <c r="I206" s="190">
        <v>570</v>
      </c>
      <c r="J206" s="191" t="s">
        <v>676</v>
      </c>
      <c r="K206" s="192">
        <f t="shared" si="54"/>
        <v>99</v>
      </c>
      <c r="L206" s="193">
        <f t="shared" si="55"/>
        <v>0.20842105263157895</v>
      </c>
      <c r="M206" s="188" t="s">
        <v>587</v>
      </c>
      <c r="N206" s="194">
        <v>43403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120</v>
      </c>
      <c r="B207" s="217">
        <v>43397</v>
      </c>
      <c r="C207" s="217"/>
      <c r="D207" s="218" t="s">
        <v>382</v>
      </c>
      <c r="E207" s="219" t="s">
        <v>618</v>
      </c>
      <c r="F207" s="219">
        <v>707.5</v>
      </c>
      <c r="G207" s="219"/>
      <c r="H207" s="219">
        <v>872</v>
      </c>
      <c r="I207" s="221">
        <v>872</v>
      </c>
      <c r="J207" s="222" t="s">
        <v>676</v>
      </c>
      <c r="K207" s="192">
        <f t="shared" si="54"/>
        <v>164.5</v>
      </c>
      <c r="L207" s="223">
        <f t="shared" si="55"/>
        <v>0.23250883392226149</v>
      </c>
      <c r="M207" s="219" t="s">
        <v>587</v>
      </c>
      <c r="N207" s="224">
        <v>43482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121</v>
      </c>
      <c r="B208" s="217">
        <v>43398</v>
      </c>
      <c r="C208" s="217"/>
      <c r="D208" s="218" t="s">
        <v>772</v>
      </c>
      <c r="E208" s="219" t="s">
        <v>618</v>
      </c>
      <c r="F208" s="219">
        <v>162</v>
      </c>
      <c r="G208" s="219"/>
      <c r="H208" s="219">
        <v>204</v>
      </c>
      <c r="I208" s="221">
        <v>209</v>
      </c>
      <c r="J208" s="222" t="s">
        <v>773</v>
      </c>
      <c r="K208" s="192">
        <f t="shared" si="54"/>
        <v>42</v>
      </c>
      <c r="L208" s="223">
        <f t="shared" si="55"/>
        <v>0.25925925925925924</v>
      </c>
      <c r="M208" s="219" t="s">
        <v>587</v>
      </c>
      <c r="N208" s="224">
        <v>43539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122</v>
      </c>
      <c r="B209" s="217">
        <v>43399</v>
      </c>
      <c r="C209" s="217"/>
      <c r="D209" s="218" t="s">
        <v>480</v>
      </c>
      <c r="E209" s="219" t="s">
        <v>618</v>
      </c>
      <c r="F209" s="219">
        <v>240</v>
      </c>
      <c r="G209" s="219"/>
      <c r="H209" s="219">
        <v>297</v>
      </c>
      <c r="I209" s="221">
        <v>297</v>
      </c>
      <c r="J209" s="222" t="s">
        <v>676</v>
      </c>
      <c r="K209" s="228">
        <f t="shared" si="54"/>
        <v>57</v>
      </c>
      <c r="L209" s="223">
        <f t="shared" si="55"/>
        <v>0.23749999999999999</v>
      </c>
      <c r="M209" s="219" t="s">
        <v>587</v>
      </c>
      <c r="N209" s="224">
        <v>43417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123</v>
      </c>
      <c r="B210" s="186">
        <v>43439</v>
      </c>
      <c r="C210" s="186"/>
      <c r="D210" s="187" t="s">
        <v>774</v>
      </c>
      <c r="E210" s="188" t="s">
        <v>618</v>
      </c>
      <c r="F210" s="188">
        <v>202.5</v>
      </c>
      <c r="G210" s="188"/>
      <c r="H210" s="188">
        <v>255</v>
      </c>
      <c r="I210" s="190">
        <v>252</v>
      </c>
      <c r="J210" s="191" t="s">
        <v>676</v>
      </c>
      <c r="K210" s="192">
        <f t="shared" si="54"/>
        <v>52.5</v>
      </c>
      <c r="L210" s="193">
        <f t="shared" si="55"/>
        <v>0.25925925925925924</v>
      </c>
      <c r="M210" s="188" t="s">
        <v>587</v>
      </c>
      <c r="N210" s="194">
        <v>43542</v>
      </c>
      <c r="O210" s="1"/>
      <c r="P210" s="1"/>
      <c r="Q210" s="1"/>
      <c r="R210" s="6" t="s">
        <v>775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6">
        <v>124</v>
      </c>
      <c r="B211" s="217">
        <v>43465</v>
      </c>
      <c r="C211" s="186"/>
      <c r="D211" s="218" t="s">
        <v>414</v>
      </c>
      <c r="E211" s="219" t="s">
        <v>618</v>
      </c>
      <c r="F211" s="219">
        <v>710</v>
      </c>
      <c r="G211" s="219"/>
      <c r="H211" s="219">
        <v>866</v>
      </c>
      <c r="I211" s="221">
        <v>866</v>
      </c>
      <c r="J211" s="222" t="s">
        <v>676</v>
      </c>
      <c r="K211" s="192">
        <f t="shared" si="54"/>
        <v>156</v>
      </c>
      <c r="L211" s="193">
        <f t="shared" si="55"/>
        <v>0.21971830985915494</v>
      </c>
      <c r="M211" s="188" t="s">
        <v>587</v>
      </c>
      <c r="N211" s="194">
        <v>43553</v>
      </c>
      <c r="O211" s="1"/>
      <c r="P211" s="1"/>
      <c r="Q211" s="1"/>
      <c r="R211" s="6" t="s">
        <v>775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125</v>
      </c>
      <c r="B212" s="217">
        <v>43522</v>
      </c>
      <c r="C212" s="217"/>
      <c r="D212" s="218" t="s">
        <v>152</v>
      </c>
      <c r="E212" s="219" t="s">
        <v>618</v>
      </c>
      <c r="F212" s="219">
        <v>337.25</v>
      </c>
      <c r="G212" s="219"/>
      <c r="H212" s="219">
        <v>398.5</v>
      </c>
      <c r="I212" s="221">
        <v>411</v>
      </c>
      <c r="J212" s="191" t="s">
        <v>776</v>
      </c>
      <c r="K212" s="192">
        <f t="shared" si="54"/>
        <v>61.25</v>
      </c>
      <c r="L212" s="193">
        <f t="shared" si="55"/>
        <v>0.1816160118606375</v>
      </c>
      <c r="M212" s="188" t="s">
        <v>587</v>
      </c>
      <c r="N212" s="194">
        <v>43760</v>
      </c>
      <c r="O212" s="1"/>
      <c r="P212" s="1"/>
      <c r="Q212" s="1"/>
      <c r="R212" s="6" t="s">
        <v>775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9">
        <v>126</v>
      </c>
      <c r="B213" s="230">
        <v>43559</v>
      </c>
      <c r="C213" s="230"/>
      <c r="D213" s="231" t="s">
        <v>777</v>
      </c>
      <c r="E213" s="232" t="s">
        <v>618</v>
      </c>
      <c r="F213" s="232">
        <v>130</v>
      </c>
      <c r="G213" s="232"/>
      <c r="H213" s="232">
        <v>65</v>
      </c>
      <c r="I213" s="233">
        <v>158</v>
      </c>
      <c r="J213" s="201" t="s">
        <v>778</v>
      </c>
      <c r="K213" s="202">
        <f t="shared" si="54"/>
        <v>-65</v>
      </c>
      <c r="L213" s="203">
        <f t="shared" si="55"/>
        <v>-0.5</v>
      </c>
      <c r="M213" s="199" t="s">
        <v>599</v>
      </c>
      <c r="N213" s="196">
        <v>43726</v>
      </c>
      <c r="O213" s="1"/>
      <c r="P213" s="1"/>
      <c r="Q213" s="1"/>
      <c r="R213" s="6" t="s">
        <v>779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127</v>
      </c>
      <c r="B214" s="217">
        <v>43017</v>
      </c>
      <c r="C214" s="217"/>
      <c r="D214" s="218" t="s">
        <v>185</v>
      </c>
      <c r="E214" s="219" t="s">
        <v>618</v>
      </c>
      <c r="F214" s="219">
        <v>141.5</v>
      </c>
      <c r="G214" s="219"/>
      <c r="H214" s="219">
        <v>183.5</v>
      </c>
      <c r="I214" s="221">
        <v>210</v>
      </c>
      <c r="J214" s="191" t="s">
        <v>773</v>
      </c>
      <c r="K214" s="192">
        <f t="shared" si="54"/>
        <v>42</v>
      </c>
      <c r="L214" s="193">
        <f t="shared" si="55"/>
        <v>0.29681978798586572</v>
      </c>
      <c r="M214" s="188" t="s">
        <v>587</v>
      </c>
      <c r="N214" s="194">
        <v>43042</v>
      </c>
      <c r="O214" s="1"/>
      <c r="P214" s="1"/>
      <c r="Q214" s="1"/>
      <c r="R214" s="6" t="s">
        <v>779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128</v>
      </c>
      <c r="B215" s="230">
        <v>43074</v>
      </c>
      <c r="C215" s="230"/>
      <c r="D215" s="231" t="s">
        <v>780</v>
      </c>
      <c r="E215" s="232" t="s">
        <v>618</v>
      </c>
      <c r="F215" s="227">
        <v>172</v>
      </c>
      <c r="G215" s="232"/>
      <c r="H215" s="232">
        <v>155.25</v>
      </c>
      <c r="I215" s="233">
        <v>230</v>
      </c>
      <c r="J215" s="201" t="s">
        <v>781</v>
      </c>
      <c r="K215" s="202">
        <f t="shared" si="54"/>
        <v>-16.75</v>
      </c>
      <c r="L215" s="203">
        <f t="shared" si="55"/>
        <v>-9.7383720930232565E-2</v>
      </c>
      <c r="M215" s="199" t="s">
        <v>599</v>
      </c>
      <c r="N215" s="196">
        <v>43787</v>
      </c>
      <c r="O215" s="1"/>
      <c r="P215" s="1"/>
      <c r="Q215" s="1"/>
      <c r="R215" s="6" t="s">
        <v>779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129</v>
      </c>
      <c r="B216" s="217">
        <v>43398</v>
      </c>
      <c r="C216" s="217"/>
      <c r="D216" s="218" t="s">
        <v>107</v>
      </c>
      <c r="E216" s="219" t="s">
        <v>618</v>
      </c>
      <c r="F216" s="219">
        <v>698.5</v>
      </c>
      <c r="G216" s="219"/>
      <c r="H216" s="219">
        <v>890</v>
      </c>
      <c r="I216" s="221">
        <v>890</v>
      </c>
      <c r="J216" s="191" t="s">
        <v>849</v>
      </c>
      <c r="K216" s="192">
        <f t="shared" si="54"/>
        <v>191.5</v>
      </c>
      <c r="L216" s="193">
        <f t="shared" si="55"/>
        <v>0.27415891195418757</v>
      </c>
      <c r="M216" s="188" t="s">
        <v>587</v>
      </c>
      <c r="N216" s="194">
        <v>44328</v>
      </c>
      <c r="O216" s="1"/>
      <c r="P216" s="1"/>
      <c r="Q216" s="1"/>
      <c r="R216" s="6" t="s">
        <v>775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130</v>
      </c>
      <c r="B217" s="217">
        <v>42877</v>
      </c>
      <c r="C217" s="217"/>
      <c r="D217" s="218" t="s">
        <v>374</v>
      </c>
      <c r="E217" s="219" t="s">
        <v>618</v>
      </c>
      <c r="F217" s="219">
        <v>127.6</v>
      </c>
      <c r="G217" s="219"/>
      <c r="H217" s="219">
        <v>138</v>
      </c>
      <c r="I217" s="221">
        <v>190</v>
      </c>
      <c r="J217" s="191" t="s">
        <v>782</v>
      </c>
      <c r="K217" s="192">
        <f t="shared" si="54"/>
        <v>10.400000000000006</v>
      </c>
      <c r="L217" s="193">
        <f t="shared" si="55"/>
        <v>8.1504702194357417E-2</v>
      </c>
      <c r="M217" s="188" t="s">
        <v>587</v>
      </c>
      <c r="N217" s="194">
        <v>43774</v>
      </c>
      <c r="O217" s="1"/>
      <c r="P217" s="1"/>
      <c r="Q217" s="1"/>
      <c r="R217" s="6" t="s">
        <v>779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131</v>
      </c>
      <c r="B218" s="217">
        <v>43158</v>
      </c>
      <c r="C218" s="217"/>
      <c r="D218" s="218" t="s">
        <v>783</v>
      </c>
      <c r="E218" s="219" t="s">
        <v>618</v>
      </c>
      <c r="F218" s="219">
        <v>317</v>
      </c>
      <c r="G218" s="219"/>
      <c r="H218" s="219">
        <v>382.5</v>
      </c>
      <c r="I218" s="221">
        <v>398</v>
      </c>
      <c r="J218" s="191" t="s">
        <v>784</v>
      </c>
      <c r="K218" s="192">
        <f t="shared" si="54"/>
        <v>65.5</v>
      </c>
      <c r="L218" s="193">
        <f t="shared" si="55"/>
        <v>0.20662460567823343</v>
      </c>
      <c r="M218" s="188" t="s">
        <v>587</v>
      </c>
      <c r="N218" s="194">
        <v>44238</v>
      </c>
      <c r="O218" s="1"/>
      <c r="P218" s="1"/>
      <c r="Q218" s="1"/>
      <c r="R218" s="6" t="s">
        <v>779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132</v>
      </c>
      <c r="B219" s="230">
        <v>43164</v>
      </c>
      <c r="C219" s="230"/>
      <c r="D219" s="231" t="s">
        <v>144</v>
      </c>
      <c r="E219" s="232" t="s">
        <v>618</v>
      </c>
      <c r="F219" s="227">
        <f>510-14.4</f>
        <v>495.6</v>
      </c>
      <c r="G219" s="232"/>
      <c r="H219" s="232">
        <v>350</v>
      </c>
      <c r="I219" s="233">
        <v>672</v>
      </c>
      <c r="J219" s="201" t="s">
        <v>785</v>
      </c>
      <c r="K219" s="202">
        <f t="shared" si="54"/>
        <v>-145.60000000000002</v>
      </c>
      <c r="L219" s="203">
        <f t="shared" si="55"/>
        <v>-0.29378531073446329</v>
      </c>
      <c r="M219" s="199" t="s">
        <v>599</v>
      </c>
      <c r="N219" s="196">
        <v>43887</v>
      </c>
      <c r="O219" s="1"/>
      <c r="P219" s="1"/>
      <c r="Q219" s="1"/>
      <c r="R219" s="6" t="s">
        <v>775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133</v>
      </c>
      <c r="B220" s="230">
        <v>43237</v>
      </c>
      <c r="C220" s="230"/>
      <c r="D220" s="231" t="s">
        <v>472</v>
      </c>
      <c r="E220" s="232" t="s">
        <v>618</v>
      </c>
      <c r="F220" s="227">
        <v>230.3</v>
      </c>
      <c r="G220" s="232"/>
      <c r="H220" s="232">
        <v>102.5</v>
      </c>
      <c r="I220" s="233">
        <v>348</v>
      </c>
      <c r="J220" s="201" t="s">
        <v>786</v>
      </c>
      <c r="K220" s="202">
        <f t="shared" si="54"/>
        <v>-127.80000000000001</v>
      </c>
      <c r="L220" s="203">
        <f t="shared" si="55"/>
        <v>-0.55492835432045162</v>
      </c>
      <c r="M220" s="199" t="s">
        <v>599</v>
      </c>
      <c r="N220" s="196">
        <v>43896</v>
      </c>
      <c r="O220" s="1"/>
      <c r="P220" s="1"/>
      <c r="Q220" s="1"/>
      <c r="R220" s="6" t="s">
        <v>775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134</v>
      </c>
      <c r="B221" s="217">
        <v>43258</v>
      </c>
      <c r="C221" s="217"/>
      <c r="D221" s="218" t="s">
        <v>437</v>
      </c>
      <c r="E221" s="219" t="s">
        <v>618</v>
      </c>
      <c r="F221" s="219">
        <f>342.5-5.1</f>
        <v>337.4</v>
      </c>
      <c r="G221" s="219"/>
      <c r="H221" s="219">
        <v>412.5</v>
      </c>
      <c r="I221" s="221">
        <v>439</v>
      </c>
      <c r="J221" s="191" t="s">
        <v>787</v>
      </c>
      <c r="K221" s="192">
        <f t="shared" si="54"/>
        <v>75.100000000000023</v>
      </c>
      <c r="L221" s="193">
        <f t="shared" si="55"/>
        <v>0.22258446947243635</v>
      </c>
      <c r="M221" s="188" t="s">
        <v>587</v>
      </c>
      <c r="N221" s="194">
        <v>44230</v>
      </c>
      <c r="O221" s="1"/>
      <c r="P221" s="1"/>
      <c r="Q221" s="1"/>
      <c r="R221" s="6" t="s">
        <v>779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0">
        <v>135</v>
      </c>
      <c r="B222" s="209">
        <v>43285</v>
      </c>
      <c r="C222" s="209"/>
      <c r="D222" s="210" t="s">
        <v>55</v>
      </c>
      <c r="E222" s="211" t="s">
        <v>618</v>
      </c>
      <c r="F222" s="211">
        <f>127.5-5.53</f>
        <v>121.97</v>
      </c>
      <c r="G222" s="212"/>
      <c r="H222" s="212">
        <v>122.5</v>
      </c>
      <c r="I222" s="212">
        <v>170</v>
      </c>
      <c r="J222" s="213" t="s">
        <v>816</v>
      </c>
      <c r="K222" s="214">
        <f t="shared" si="54"/>
        <v>0.53000000000000114</v>
      </c>
      <c r="L222" s="215">
        <f t="shared" si="55"/>
        <v>4.3453308190538747E-3</v>
      </c>
      <c r="M222" s="211" t="s">
        <v>709</v>
      </c>
      <c r="N222" s="209">
        <v>44431</v>
      </c>
      <c r="O222" s="1"/>
      <c r="P222" s="1"/>
      <c r="Q222" s="1"/>
      <c r="R222" s="6" t="s">
        <v>775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136</v>
      </c>
      <c r="B223" s="230">
        <v>43294</v>
      </c>
      <c r="C223" s="230"/>
      <c r="D223" s="231" t="s">
        <v>363</v>
      </c>
      <c r="E223" s="232" t="s">
        <v>618</v>
      </c>
      <c r="F223" s="227">
        <v>46.5</v>
      </c>
      <c r="G223" s="232"/>
      <c r="H223" s="232">
        <v>17</v>
      </c>
      <c r="I223" s="233">
        <v>59</v>
      </c>
      <c r="J223" s="201" t="s">
        <v>788</v>
      </c>
      <c r="K223" s="202">
        <f t="shared" ref="K223:K231" si="56">H223-F223</f>
        <v>-29.5</v>
      </c>
      <c r="L223" s="203">
        <f t="shared" ref="L223:L231" si="57">K223/F223</f>
        <v>-0.63440860215053763</v>
      </c>
      <c r="M223" s="199" t="s">
        <v>599</v>
      </c>
      <c r="N223" s="196">
        <v>43887</v>
      </c>
      <c r="O223" s="1"/>
      <c r="P223" s="1"/>
      <c r="Q223" s="1"/>
      <c r="R223" s="6" t="s">
        <v>775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137</v>
      </c>
      <c r="B224" s="217">
        <v>43396</v>
      </c>
      <c r="C224" s="217"/>
      <c r="D224" s="218" t="s">
        <v>416</v>
      </c>
      <c r="E224" s="219" t="s">
        <v>618</v>
      </c>
      <c r="F224" s="219">
        <v>156.5</v>
      </c>
      <c r="G224" s="219"/>
      <c r="H224" s="219">
        <v>207.5</v>
      </c>
      <c r="I224" s="221">
        <v>191</v>
      </c>
      <c r="J224" s="191" t="s">
        <v>676</v>
      </c>
      <c r="K224" s="192">
        <f t="shared" si="56"/>
        <v>51</v>
      </c>
      <c r="L224" s="193">
        <f t="shared" si="57"/>
        <v>0.32587859424920129</v>
      </c>
      <c r="M224" s="188" t="s">
        <v>587</v>
      </c>
      <c r="N224" s="194">
        <v>44369</v>
      </c>
      <c r="O224" s="1"/>
      <c r="P224" s="1"/>
      <c r="Q224" s="1"/>
      <c r="R224" s="6" t="s">
        <v>775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138</v>
      </c>
      <c r="B225" s="217">
        <v>43439</v>
      </c>
      <c r="C225" s="217"/>
      <c r="D225" s="218" t="s">
        <v>325</v>
      </c>
      <c r="E225" s="219" t="s">
        <v>618</v>
      </c>
      <c r="F225" s="219">
        <v>259.5</v>
      </c>
      <c r="G225" s="219"/>
      <c r="H225" s="219">
        <v>320</v>
      </c>
      <c r="I225" s="221">
        <v>320</v>
      </c>
      <c r="J225" s="191" t="s">
        <v>676</v>
      </c>
      <c r="K225" s="192">
        <f t="shared" si="56"/>
        <v>60.5</v>
      </c>
      <c r="L225" s="193">
        <f t="shared" si="57"/>
        <v>0.23314065510597304</v>
      </c>
      <c r="M225" s="188" t="s">
        <v>587</v>
      </c>
      <c r="N225" s="194">
        <v>44323</v>
      </c>
      <c r="O225" s="1"/>
      <c r="P225" s="1"/>
      <c r="Q225" s="1"/>
      <c r="R225" s="6" t="s">
        <v>775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9">
        <v>139</v>
      </c>
      <c r="B226" s="230">
        <v>43439</v>
      </c>
      <c r="C226" s="230"/>
      <c r="D226" s="231" t="s">
        <v>789</v>
      </c>
      <c r="E226" s="232" t="s">
        <v>618</v>
      </c>
      <c r="F226" s="232">
        <v>715</v>
      </c>
      <c r="G226" s="232"/>
      <c r="H226" s="232">
        <v>445</v>
      </c>
      <c r="I226" s="233">
        <v>840</v>
      </c>
      <c r="J226" s="201" t="s">
        <v>790</v>
      </c>
      <c r="K226" s="202">
        <f t="shared" si="56"/>
        <v>-270</v>
      </c>
      <c r="L226" s="203">
        <f t="shared" si="57"/>
        <v>-0.3776223776223776</v>
      </c>
      <c r="M226" s="199" t="s">
        <v>599</v>
      </c>
      <c r="N226" s="196">
        <v>43800</v>
      </c>
      <c r="O226" s="1"/>
      <c r="P226" s="1"/>
      <c r="Q226" s="1"/>
      <c r="R226" s="6" t="s">
        <v>775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140</v>
      </c>
      <c r="B227" s="217">
        <v>43469</v>
      </c>
      <c r="C227" s="217"/>
      <c r="D227" s="218" t="s">
        <v>157</v>
      </c>
      <c r="E227" s="219" t="s">
        <v>618</v>
      </c>
      <c r="F227" s="219">
        <v>875</v>
      </c>
      <c r="G227" s="219"/>
      <c r="H227" s="219">
        <v>1165</v>
      </c>
      <c r="I227" s="221">
        <v>1185</v>
      </c>
      <c r="J227" s="191" t="s">
        <v>791</v>
      </c>
      <c r="K227" s="192">
        <f t="shared" si="56"/>
        <v>290</v>
      </c>
      <c r="L227" s="193">
        <f t="shared" si="57"/>
        <v>0.33142857142857141</v>
      </c>
      <c r="M227" s="188" t="s">
        <v>587</v>
      </c>
      <c r="N227" s="194">
        <v>43847</v>
      </c>
      <c r="O227" s="1"/>
      <c r="P227" s="1"/>
      <c r="Q227" s="1"/>
      <c r="R227" s="6" t="s">
        <v>775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141</v>
      </c>
      <c r="B228" s="217">
        <v>43559</v>
      </c>
      <c r="C228" s="217"/>
      <c r="D228" s="218" t="s">
        <v>341</v>
      </c>
      <c r="E228" s="219" t="s">
        <v>618</v>
      </c>
      <c r="F228" s="219">
        <f>387-14.63</f>
        <v>372.37</v>
      </c>
      <c r="G228" s="219"/>
      <c r="H228" s="219">
        <v>490</v>
      </c>
      <c r="I228" s="221">
        <v>490</v>
      </c>
      <c r="J228" s="191" t="s">
        <v>676</v>
      </c>
      <c r="K228" s="192">
        <f t="shared" si="56"/>
        <v>117.63</v>
      </c>
      <c r="L228" s="193">
        <f t="shared" si="57"/>
        <v>0.31589548030185027</v>
      </c>
      <c r="M228" s="188" t="s">
        <v>587</v>
      </c>
      <c r="N228" s="194">
        <v>43850</v>
      </c>
      <c r="O228" s="1"/>
      <c r="P228" s="1"/>
      <c r="Q228" s="1"/>
      <c r="R228" s="6" t="s">
        <v>775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142</v>
      </c>
      <c r="B229" s="230">
        <v>43578</v>
      </c>
      <c r="C229" s="230"/>
      <c r="D229" s="231" t="s">
        <v>792</v>
      </c>
      <c r="E229" s="232" t="s">
        <v>589</v>
      </c>
      <c r="F229" s="232">
        <v>220</v>
      </c>
      <c r="G229" s="232"/>
      <c r="H229" s="232">
        <v>127.5</v>
      </c>
      <c r="I229" s="233">
        <v>284</v>
      </c>
      <c r="J229" s="201" t="s">
        <v>793</v>
      </c>
      <c r="K229" s="202">
        <f t="shared" si="56"/>
        <v>-92.5</v>
      </c>
      <c r="L229" s="203">
        <f t="shared" si="57"/>
        <v>-0.42045454545454547</v>
      </c>
      <c r="M229" s="199" t="s">
        <v>599</v>
      </c>
      <c r="N229" s="196">
        <v>43896</v>
      </c>
      <c r="O229" s="1"/>
      <c r="P229" s="1"/>
      <c r="Q229" s="1"/>
      <c r="R229" s="6" t="s">
        <v>775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143</v>
      </c>
      <c r="B230" s="217">
        <v>43622</v>
      </c>
      <c r="C230" s="217"/>
      <c r="D230" s="218" t="s">
        <v>481</v>
      </c>
      <c r="E230" s="219" t="s">
        <v>589</v>
      </c>
      <c r="F230" s="219">
        <v>332.8</v>
      </c>
      <c r="G230" s="219"/>
      <c r="H230" s="219">
        <v>405</v>
      </c>
      <c r="I230" s="221">
        <v>419</v>
      </c>
      <c r="J230" s="191" t="s">
        <v>794</v>
      </c>
      <c r="K230" s="192">
        <f t="shared" si="56"/>
        <v>72.199999999999989</v>
      </c>
      <c r="L230" s="193">
        <f t="shared" si="57"/>
        <v>0.21694711538461534</v>
      </c>
      <c r="M230" s="188" t="s">
        <v>587</v>
      </c>
      <c r="N230" s="194">
        <v>43860</v>
      </c>
      <c r="O230" s="1"/>
      <c r="P230" s="1"/>
      <c r="Q230" s="1"/>
      <c r="R230" s="6" t="s">
        <v>779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0">
        <v>144</v>
      </c>
      <c r="B231" s="209">
        <v>43641</v>
      </c>
      <c r="C231" s="209"/>
      <c r="D231" s="210" t="s">
        <v>150</v>
      </c>
      <c r="E231" s="211" t="s">
        <v>618</v>
      </c>
      <c r="F231" s="211">
        <v>386</v>
      </c>
      <c r="G231" s="212"/>
      <c r="H231" s="212">
        <v>395</v>
      </c>
      <c r="I231" s="212">
        <v>452</v>
      </c>
      <c r="J231" s="213" t="s">
        <v>795</v>
      </c>
      <c r="K231" s="214">
        <f t="shared" si="56"/>
        <v>9</v>
      </c>
      <c r="L231" s="215">
        <f t="shared" si="57"/>
        <v>2.3316062176165803E-2</v>
      </c>
      <c r="M231" s="211" t="s">
        <v>709</v>
      </c>
      <c r="N231" s="209">
        <v>43868</v>
      </c>
      <c r="O231" s="1"/>
      <c r="P231" s="1"/>
      <c r="Q231" s="1"/>
      <c r="R231" s="6" t="s">
        <v>779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0">
        <v>145</v>
      </c>
      <c r="B232" s="209">
        <v>43707</v>
      </c>
      <c r="C232" s="209"/>
      <c r="D232" s="210" t="s">
        <v>130</v>
      </c>
      <c r="E232" s="211" t="s">
        <v>618</v>
      </c>
      <c r="F232" s="211">
        <v>137.5</v>
      </c>
      <c r="G232" s="212"/>
      <c r="H232" s="212">
        <v>138.5</v>
      </c>
      <c r="I232" s="212">
        <v>190</v>
      </c>
      <c r="J232" s="213" t="s">
        <v>815</v>
      </c>
      <c r="K232" s="214">
        <f>H232-F232</f>
        <v>1</v>
      </c>
      <c r="L232" s="215">
        <f>K232/F232</f>
        <v>7.2727272727272727E-3</v>
      </c>
      <c r="M232" s="211" t="s">
        <v>709</v>
      </c>
      <c r="N232" s="209">
        <v>44432</v>
      </c>
      <c r="O232" s="1"/>
      <c r="P232" s="1"/>
      <c r="Q232" s="1"/>
      <c r="R232" s="6" t="s">
        <v>775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146</v>
      </c>
      <c r="B233" s="217">
        <v>43731</v>
      </c>
      <c r="C233" s="217"/>
      <c r="D233" s="218" t="s">
        <v>428</v>
      </c>
      <c r="E233" s="219" t="s">
        <v>618</v>
      </c>
      <c r="F233" s="219">
        <v>235</v>
      </c>
      <c r="G233" s="219"/>
      <c r="H233" s="219">
        <v>295</v>
      </c>
      <c r="I233" s="221">
        <v>296</v>
      </c>
      <c r="J233" s="191" t="s">
        <v>796</v>
      </c>
      <c r="K233" s="192">
        <f t="shared" ref="K233:K239" si="58">H233-F233</f>
        <v>60</v>
      </c>
      <c r="L233" s="193">
        <f t="shared" ref="L233:L239" si="59">K233/F233</f>
        <v>0.25531914893617019</v>
      </c>
      <c r="M233" s="188" t="s">
        <v>587</v>
      </c>
      <c r="N233" s="194">
        <v>43844</v>
      </c>
      <c r="O233" s="1"/>
      <c r="P233" s="1"/>
      <c r="Q233" s="1"/>
      <c r="R233" s="6" t="s">
        <v>779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147</v>
      </c>
      <c r="B234" s="217">
        <v>43752</v>
      </c>
      <c r="C234" s="217"/>
      <c r="D234" s="218" t="s">
        <v>797</v>
      </c>
      <c r="E234" s="219" t="s">
        <v>618</v>
      </c>
      <c r="F234" s="219">
        <v>277.5</v>
      </c>
      <c r="G234" s="219"/>
      <c r="H234" s="219">
        <v>333</v>
      </c>
      <c r="I234" s="221">
        <v>333</v>
      </c>
      <c r="J234" s="191" t="s">
        <v>798</v>
      </c>
      <c r="K234" s="192">
        <f t="shared" si="58"/>
        <v>55.5</v>
      </c>
      <c r="L234" s="193">
        <f t="shared" si="59"/>
        <v>0.2</v>
      </c>
      <c r="M234" s="188" t="s">
        <v>587</v>
      </c>
      <c r="N234" s="194">
        <v>43846</v>
      </c>
      <c r="O234" s="1"/>
      <c r="P234" s="1"/>
      <c r="Q234" s="1"/>
      <c r="R234" s="6" t="s">
        <v>775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148</v>
      </c>
      <c r="B235" s="217">
        <v>43752</v>
      </c>
      <c r="C235" s="217"/>
      <c r="D235" s="218" t="s">
        <v>799</v>
      </c>
      <c r="E235" s="219" t="s">
        <v>618</v>
      </c>
      <c r="F235" s="219">
        <v>930</v>
      </c>
      <c r="G235" s="219"/>
      <c r="H235" s="219">
        <v>1165</v>
      </c>
      <c r="I235" s="221">
        <v>1200</v>
      </c>
      <c r="J235" s="191" t="s">
        <v>800</v>
      </c>
      <c r="K235" s="192">
        <f t="shared" si="58"/>
        <v>235</v>
      </c>
      <c r="L235" s="193">
        <f t="shared" si="59"/>
        <v>0.25268817204301075</v>
      </c>
      <c r="M235" s="188" t="s">
        <v>587</v>
      </c>
      <c r="N235" s="194">
        <v>43847</v>
      </c>
      <c r="O235" s="1"/>
      <c r="P235" s="1"/>
      <c r="Q235" s="1"/>
      <c r="R235" s="6" t="s">
        <v>779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149</v>
      </c>
      <c r="B236" s="217">
        <v>43753</v>
      </c>
      <c r="C236" s="217"/>
      <c r="D236" s="218" t="s">
        <v>801</v>
      </c>
      <c r="E236" s="219" t="s">
        <v>618</v>
      </c>
      <c r="F236" s="189">
        <v>111</v>
      </c>
      <c r="G236" s="219"/>
      <c r="H236" s="219">
        <v>141</v>
      </c>
      <c r="I236" s="221">
        <v>141</v>
      </c>
      <c r="J236" s="191" t="s">
        <v>602</v>
      </c>
      <c r="K236" s="192">
        <f t="shared" si="58"/>
        <v>30</v>
      </c>
      <c r="L236" s="193">
        <f t="shared" si="59"/>
        <v>0.27027027027027029</v>
      </c>
      <c r="M236" s="188" t="s">
        <v>587</v>
      </c>
      <c r="N236" s="194">
        <v>44328</v>
      </c>
      <c r="O236" s="1"/>
      <c r="P236" s="1"/>
      <c r="Q236" s="1"/>
      <c r="R236" s="6" t="s">
        <v>779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150</v>
      </c>
      <c r="B237" s="217">
        <v>43753</v>
      </c>
      <c r="C237" s="217"/>
      <c r="D237" s="218" t="s">
        <v>802</v>
      </c>
      <c r="E237" s="219" t="s">
        <v>618</v>
      </c>
      <c r="F237" s="189">
        <v>296</v>
      </c>
      <c r="G237" s="219"/>
      <c r="H237" s="219">
        <v>370</v>
      </c>
      <c r="I237" s="221">
        <v>370</v>
      </c>
      <c r="J237" s="191" t="s">
        <v>676</v>
      </c>
      <c r="K237" s="192">
        <f t="shared" si="58"/>
        <v>74</v>
      </c>
      <c r="L237" s="193">
        <f t="shared" si="59"/>
        <v>0.25</v>
      </c>
      <c r="M237" s="188" t="s">
        <v>587</v>
      </c>
      <c r="N237" s="194">
        <v>43853</v>
      </c>
      <c r="O237" s="1"/>
      <c r="P237" s="1"/>
      <c r="Q237" s="1"/>
      <c r="R237" s="6" t="s">
        <v>779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151</v>
      </c>
      <c r="B238" s="217">
        <v>43754</v>
      </c>
      <c r="C238" s="217"/>
      <c r="D238" s="218" t="s">
        <v>803</v>
      </c>
      <c r="E238" s="219" t="s">
        <v>618</v>
      </c>
      <c r="F238" s="189">
        <v>300</v>
      </c>
      <c r="G238" s="219"/>
      <c r="H238" s="219">
        <v>382.5</v>
      </c>
      <c r="I238" s="221">
        <v>344</v>
      </c>
      <c r="J238" s="191" t="s">
        <v>853</v>
      </c>
      <c r="K238" s="192">
        <f t="shared" si="58"/>
        <v>82.5</v>
      </c>
      <c r="L238" s="193">
        <f t="shared" si="59"/>
        <v>0.27500000000000002</v>
      </c>
      <c r="M238" s="188" t="s">
        <v>587</v>
      </c>
      <c r="N238" s="194">
        <v>44238</v>
      </c>
      <c r="O238" s="1"/>
      <c r="P238" s="1"/>
      <c r="Q238" s="1"/>
      <c r="R238" s="6" t="s">
        <v>779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152</v>
      </c>
      <c r="B239" s="217">
        <v>43832</v>
      </c>
      <c r="C239" s="217"/>
      <c r="D239" s="218" t="s">
        <v>804</v>
      </c>
      <c r="E239" s="219" t="s">
        <v>618</v>
      </c>
      <c r="F239" s="189">
        <v>495</v>
      </c>
      <c r="G239" s="219"/>
      <c r="H239" s="219">
        <v>595</v>
      </c>
      <c r="I239" s="221">
        <v>590</v>
      </c>
      <c r="J239" s="191" t="s">
        <v>852</v>
      </c>
      <c r="K239" s="192">
        <f t="shared" si="58"/>
        <v>100</v>
      </c>
      <c r="L239" s="193">
        <f t="shared" si="59"/>
        <v>0.20202020202020202</v>
      </c>
      <c r="M239" s="188" t="s">
        <v>587</v>
      </c>
      <c r="N239" s="194">
        <v>44589</v>
      </c>
      <c r="O239" s="1"/>
      <c r="P239" s="1"/>
      <c r="Q239" s="1"/>
      <c r="R239" s="6" t="s">
        <v>779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153</v>
      </c>
      <c r="B240" s="217">
        <v>43966</v>
      </c>
      <c r="C240" s="217"/>
      <c r="D240" s="218" t="s">
        <v>71</v>
      </c>
      <c r="E240" s="219" t="s">
        <v>618</v>
      </c>
      <c r="F240" s="189">
        <v>67.5</v>
      </c>
      <c r="G240" s="219"/>
      <c r="H240" s="219">
        <v>86</v>
      </c>
      <c r="I240" s="221">
        <v>86</v>
      </c>
      <c r="J240" s="191" t="s">
        <v>805</v>
      </c>
      <c r="K240" s="192">
        <f t="shared" ref="K240:K247" si="60">H240-F240</f>
        <v>18.5</v>
      </c>
      <c r="L240" s="193">
        <f t="shared" ref="L240:L247" si="61">K240/F240</f>
        <v>0.27407407407407408</v>
      </c>
      <c r="M240" s="188" t="s">
        <v>587</v>
      </c>
      <c r="N240" s="194">
        <v>44008</v>
      </c>
      <c r="O240" s="1"/>
      <c r="P240" s="1"/>
      <c r="Q240" s="1"/>
      <c r="R240" s="6" t="s">
        <v>779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154</v>
      </c>
      <c r="B241" s="217">
        <v>44035</v>
      </c>
      <c r="C241" s="217"/>
      <c r="D241" s="218" t="s">
        <v>480</v>
      </c>
      <c r="E241" s="219" t="s">
        <v>618</v>
      </c>
      <c r="F241" s="189">
        <v>231</v>
      </c>
      <c r="G241" s="219"/>
      <c r="H241" s="219">
        <v>281</v>
      </c>
      <c r="I241" s="221">
        <v>281</v>
      </c>
      <c r="J241" s="191" t="s">
        <v>676</v>
      </c>
      <c r="K241" s="192">
        <f t="shared" si="60"/>
        <v>50</v>
      </c>
      <c r="L241" s="193">
        <f t="shared" si="61"/>
        <v>0.21645021645021645</v>
      </c>
      <c r="M241" s="188" t="s">
        <v>587</v>
      </c>
      <c r="N241" s="194">
        <v>44358</v>
      </c>
      <c r="O241" s="1"/>
      <c r="P241" s="1"/>
      <c r="Q241" s="1"/>
      <c r="R241" s="6" t="s">
        <v>779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155</v>
      </c>
      <c r="B242" s="217">
        <v>44092</v>
      </c>
      <c r="C242" s="217"/>
      <c r="D242" s="218" t="s">
        <v>405</v>
      </c>
      <c r="E242" s="219" t="s">
        <v>618</v>
      </c>
      <c r="F242" s="219">
        <v>206</v>
      </c>
      <c r="G242" s="219"/>
      <c r="H242" s="219">
        <v>248</v>
      </c>
      <c r="I242" s="221">
        <v>248</v>
      </c>
      <c r="J242" s="191" t="s">
        <v>676</v>
      </c>
      <c r="K242" s="192">
        <f t="shared" si="60"/>
        <v>42</v>
      </c>
      <c r="L242" s="193">
        <f t="shared" si="61"/>
        <v>0.20388349514563106</v>
      </c>
      <c r="M242" s="188" t="s">
        <v>587</v>
      </c>
      <c r="N242" s="194">
        <v>44214</v>
      </c>
      <c r="O242" s="1"/>
      <c r="P242" s="1"/>
      <c r="Q242" s="1"/>
      <c r="R242" s="6" t="s">
        <v>779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156</v>
      </c>
      <c r="B243" s="217">
        <v>44140</v>
      </c>
      <c r="C243" s="217"/>
      <c r="D243" s="218" t="s">
        <v>405</v>
      </c>
      <c r="E243" s="219" t="s">
        <v>618</v>
      </c>
      <c r="F243" s="219">
        <v>182.5</v>
      </c>
      <c r="G243" s="219"/>
      <c r="H243" s="219">
        <v>248</v>
      </c>
      <c r="I243" s="221">
        <v>248</v>
      </c>
      <c r="J243" s="191" t="s">
        <v>676</v>
      </c>
      <c r="K243" s="192">
        <f t="shared" si="60"/>
        <v>65.5</v>
      </c>
      <c r="L243" s="193">
        <f t="shared" si="61"/>
        <v>0.35890410958904112</v>
      </c>
      <c r="M243" s="188" t="s">
        <v>587</v>
      </c>
      <c r="N243" s="194">
        <v>44214</v>
      </c>
      <c r="O243" s="1"/>
      <c r="P243" s="1"/>
      <c r="Q243" s="1"/>
      <c r="R243" s="6" t="s">
        <v>779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157</v>
      </c>
      <c r="B244" s="217">
        <v>44140</v>
      </c>
      <c r="C244" s="217"/>
      <c r="D244" s="218" t="s">
        <v>325</v>
      </c>
      <c r="E244" s="219" t="s">
        <v>618</v>
      </c>
      <c r="F244" s="219">
        <v>247.5</v>
      </c>
      <c r="G244" s="219"/>
      <c r="H244" s="219">
        <v>320</v>
      </c>
      <c r="I244" s="221">
        <v>320</v>
      </c>
      <c r="J244" s="191" t="s">
        <v>676</v>
      </c>
      <c r="K244" s="192">
        <f t="shared" si="60"/>
        <v>72.5</v>
      </c>
      <c r="L244" s="193">
        <f t="shared" si="61"/>
        <v>0.29292929292929293</v>
      </c>
      <c r="M244" s="188" t="s">
        <v>587</v>
      </c>
      <c r="N244" s="194">
        <v>44323</v>
      </c>
      <c r="O244" s="1"/>
      <c r="P244" s="1"/>
      <c r="Q244" s="1"/>
      <c r="R244" s="6" t="s">
        <v>779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158</v>
      </c>
      <c r="B245" s="217">
        <v>44140</v>
      </c>
      <c r="C245" s="217"/>
      <c r="D245" s="218" t="s">
        <v>271</v>
      </c>
      <c r="E245" s="219" t="s">
        <v>618</v>
      </c>
      <c r="F245" s="189">
        <v>925</v>
      </c>
      <c r="G245" s="219"/>
      <c r="H245" s="219">
        <v>1095</v>
      </c>
      <c r="I245" s="221">
        <v>1093</v>
      </c>
      <c r="J245" s="191" t="s">
        <v>806</v>
      </c>
      <c r="K245" s="192">
        <f t="shared" si="60"/>
        <v>170</v>
      </c>
      <c r="L245" s="193">
        <f t="shared" si="61"/>
        <v>0.18378378378378379</v>
      </c>
      <c r="M245" s="188" t="s">
        <v>587</v>
      </c>
      <c r="N245" s="194">
        <v>44201</v>
      </c>
      <c r="O245" s="1"/>
      <c r="P245" s="1"/>
      <c r="Q245" s="1"/>
      <c r="R245" s="6" t="s">
        <v>779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159</v>
      </c>
      <c r="B246" s="217">
        <v>44140</v>
      </c>
      <c r="C246" s="217"/>
      <c r="D246" s="218" t="s">
        <v>341</v>
      </c>
      <c r="E246" s="219" t="s">
        <v>618</v>
      </c>
      <c r="F246" s="189">
        <v>332.5</v>
      </c>
      <c r="G246" s="219"/>
      <c r="H246" s="219">
        <v>393</v>
      </c>
      <c r="I246" s="221">
        <v>406</v>
      </c>
      <c r="J246" s="191" t="s">
        <v>807</v>
      </c>
      <c r="K246" s="192">
        <f t="shared" si="60"/>
        <v>60.5</v>
      </c>
      <c r="L246" s="193">
        <f t="shared" si="61"/>
        <v>0.18195488721804512</v>
      </c>
      <c r="M246" s="188" t="s">
        <v>587</v>
      </c>
      <c r="N246" s="194">
        <v>44256</v>
      </c>
      <c r="O246" s="1"/>
      <c r="P246" s="1"/>
      <c r="Q246" s="1"/>
      <c r="R246" s="6" t="s">
        <v>779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160</v>
      </c>
      <c r="B247" s="217">
        <v>44141</v>
      </c>
      <c r="C247" s="217"/>
      <c r="D247" s="218" t="s">
        <v>480</v>
      </c>
      <c r="E247" s="219" t="s">
        <v>618</v>
      </c>
      <c r="F247" s="189">
        <v>231</v>
      </c>
      <c r="G247" s="219"/>
      <c r="H247" s="219">
        <v>281</v>
      </c>
      <c r="I247" s="221">
        <v>281</v>
      </c>
      <c r="J247" s="191" t="s">
        <v>676</v>
      </c>
      <c r="K247" s="192">
        <f t="shared" si="60"/>
        <v>50</v>
      </c>
      <c r="L247" s="193">
        <f t="shared" si="61"/>
        <v>0.21645021645021645</v>
      </c>
      <c r="M247" s="188" t="s">
        <v>587</v>
      </c>
      <c r="N247" s="194">
        <v>44358</v>
      </c>
      <c r="O247" s="1"/>
      <c r="P247" s="1"/>
      <c r="Q247" s="1"/>
      <c r="R247" s="6" t="s">
        <v>779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2">
        <v>161</v>
      </c>
      <c r="B248" s="235">
        <v>44187</v>
      </c>
      <c r="C248" s="235"/>
      <c r="D248" s="236" t="s">
        <v>453</v>
      </c>
      <c r="E248" s="53" t="s">
        <v>618</v>
      </c>
      <c r="F248" s="237" t="s">
        <v>808</v>
      </c>
      <c r="G248" s="53"/>
      <c r="H248" s="53"/>
      <c r="I248" s="238">
        <v>239</v>
      </c>
      <c r="J248" s="234" t="s">
        <v>590</v>
      </c>
      <c r="K248" s="234"/>
      <c r="L248" s="239"/>
      <c r="M248" s="240"/>
      <c r="N248" s="241"/>
      <c r="O248" s="1"/>
      <c r="P248" s="1"/>
      <c r="Q248" s="1"/>
      <c r="R248" s="6" t="s">
        <v>779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162</v>
      </c>
      <c r="B249" s="217">
        <v>44258</v>
      </c>
      <c r="C249" s="217"/>
      <c r="D249" s="218" t="s">
        <v>804</v>
      </c>
      <c r="E249" s="219" t="s">
        <v>618</v>
      </c>
      <c r="F249" s="189">
        <v>495</v>
      </c>
      <c r="G249" s="219"/>
      <c r="H249" s="219">
        <v>595</v>
      </c>
      <c r="I249" s="221">
        <v>590</v>
      </c>
      <c r="J249" s="191" t="s">
        <v>852</v>
      </c>
      <c r="K249" s="192">
        <f>H249-F249</f>
        <v>100</v>
      </c>
      <c r="L249" s="193">
        <f>K249/F249</f>
        <v>0.20202020202020202</v>
      </c>
      <c r="M249" s="188" t="s">
        <v>587</v>
      </c>
      <c r="N249" s="194">
        <v>44589</v>
      </c>
      <c r="O249" s="1"/>
      <c r="P249" s="1"/>
      <c r="R249" s="6" t="s">
        <v>779</v>
      </c>
    </row>
    <row r="250" spans="1:26" ht="12.75" customHeight="1">
      <c r="A250" s="216">
        <v>163</v>
      </c>
      <c r="B250" s="217">
        <v>44274</v>
      </c>
      <c r="C250" s="217"/>
      <c r="D250" s="218" t="s">
        <v>341</v>
      </c>
      <c r="E250" s="219" t="s">
        <v>618</v>
      </c>
      <c r="F250" s="189">
        <v>355</v>
      </c>
      <c r="G250" s="219"/>
      <c r="H250" s="219">
        <v>422.5</v>
      </c>
      <c r="I250" s="221">
        <v>420</v>
      </c>
      <c r="J250" s="191" t="s">
        <v>809</v>
      </c>
      <c r="K250" s="192">
        <f>H250-F250</f>
        <v>67.5</v>
      </c>
      <c r="L250" s="193">
        <f>K250/F250</f>
        <v>0.19014084507042253</v>
      </c>
      <c r="M250" s="188" t="s">
        <v>587</v>
      </c>
      <c r="N250" s="194">
        <v>44361</v>
      </c>
      <c r="O250" s="1"/>
      <c r="R250" s="243" t="s">
        <v>779</v>
      </c>
    </row>
    <row r="251" spans="1:26" ht="12.75" customHeight="1">
      <c r="A251" s="216">
        <v>164</v>
      </c>
      <c r="B251" s="217">
        <v>44295</v>
      </c>
      <c r="C251" s="217"/>
      <c r="D251" s="218" t="s">
        <v>810</v>
      </c>
      <c r="E251" s="219" t="s">
        <v>618</v>
      </c>
      <c r="F251" s="189">
        <v>555</v>
      </c>
      <c r="G251" s="219"/>
      <c r="H251" s="219">
        <v>663</v>
      </c>
      <c r="I251" s="221">
        <v>663</v>
      </c>
      <c r="J251" s="191" t="s">
        <v>811</v>
      </c>
      <c r="K251" s="192">
        <f>H251-F251</f>
        <v>108</v>
      </c>
      <c r="L251" s="193">
        <f>K251/F251</f>
        <v>0.19459459459459461</v>
      </c>
      <c r="M251" s="188" t="s">
        <v>587</v>
      </c>
      <c r="N251" s="194">
        <v>44321</v>
      </c>
      <c r="O251" s="1"/>
      <c r="P251" s="1"/>
      <c r="Q251" s="1"/>
      <c r="R251" s="243" t="s">
        <v>779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165</v>
      </c>
      <c r="B252" s="217">
        <v>44308</v>
      </c>
      <c r="C252" s="217"/>
      <c r="D252" s="218" t="s">
        <v>374</v>
      </c>
      <c r="E252" s="219" t="s">
        <v>618</v>
      </c>
      <c r="F252" s="189">
        <v>126.5</v>
      </c>
      <c r="G252" s="219"/>
      <c r="H252" s="219">
        <v>155</v>
      </c>
      <c r="I252" s="221">
        <v>155</v>
      </c>
      <c r="J252" s="191" t="s">
        <v>676</v>
      </c>
      <c r="K252" s="192">
        <f>H252-F252</f>
        <v>28.5</v>
      </c>
      <c r="L252" s="193">
        <f>K252/F252</f>
        <v>0.22529644268774704</v>
      </c>
      <c r="M252" s="188" t="s">
        <v>587</v>
      </c>
      <c r="N252" s="194">
        <v>44362</v>
      </c>
      <c r="O252" s="1"/>
      <c r="R252" s="243" t="s">
        <v>779</v>
      </c>
    </row>
    <row r="253" spans="1:26" ht="12.75" customHeight="1">
      <c r="A253" s="274">
        <v>166</v>
      </c>
      <c r="B253" s="275">
        <v>44368</v>
      </c>
      <c r="C253" s="275"/>
      <c r="D253" s="276" t="s">
        <v>392</v>
      </c>
      <c r="E253" s="277" t="s">
        <v>618</v>
      </c>
      <c r="F253" s="278">
        <v>287.5</v>
      </c>
      <c r="G253" s="277"/>
      <c r="H253" s="277">
        <v>245</v>
      </c>
      <c r="I253" s="279">
        <v>344</v>
      </c>
      <c r="J253" s="201" t="s">
        <v>847</v>
      </c>
      <c r="K253" s="202">
        <f>H253-F253</f>
        <v>-42.5</v>
      </c>
      <c r="L253" s="203">
        <f>K253/F253</f>
        <v>-0.14782608695652175</v>
      </c>
      <c r="M253" s="199" t="s">
        <v>599</v>
      </c>
      <c r="N253" s="196">
        <v>44508</v>
      </c>
      <c r="O253" s="1"/>
      <c r="R253" s="243" t="s">
        <v>779</v>
      </c>
    </row>
    <row r="254" spans="1:26" ht="12.75" customHeight="1">
      <c r="A254" s="242">
        <v>167</v>
      </c>
      <c r="B254" s="235">
        <v>44368</v>
      </c>
      <c r="C254" s="235"/>
      <c r="D254" s="236" t="s">
        <v>480</v>
      </c>
      <c r="E254" s="53" t="s">
        <v>618</v>
      </c>
      <c r="F254" s="237" t="s">
        <v>812</v>
      </c>
      <c r="G254" s="53"/>
      <c r="H254" s="53"/>
      <c r="I254" s="238">
        <v>320</v>
      </c>
      <c r="J254" s="234" t="s">
        <v>590</v>
      </c>
      <c r="K254" s="242"/>
      <c r="L254" s="235"/>
      <c r="M254" s="235"/>
      <c r="N254" s="236"/>
      <c r="O254" s="41"/>
      <c r="R254" s="243" t="s">
        <v>779</v>
      </c>
    </row>
    <row r="255" spans="1:26" ht="12.75" customHeight="1">
      <c r="A255" s="216">
        <v>168</v>
      </c>
      <c r="B255" s="217">
        <v>44406</v>
      </c>
      <c r="C255" s="217"/>
      <c r="D255" s="218" t="s">
        <v>374</v>
      </c>
      <c r="E255" s="219" t="s">
        <v>618</v>
      </c>
      <c r="F255" s="189">
        <v>162.5</v>
      </c>
      <c r="G255" s="219"/>
      <c r="H255" s="219">
        <v>200</v>
      </c>
      <c r="I255" s="221">
        <v>200</v>
      </c>
      <c r="J255" s="191" t="s">
        <v>676</v>
      </c>
      <c r="K255" s="192">
        <f>H255-F255</f>
        <v>37.5</v>
      </c>
      <c r="L255" s="193">
        <f>K255/F255</f>
        <v>0.23076923076923078</v>
      </c>
      <c r="M255" s="188" t="s">
        <v>587</v>
      </c>
      <c r="N255" s="194">
        <v>44571</v>
      </c>
      <c r="O255" s="1"/>
      <c r="R255" s="243" t="s">
        <v>779</v>
      </c>
    </row>
    <row r="256" spans="1:26" ht="12.75" customHeight="1">
      <c r="A256" s="216">
        <v>169</v>
      </c>
      <c r="B256" s="217">
        <v>44462</v>
      </c>
      <c r="C256" s="217"/>
      <c r="D256" s="218" t="s">
        <v>817</v>
      </c>
      <c r="E256" s="219" t="s">
        <v>618</v>
      </c>
      <c r="F256" s="189">
        <v>1235</v>
      </c>
      <c r="G256" s="219"/>
      <c r="H256" s="219">
        <v>1505</v>
      </c>
      <c r="I256" s="221">
        <v>1500</v>
      </c>
      <c r="J256" s="191" t="s">
        <v>676</v>
      </c>
      <c r="K256" s="192">
        <f>H256-F256</f>
        <v>270</v>
      </c>
      <c r="L256" s="193">
        <f>K256/F256</f>
        <v>0.21862348178137653</v>
      </c>
      <c r="M256" s="188" t="s">
        <v>587</v>
      </c>
      <c r="N256" s="194">
        <v>44564</v>
      </c>
      <c r="O256" s="1"/>
      <c r="R256" s="243" t="s">
        <v>779</v>
      </c>
    </row>
    <row r="257" spans="1:18" ht="12.75" customHeight="1">
      <c r="A257" s="258">
        <v>170</v>
      </c>
      <c r="B257" s="259">
        <v>44480</v>
      </c>
      <c r="C257" s="259"/>
      <c r="D257" s="260" t="s">
        <v>819</v>
      </c>
      <c r="E257" s="261" t="s">
        <v>618</v>
      </c>
      <c r="F257" s="262" t="s">
        <v>824</v>
      </c>
      <c r="G257" s="261"/>
      <c r="H257" s="261"/>
      <c r="I257" s="261">
        <v>145</v>
      </c>
      <c r="J257" s="263" t="s">
        <v>590</v>
      </c>
      <c r="K257" s="258"/>
      <c r="L257" s="259"/>
      <c r="M257" s="259"/>
      <c r="N257" s="260"/>
      <c r="O257" s="41"/>
      <c r="R257" s="243" t="s">
        <v>779</v>
      </c>
    </row>
    <row r="258" spans="1:18" ht="12.75" customHeight="1">
      <c r="A258" s="264">
        <v>171</v>
      </c>
      <c r="B258" s="265">
        <v>44481</v>
      </c>
      <c r="C258" s="265"/>
      <c r="D258" s="266" t="s">
        <v>260</v>
      </c>
      <c r="E258" s="267" t="s">
        <v>618</v>
      </c>
      <c r="F258" s="268" t="s">
        <v>821</v>
      </c>
      <c r="G258" s="267"/>
      <c r="H258" s="267"/>
      <c r="I258" s="267">
        <v>380</v>
      </c>
      <c r="J258" s="269" t="s">
        <v>590</v>
      </c>
      <c r="K258" s="264"/>
      <c r="L258" s="265"/>
      <c r="M258" s="265"/>
      <c r="N258" s="266"/>
      <c r="O258" s="41"/>
      <c r="R258" s="243" t="s">
        <v>779</v>
      </c>
    </row>
    <row r="259" spans="1:18" ht="12.75" customHeight="1">
      <c r="A259" s="264">
        <v>172</v>
      </c>
      <c r="B259" s="265">
        <v>44481</v>
      </c>
      <c r="C259" s="265"/>
      <c r="D259" s="266" t="s">
        <v>400</v>
      </c>
      <c r="E259" s="267" t="s">
        <v>618</v>
      </c>
      <c r="F259" s="268" t="s">
        <v>822</v>
      </c>
      <c r="G259" s="267"/>
      <c r="H259" s="267"/>
      <c r="I259" s="267">
        <v>56</v>
      </c>
      <c r="J259" s="269" t="s">
        <v>590</v>
      </c>
      <c r="K259" s="264"/>
      <c r="L259" s="265"/>
      <c r="M259" s="265"/>
      <c r="N259" s="266"/>
      <c r="O259" s="41"/>
      <c r="R259" s="243"/>
    </row>
    <row r="260" spans="1:18" ht="12.75" customHeight="1">
      <c r="A260" s="216">
        <v>173</v>
      </c>
      <c r="B260" s="217">
        <v>44551</v>
      </c>
      <c r="C260" s="217"/>
      <c r="D260" s="218" t="s">
        <v>118</v>
      </c>
      <c r="E260" s="219" t="s">
        <v>618</v>
      </c>
      <c r="F260" s="189">
        <v>2300</v>
      </c>
      <c r="G260" s="219"/>
      <c r="H260" s="219">
        <f>(2820+2200)/2</f>
        <v>2510</v>
      </c>
      <c r="I260" s="221">
        <v>3000</v>
      </c>
      <c r="J260" s="191" t="s">
        <v>862</v>
      </c>
      <c r="K260" s="192">
        <f>H260-F260</f>
        <v>210</v>
      </c>
      <c r="L260" s="193">
        <f>K260/F260</f>
        <v>9.1304347826086957E-2</v>
      </c>
      <c r="M260" s="188" t="s">
        <v>587</v>
      </c>
      <c r="N260" s="194">
        <v>44649</v>
      </c>
      <c r="O260" s="1"/>
      <c r="R260" s="243"/>
    </row>
    <row r="261" spans="1:18" ht="12.75" customHeight="1">
      <c r="A261" s="270">
        <v>174</v>
      </c>
      <c r="B261" s="265">
        <v>44606</v>
      </c>
      <c r="C261" s="270"/>
      <c r="D261" s="270" t="s">
        <v>426</v>
      </c>
      <c r="E261" s="267" t="s">
        <v>618</v>
      </c>
      <c r="F261" s="267" t="s">
        <v>855</v>
      </c>
      <c r="G261" s="267"/>
      <c r="H261" s="267"/>
      <c r="I261" s="267">
        <v>764</v>
      </c>
      <c r="J261" s="267" t="s">
        <v>590</v>
      </c>
      <c r="K261" s="267"/>
      <c r="L261" s="267"/>
      <c r="M261" s="267"/>
      <c r="N261" s="270"/>
      <c r="O261" s="41"/>
      <c r="R261" s="243"/>
    </row>
    <row r="262" spans="1:18" ht="12.75" customHeight="1">
      <c r="A262" s="270">
        <v>175</v>
      </c>
      <c r="B262" s="265">
        <v>44613</v>
      </c>
      <c r="C262" s="270"/>
      <c r="D262" s="270" t="s">
        <v>817</v>
      </c>
      <c r="E262" s="267" t="s">
        <v>618</v>
      </c>
      <c r="F262" s="267" t="s">
        <v>856</v>
      </c>
      <c r="G262" s="267"/>
      <c r="H262" s="267"/>
      <c r="I262" s="267">
        <v>1510</v>
      </c>
      <c r="J262" s="267" t="s">
        <v>590</v>
      </c>
      <c r="K262" s="267"/>
      <c r="L262" s="267"/>
      <c r="M262" s="267"/>
      <c r="N262" s="270"/>
      <c r="O262" s="41"/>
      <c r="R262" s="243"/>
    </row>
    <row r="263" spans="1:18" ht="12.75" customHeight="1">
      <c r="A263">
        <v>176</v>
      </c>
      <c r="B263" s="265">
        <v>44670</v>
      </c>
      <c r="C263" s="265"/>
      <c r="D263" s="270" t="s">
        <v>551</v>
      </c>
      <c r="E263" s="344" t="s">
        <v>618</v>
      </c>
      <c r="F263" s="267" t="s">
        <v>865</v>
      </c>
      <c r="G263" s="267"/>
      <c r="H263" s="267"/>
      <c r="I263" s="267">
        <v>553</v>
      </c>
      <c r="J263" s="267" t="s">
        <v>590</v>
      </c>
      <c r="K263" s="267"/>
      <c r="L263" s="267"/>
      <c r="M263" s="267"/>
      <c r="N263" s="267"/>
      <c r="O263" s="41"/>
      <c r="R263" s="243"/>
    </row>
    <row r="264" spans="1:18" ht="12.75" customHeight="1">
      <c r="A264" s="242"/>
      <c r="F264" s="56"/>
      <c r="G264" s="56"/>
      <c r="H264" s="56"/>
      <c r="I264" s="56"/>
      <c r="J264" s="41"/>
      <c r="K264" s="56"/>
      <c r="L264" s="56"/>
      <c r="M264" s="56"/>
      <c r="O264" s="41"/>
      <c r="R264" s="243"/>
    </row>
    <row r="265" spans="1:18" ht="12.75" customHeight="1"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B267" s="244" t="s">
        <v>813</v>
      </c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1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1:18" ht="12.75" customHeight="1">
      <c r="A274" s="245"/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1:18" ht="12.75" customHeight="1">
      <c r="A275" s="245"/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A276" s="53"/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</sheetData>
  <autoFilter ref="R1:R272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2022-06-08T02:36:54Z</dcterms:modified>
</cp:coreProperties>
</file>